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0730" windowHeight="11760"/>
  </bookViews>
  <sheets>
    <sheet name="Global View" sheetId="8" r:id="rId1"/>
    <sheet name="Americas" sheetId="1" r:id="rId2"/>
    <sheet name="LATAM" sheetId="4" r:id="rId3"/>
    <sheet name="EMEA" sheetId="5" r:id="rId4"/>
    <sheet name="APJ" sheetId="7" r:id="rId5"/>
    <sheet name="Aging" sheetId="10" r:id="rId6"/>
    <sheet name="BMS Deck Summary" sheetId="11" r:id="rId7"/>
    <sheet name="Raw Data" sheetId="2" r:id="rId8"/>
  </sheets>
  <definedNames>
    <definedName name="_xlnm._FilterDatabase" localSheetId="6" hidden="1">'BMS Deck Summary'!$F$11:$I$11</definedName>
    <definedName name="_xlnm._FilterDatabase" localSheetId="7" hidden="1">'Raw Data'!$A$1:$AX$3159</definedName>
  </definedNames>
  <calcPr calcId="145621"/>
  <pivotCaches>
    <pivotCache cacheId="537" r:id="rId9"/>
  </pivotCaches>
</workbook>
</file>

<file path=xl/calcChain.xml><?xml version="1.0" encoding="utf-8"?>
<calcChain xmlns="http://schemas.openxmlformats.org/spreadsheetml/2006/main">
  <c r="K20" i="11" l="1"/>
  <c r="K19" i="11"/>
  <c r="K18" i="11"/>
  <c r="K17" i="11"/>
  <c r="K16" i="11"/>
  <c r="K15" i="11"/>
  <c r="J20" i="11"/>
  <c r="J19" i="11"/>
  <c r="J18" i="11"/>
  <c r="J17" i="11"/>
  <c r="J16" i="11"/>
  <c r="J15" i="11"/>
  <c r="J14" i="11"/>
  <c r="K14" i="11"/>
  <c r="D30" i="11"/>
  <c r="D29" i="11"/>
  <c r="D28" i="11"/>
  <c r="D27" i="11"/>
  <c r="D26" i="11"/>
  <c r="D25" i="11"/>
  <c r="D24" i="11"/>
  <c r="D23" i="11"/>
  <c r="D22" i="11"/>
  <c r="D21" i="11"/>
  <c r="D20" i="11"/>
  <c r="D19" i="11"/>
  <c r="D18" i="11"/>
  <c r="D17" i="11"/>
  <c r="D16" i="11"/>
  <c r="D15" i="11"/>
  <c r="D14" i="11"/>
  <c r="D13" i="11"/>
  <c r="D12" i="11"/>
  <c r="Q10" i="4"/>
  <c r="Q16" i="4" s="1"/>
  <c r="P13" i="8" s="1"/>
  <c r="Q9" i="4"/>
  <c r="Q15" i="4" s="1"/>
  <c r="P12" i="8" s="1"/>
  <c r="Q8" i="4"/>
  <c r="Q7" i="4"/>
  <c r="Q6" i="4"/>
  <c r="Q5" i="4"/>
  <c r="Q4" i="4"/>
  <c r="Q3" i="4"/>
  <c r="Q26" i="4"/>
  <c r="Q27" i="4" s="1"/>
  <c r="Q22" i="4"/>
  <c r="Q25" i="1"/>
  <c r="Q32" i="1" s="1"/>
  <c r="P7" i="8" s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P25" i="8"/>
  <c r="P20" i="8"/>
  <c r="E4" i="11"/>
  <c r="D7" i="11"/>
  <c r="E6" i="11"/>
  <c r="D5" i="11"/>
  <c r="E7" i="11"/>
  <c r="D6" i="11"/>
  <c r="E5" i="11"/>
  <c r="D4" i="11"/>
  <c r="Q31" i="1" l="1"/>
  <c r="P6" i="8" s="1"/>
  <c r="Q28" i="1"/>
  <c r="Q29" i="1"/>
  <c r="P4" i="8" s="1"/>
  <c r="Q30" i="1"/>
  <c r="P5" i="8" s="1"/>
  <c r="Q21" i="4"/>
  <c r="Q20" i="4"/>
  <c r="D8" i="11"/>
  <c r="E8" i="11"/>
  <c r="Q14" i="4"/>
  <c r="P11" i="8" s="1"/>
  <c r="Q13" i="4"/>
  <c r="Q23" i="4" l="1"/>
  <c r="Q33" i="1"/>
  <c r="P3" i="8"/>
  <c r="Q17" i="4"/>
  <c r="P10" i="8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S10" i="5" l="1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D43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D42" i="7"/>
  <c r="S41" i="7"/>
  <c r="R41" i="7"/>
  <c r="Q41" i="7"/>
  <c r="P41" i="7"/>
  <c r="O41" i="7"/>
  <c r="N41" i="7"/>
  <c r="M41" i="7"/>
  <c r="M44" i="7" s="1"/>
  <c r="L41" i="7"/>
  <c r="L44" i="7" s="1"/>
  <c r="K41" i="7"/>
  <c r="K44" i="7" s="1"/>
  <c r="J41" i="7"/>
  <c r="J44" i="7" s="1"/>
  <c r="I41" i="7"/>
  <c r="I44" i="7" s="1"/>
  <c r="H41" i="7"/>
  <c r="H44" i="7" s="1"/>
  <c r="G41" i="7"/>
  <c r="G44" i="7" s="1"/>
  <c r="F41" i="7"/>
  <c r="F44" i="7" s="1"/>
  <c r="E41" i="7"/>
  <c r="E44" i="7" s="1"/>
  <c r="D41" i="7"/>
  <c r="D44" i="7" s="1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D37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D36" i="7"/>
  <c r="S35" i="7"/>
  <c r="S38" i="7" s="1"/>
  <c r="R35" i="7"/>
  <c r="Q35" i="7"/>
  <c r="P35" i="7"/>
  <c r="P38" i="7" s="1"/>
  <c r="O35" i="7"/>
  <c r="O38" i="7" s="1"/>
  <c r="N35" i="7"/>
  <c r="N38" i="7" s="1"/>
  <c r="M35" i="7"/>
  <c r="M38" i="7" s="1"/>
  <c r="L35" i="7"/>
  <c r="L38" i="7" s="1"/>
  <c r="K35" i="7"/>
  <c r="K38" i="7" s="1"/>
  <c r="J35" i="7"/>
  <c r="J38" i="7" s="1"/>
  <c r="I35" i="7"/>
  <c r="I38" i="7" s="1"/>
  <c r="H35" i="7"/>
  <c r="H38" i="7" s="1"/>
  <c r="G35" i="7"/>
  <c r="G38" i="7" s="1"/>
  <c r="F35" i="7"/>
  <c r="F38" i="7" s="1"/>
  <c r="E35" i="7"/>
  <c r="E38" i="7" s="1"/>
  <c r="D35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D31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D30" i="7"/>
  <c r="S29" i="7"/>
  <c r="S32" i="7" s="1"/>
  <c r="R29" i="7"/>
  <c r="Q29" i="7"/>
  <c r="P29" i="7"/>
  <c r="P32" i="7" s="1"/>
  <c r="O29" i="7"/>
  <c r="O32" i="7" s="1"/>
  <c r="N29" i="7"/>
  <c r="N32" i="7" s="1"/>
  <c r="M29" i="7"/>
  <c r="M32" i="7" s="1"/>
  <c r="L29" i="7"/>
  <c r="L32" i="7" s="1"/>
  <c r="K29" i="7"/>
  <c r="K32" i="7" s="1"/>
  <c r="J29" i="7"/>
  <c r="J32" i="7" s="1"/>
  <c r="I29" i="7"/>
  <c r="I32" i="7" s="1"/>
  <c r="H29" i="7"/>
  <c r="H32" i="7" s="1"/>
  <c r="G29" i="7"/>
  <c r="F29" i="7"/>
  <c r="F32" i="7" s="1"/>
  <c r="E29" i="7"/>
  <c r="E32" i="7" s="1"/>
  <c r="D29" i="7"/>
  <c r="D32" i="7" s="1"/>
  <c r="S44" i="7"/>
  <c r="R44" i="7"/>
  <c r="Q44" i="7"/>
  <c r="P44" i="7"/>
  <c r="O44" i="7"/>
  <c r="N44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D25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D24" i="7"/>
  <c r="S23" i="7"/>
  <c r="R23" i="7"/>
  <c r="Q23" i="7"/>
  <c r="P23" i="7"/>
  <c r="P26" i="7" s="1"/>
  <c r="O23" i="7"/>
  <c r="O26" i="7" s="1"/>
  <c r="N23" i="7"/>
  <c r="N26" i="7" s="1"/>
  <c r="M23" i="7"/>
  <c r="M26" i="7" s="1"/>
  <c r="L23" i="7"/>
  <c r="L26" i="7" s="1"/>
  <c r="K23" i="7"/>
  <c r="K26" i="7" s="1"/>
  <c r="J23" i="7"/>
  <c r="J26" i="7" s="1"/>
  <c r="I23" i="7"/>
  <c r="I26" i="7" s="1"/>
  <c r="H23" i="7"/>
  <c r="G23" i="7"/>
  <c r="G26" i="7" s="1"/>
  <c r="F23" i="7"/>
  <c r="E23" i="7"/>
  <c r="D23" i="7"/>
  <c r="S14" i="7"/>
  <c r="S19" i="7" s="1"/>
  <c r="S24" i="8" s="1"/>
  <c r="R14" i="7"/>
  <c r="R19" i="7" s="1"/>
  <c r="R24" i="8" s="1"/>
  <c r="Q14" i="7"/>
  <c r="Q19" i="7" s="1"/>
  <c r="Q24" i="8" s="1"/>
  <c r="P14" i="7"/>
  <c r="P19" i="7" s="1"/>
  <c r="O24" i="8" s="1"/>
  <c r="O14" i="7"/>
  <c r="O19" i="7" s="1"/>
  <c r="N24" i="8" s="1"/>
  <c r="N14" i="7"/>
  <c r="N19" i="7" s="1"/>
  <c r="M24" i="8" s="1"/>
  <c r="M14" i="7"/>
  <c r="M19" i="7" s="1"/>
  <c r="L24" i="8" s="1"/>
  <c r="L14" i="7"/>
  <c r="L19" i="7" s="1"/>
  <c r="K24" i="8" s="1"/>
  <c r="K14" i="7"/>
  <c r="K19" i="7" s="1"/>
  <c r="J24" i="8" s="1"/>
  <c r="J14" i="7"/>
  <c r="J19" i="7" s="1"/>
  <c r="I24" i="8" s="1"/>
  <c r="I14" i="7"/>
  <c r="I19" i="7" s="1"/>
  <c r="H24" i="8" s="1"/>
  <c r="H14" i="7"/>
  <c r="H19" i="7" s="1"/>
  <c r="G24" i="8" s="1"/>
  <c r="G14" i="7"/>
  <c r="G19" i="7" s="1"/>
  <c r="F24" i="8" s="1"/>
  <c r="F14" i="7"/>
  <c r="F19" i="7" s="1"/>
  <c r="E24" i="8" s="1"/>
  <c r="E14" i="7"/>
  <c r="E19" i="7" s="1"/>
  <c r="D24" i="8" s="1"/>
  <c r="D14" i="7"/>
  <c r="D19" i="7" s="1"/>
  <c r="C24" i="8" s="1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D13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S6" i="7"/>
  <c r="S18" i="7" s="1"/>
  <c r="S23" i="8" s="1"/>
  <c r="R6" i="7"/>
  <c r="Q6" i="7"/>
  <c r="Q18" i="7" s="1"/>
  <c r="Q23" i="8" s="1"/>
  <c r="P6" i="7"/>
  <c r="P18" i="7" s="1"/>
  <c r="O23" i="8" s="1"/>
  <c r="O6" i="7"/>
  <c r="O18" i="7" s="1"/>
  <c r="N23" i="8" s="1"/>
  <c r="N6" i="7"/>
  <c r="N18" i="7" s="1"/>
  <c r="M23" i="8" s="1"/>
  <c r="M6" i="7"/>
  <c r="M18" i="7" s="1"/>
  <c r="L23" i="8" s="1"/>
  <c r="L6" i="7"/>
  <c r="L18" i="7" s="1"/>
  <c r="K23" i="8" s="1"/>
  <c r="K6" i="7"/>
  <c r="K18" i="7" s="1"/>
  <c r="J23" i="8" s="1"/>
  <c r="J6" i="7"/>
  <c r="J18" i="7" s="1"/>
  <c r="I23" i="8" s="1"/>
  <c r="I6" i="7"/>
  <c r="I18" i="7" s="1"/>
  <c r="H23" i="8" s="1"/>
  <c r="H6" i="7"/>
  <c r="H18" i="7" s="1"/>
  <c r="G23" i="8" s="1"/>
  <c r="G6" i="7"/>
  <c r="G18" i="7" s="1"/>
  <c r="F23" i="8" s="1"/>
  <c r="F6" i="7"/>
  <c r="F18" i="7" s="1"/>
  <c r="E23" i="8" s="1"/>
  <c r="E6" i="7"/>
  <c r="E18" i="7" s="1"/>
  <c r="D23" i="8" s="1"/>
  <c r="D6" i="7"/>
  <c r="D18" i="7" s="1"/>
  <c r="C23" i="8" s="1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S3" i="7"/>
  <c r="S17" i="7" s="1"/>
  <c r="R3" i="7"/>
  <c r="Q3" i="7"/>
  <c r="Q17" i="7" s="1"/>
  <c r="P3" i="7"/>
  <c r="P17" i="7" s="1"/>
  <c r="O3" i="7"/>
  <c r="O17" i="7" s="1"/>
  <c r="N3" i="7"/>
  <c r="N17" i="7" s="1"/>
  <c r="M3" i="7"/>
  <c r="M17" i="7" s="1"/>
  <c r="L3" i="7"/>
  <c r="L17" i="7" s="1"/>
  <c r="K3" i="7"/>
  <c r="K17" i="7" s="1"/>
  <c r="J3" i="7"/>
  <c r="J17" i="7" s="1"/>
  <c r="I3" i="7"/>
  <c r="I17" i="7" s="1"/>
  <c r="H3" i="7"/>
  <c r="H17" i="7" s="1"/>
  <c r="G3" i="7"/>
  <c r="G17" i="7" s="1"/>
  <c r="F3" i="7"/>
  <c r="F17" i="7" s="1"/>
  <c r="E3" i="7"/>
  <c r="E17" i="7" s="1"/>
  <c r="D3" i="7"/>
  <c r="D17" i="7" s="1"/>
  <c r="T10" i="4"/>
  <c r="T16" i="4" s="1"/>
  <c r="S13" i="8" s="1"/>
  <c r="S10" i="4"/>
  <c r="S16" i="4" s="1"/>
  <c r="R13" i="8" s="1"/>
  <c r="R10" i="4"/>
  <c r="R16" i="4" s="1"/>
  <c r="P10" i="4"/>
  <c r="P16" i="4" s="1"/>
  <c r="O13" i="8" s="1"/>
  <c r="O10" i="4"/>
  <c r="O16" i="4" s="1"/>
  <c r="N13" i="8" s="1"/>
  <c r="N10" i="4"/>
  <c r="N16" i="4" s="1"/>
  <c r="M13" i="8" s="1"/>
  <c r="M10" i="4"/>
  <c r="M16" i="4" s="1"/>
  <c r="L13" i="8" s="1"/>
  <c r="L10" i="4"/>
  <c r="L16" i="4" s="1"/>
  <c r="K13" i="8" s="1"/>
  <c r="K10" i="4"/>
  <c r="K16" i="4" s="1"/>
  <c r="J13" i="8" s="1"/>
  <c r="J10" i="4"/>
  <c r="J16" i="4" s="1"/>
  <c r="I13" i="8" s="1"/>
  <c r="I10" i="4"/>
  <c r="I16" i="4" s="1"/>
  <c r="H13" i="8" s="1"/>
  <c r="H10" i="4"/>
  <c r="H16" i="4" s="1"/>
  <c r="G13" i="8" s="1"/>
  <c r="G10" i="4"/>
  <c r="G16" i="4" s="1"/>
  <c r="F13" i="8" s="1"/>
  <c r="F10" i="4"/>
  <c r="F16" i="4" s="1"/>
  <c r="E13" i="8" s="1"/>
  <c r="E10" i="4"/>
  <c r="E16" i="4" s="1"/>
  <c r="D13" i="8" s="1"/>
  <c r="D10" i="4"/>
  <c r="D16" i="4" s="1"/>
  <c r="C13" i="8" s="1"/>
  <c r="T9" i="4"/>
  <c r="T15" i="4" s="1"/>
  <c r="S12" i="8" s="1"/>
  <c r="S9" i="4"/>
  <c r="S15" i="4" s="1"/>
  <c r="R12" i="8" s="1"/>
  <c r="R9" i="4"/>
  <c r="R15" i="4" s="1"/>
  <c r="P9" i="4"/>
  <c r="P15" i="4" s="1"/>
  <c r="O12" i="8" s="1"/>
  <c r="O9" i="4"/>
  <c r="O15" i="4" s="1"/>
  <c r="N12" i="8" s="1"/>
  <c r="N9" i="4"/>
  <c r="N15" i="4" s="1"/>
  <c r="M12" i="8" s="1"/>
  <c r="M9" i="4"/>
  <c r="M15" i="4" s="1"/>
  <c r="L12" i="8" s="1"/>
  <c r="L9" i="4"/>
  <c r="L15" i="4" s="1"/>
  <c r="K12" i="8" s="1"/>
  <c r="K9" i="4"/>
  <c r="K15" i="4" s="1"/>
  <c r="J12" i="8" s="1"/>
  <c r="J9" i="4"/>
  <c r="J15" i="4" s="1"/>
  <c r="I12" i="8" s="1"/>
  <c r="I9" i="4"/>
  <c r="I15" i="4" s="1"/>
  <c r="H12" i="8" s="1"/>
  <c r="H9" i="4"/>
  <c r="H15" i="4" s="1"/>
  <c r="G12" i="8" s="1"/>
  <c r="G9" i="4"/>
  <c r="G15" i="4" s="1"/>
  <c r="F12" i="8" s="1"/>
  <c r="F9" i="4"/>
  <c r="F15" i="4" s="1"/>
  <c r="E12" i="8" s="1"/>
  <c r="E9" i="4"/>
  <c r="E15" i="4" s="1"/>
  <c r="D12" i="8" s="1"/>
  <c r="D9" i="4"/>
  <c r="D15" i="4" s="1"/>
  <c r="C12" i="8" s="1"/>
  <c r="S19" i="5"/>
  <c r="S25" i="5" s="1"/>
  <c r="S19" i="8" s="1"/>
  <c r="R19" i="5"/>
  <c r="R25" i="5" s="1"/>
  <c r="R19" i="8" s="1"/>
  <c r="Q19" i="5"/>
  <c r="Q25" i="5" s="1"/>
  <c r="Q19" i="8" s="1"/>
  <c r="P19" i="5"/>
  <c r="P25" i="5" s="1"/>
  <c r="O19" i="8" s="1"/>
  <c r="O19" i="5"/>
  <c r="O25" i="5" s="1"/>
  <c r="N19" i="8" s="1"/>
  <c r="N19" i="5"/>
  <c r="N25" i="5" s="1"/>
  <c r="M19" i="8" s="1"/>
  <c r="M19" i="5"/>
  <c r="M25" i="5" s="1"/>
  <c r="L19" i="8" s="1"/>
  <c r="L19" i="5"/>
  <c r="L25" i="5" s="1"/>
  <c r="K19" i="8" s="1"/>
  <c r="K19" i="5"/>
  <c r="K25" i="5" s="1"/>
  <c r="J19" i="8" s="1"/>
  <c r="J19" i="5"/>
  <c r="J25" i="5" s="1"/>
  <c r="I19" i="8" s="1"/>
  <c r="I19" i="5"/>
  <c r="I25" i="5" s="1"/>
  <c r="H19" i="8" s="1"/>
  <c r="H19" i="5"/>
  <c r="H25" i="5" s="1"/>
  <c r="G19" i="8" s="1"/>
  <c r="G19" i="5"/>
  <c r="G25" i="5" s="1"/>
  <c r="F19" i="8" s="1"/>
  <c r="F19" i="5"/>
  <c r="F25" i="5" s="1"/>
  <c r="E19" i="8" s="1"/>
  <c r="E19" i="5"/>
  <c r="E25" i="5" s="1"/>
  <c r="D19" i="8" s="1"/>
  <c r="D19" i="5"/>
  <c r="D25" i="5" s="1"/>
  <c r="C19" i="8" s="1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S15" i="5"/>
  <c r="S24" i="5" s="1"/>
  <c r="S18" i="8" s="1"/>
  <c r="R15" i="5"/>
  <c r="R24" i="5" s="1"/>
  <c r="R18" i="8" s="1"/>
  <c r="Q15" i="5"/>
  <c r="Q24" i="5" s="1"/>
  <c r="Q18" i="8" s="1"/>
  <c r="P15" i="5"/>
  <c r="P24" i="5" s="1"/>
  <c r="O18" i="8" s="1"/>
  <c r="O15" i="5"/>
  <c r="O24" i="5" s="1"/>
  <c r="N18" i="8" s="1"/>
  <c r="N15" i="5"/>
  <c r="N24" i="5" s="1"/>
  <c r="M18" i="8" s="1"/>
  <c r="M15" i="5"/>
  <c r="M24" i="5" s="1"/>
  <c r="L18" i="8" s="1"/>
  <c r="L15" i="5"/>
  <c r="L24" i="5" s="1"/>
  <c r="K18" i="8" s="1"/>
  <c r="K15" i="5"/>
  <c r="K24" i="5" s="1"/>
  <c r="J18" i="8" s="1"/>
  <c r="J15" i="5"/>
  <c r="J24" i="5" s="1"/>
  <c r="I18" i="8" s="1"/>
  <c r="I15" i="5"/>
  <c r="H15" i="5"/>
  <c r="H24" i="5" s="1"/>
  <c r="G18" i="8" s="1"/>
  <c r="G15" i="5"/>
  <c r="G24" i="5" s="1"/>
  <c r="F18" i="8" s="1"/>
  <c r="F15" i="5"/>
  <c r="F24" i="5" s="1"/>
  <c r="E18" i="8" s="1"/>
  <c r="E15" i="5"/>
  <c r="E24" i="5" s="1"/>
  <c r="D18" i="8" s="1"/>
  <c r="D15" i="5"/>
  <c r="D24" i="5" s="1"/>
  <c r="C18" i="8" s="1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S12" i="5"/>
  <c r="R12" i="5"/>
  <c r="R23" i="5" s="1"/>
  <c r="R17" i="8" s="1"/>
  <c r="Q12" i="5"/>
  <c r="Q23" i="5" s="1"/>
  <c r="Q17" i="8" s="1"/>
  <c r="P12" i="5"/>
  <c r="P23" i="5" s="1"/>
  <c r="O17" i="8" s="1"/>
  <c r="O12" i="5"/>
  <c r="O23" i="5" s="1"/>
  <c r="N17" i="8" s="1"/>
  <c r="N12" i="5"/>
  <c r="N23" i="5" s="1"/>
  <c r="M17" i="8" s="1"/>
  <c r="M12" i="5"/>
  <c r="M23" i="5" s="1"/>
  <c r="L17" i="8" s="1"/>
  <c r="L12" i="5"/>
  <c r="L23" i="5" s="1"/>
  <c r="K17" i="8" s="1"/>
  <c r="K12" i="5"/>
  <c r="K23" i="5" s="1"/>
  <c r="J17" i="8" s="1"/>
  <c r="J12" i="5"/>
  <c r="J23" i="5" s="1"/>
  <c r="I17" i="8" s="1"/>
  <c r="I12" i="5"/>
  <c r="I23" i="5" s="1"/>
  <c r="H17" i="8" s="1"/>
  <c r="H12" i="5"/>
  <c r="G12" i="5"/>
  <c r="F12" i="5"/>
  <c r="E12" i="5"/>
  <c r="D12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S3" i="5"/>
  <c r="S22" i="5" s="1"/>
  <c r="R3" i="5"/>
  <c r="Q3" i="5"/>
  <c r="P3" i="5"/>
  <c r="O3" i="5"/>
  <c r="N3" i="5"/>
  <c r="M3" i="5"/>
  <c r="L3" i="5"/>
  <c r="K3" i="5"/>
  <c r="K22" i="5" s="1"/>
  <c r="K26" i="5" s="1"/>
  <c r="J3" i="5"/>
  <c r="I3" i="5"/>
  <c r="H3" i="5"/>
  <c r="G3" i="5"/>
  <c r="G22" i="5" s="1"/>
  <c r="F16" i="8" s="1"/>
  <c r="F3" i="5"/>
  <c r="E3" i="5"/>
  <c r="D3" i="5"/>
  <c r="T8" i="4"/>
  <c r="S8" i="4"/>
  <c r="R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7" i="4"/>
  <c r="S7" i="4"/>
  <c r="R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6" i="4"/>
  <c r="S6" i="4"/>
  <c r="R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5" i="4"/>
  <c r="S5" i="4"/>
  <c r="R5" i="4"/>
  <c r="R14" i="4" s="1"/>
  <c r="P5" i="4"/>
  <c r="P14" i="4" s="1"/>
  <c r="O11" i="8" s="1"/>
  <c r="O5" i="4"/>
  <c r="O14" i="4" s="1"/>
  <c r="N11" i="8" s="1"/>
  <c r="N5" i="4"/>
  <c r="M5" i="4"/>
  <c r="M14" i="4" s="1"/>
  <c r="L11" i="8" s="1"/>
  <c r="L5" i="4"/>
  <c r="L14" i="4" s="1"/>
  <c r="K11" i="8" s="1"/>
  <c r="K5" i="4"/>
  <c r="K14" i="4" s="1"/>
  <c r="J11" i="8" s="1"/>
  <c r="J5" i="4"/>
  <c r="I5" i="4"/>
  <c r="I14" i="4" s="1"/>
  <c r="H11" i="8" s="1"/>
  <c r="H5" i="4"/>
  <c r="H14" i="4" s="1"/>
  <c r="G11" i="8" s="1"/>
  <c r="G5" i="4"/>
  <c r="G21" i="4" s="1"/>
  <c r="F5" i="4"/>
  <c r="F21" i="4" s="1"/>
  <c r="E5" i="4"/>
  <c r="E21" i="4" s="1"/>
  <c r="D5" i="4"/>
  <c r="D21" i="4" s="1"/>
  <c r="T4" i="4"/>
  <c r="S4" i="4"/>
  <c r="R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3" i="4"/>
  <c r="T20" i="4" s="1"/>
  <c r="S3" i="4"/>
  <c r="S20" i="4" s="1"/>
  <c r="R3" i="4"/>
  <c r="R13" i="4" s="1"/>
  <c r="P3" i="4"/>
  <c r="P13" i="4" s="1"/>
  <c r="O10" i="8" s="1"/>
  <c r="O14" i="8" s="1"/>
  <c r="O3" i="4"/>
  <c r="O20" i="4" s="1"/>
  <c r="N3" i="4"/>
  <c r="N20" i="4" s="1"/>
  <c r="M3" i="4"/>
  <c r="M13" i="4" s="1"/>
  <c r="L10" i="8" s="1"/>
  <c r="L3" i="4"/>
  <c r="L20" i="4" s="1"/>
  <c r="K3" i="4"/>
  <c r="K20" i="4" s="1"/>
  <c r="J3" i="4"/>
  <c r="J20" i="4" s="1"/>
  <c r="I3" i="4"/>
  <c r="I13" i="4" s="1"/>
  <c r="H10" i="8" s="1"/>
  <c r="H3" i="4"/>
  <c r="H13" i="4" s="1"/>
  <c r="G10" i="8" s="1"/>
  <c r="G14" i="8" s="1"/>
  <c r="G3" i="4"/>
  <c r="G20" i="4" s="1"/>
  <c r="F3" i="4"/>
  <c r="F20" i="4" s="1"/>
  <c r="E3" i="4"/>
  <c r="E20" i="4" s="1"/>
  <c r="D3" i="4"/>
  <c r="D13" i="4" s="1"/>
  <c r="C10" i="8" s="1"/>
  <c r="T25" i="1"/>
  <c r="T32" i="1" s="1"/>
  <c r="S7" i="8" s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25" i="1"/>
  <c r="S32" i="1" s="1"/>
  <c r="R7" i="8" s="1"/>
  <c r="R25" i="1"/>
  <c r="R32" i="1" s="1"/>
  <c r="S24" i="1"/>
  <c r="R24" i="1"/>
  <c r="S23" i="1"/>
  <c r="R23" i="1"/>
  <c r="S22" i="1"/>
  <c r="R22" i="1"/>
  <c r="S21" i="1"/>
  <c r="R21" i="1"/>
  <c r="S20" i="1"/>
  <c r="R20" i="1"/>
  <c r="S19" i="1"/>
  <c r="R19" i="1"/>
  <c r="S18" i="1"/>
  <c r="R18" i="1"/>
  <c r="S17" i="1"/>
  <c r="R17" i="1"/>
  <c r="S16" i="1"/>
  <c r="R16" i="1"/>
  <c r="S15" i="1"/>
  <c r="R15" i="1"/>
  <c r="S14" i="1"/>
  <c r="R14" i="1"/>
  <c r="S13" i="1"/>
  <c r="R13" i="1"/>
  <c r="S12" i="1"/>
  <c r="R12" i="1"/>
  <c r="S11" i="1"/>
  <c r="R11" i="1"/>
  <c r="S10" i="1"/>
  <c r="R10" i="1"/>
  <c r="S9" i="1"/>
  <c r="R9" i="1"/>
  <c r="S8" i="1"/>
  <c r="R8" i="1"/>
  <c r="S7" i="1"/>
  <c r="R7" i="1"/>
  <c r="S6" i="1"/>
  <c r="R6" i="1"/>
  <c r="S5" i="1"/>
  <c r="R5" i="1"/>
  <c r="S4" i="1"/>
  <c r="R4" i="1"/>
  <c r="S3" i="1"/>
  <c r="R3" i="1"/>
  <c r="P25" i="1"/>
  <c r="P32" i="1" s="1"/>
  <c r="O7" i="8" s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O25" i="1"/>
  <c r="O32" i="1" s="1"/>
  <c r="N7" i="8" s="1"/>
  <c r="N25" i="1"/>
  <c r="N32" i="1" s="1"/>
  <c r="M7" i="8" s="1"/>
  <c r="M25" i="1"/>
  <c r="M32" i="1" s="1"/>
  <c r="L7" i="8" s="1"/>
  <c r="L25" i="1"/>
  <c r="L32" i="1" s="1"/>
  <c r="K7" i="8" s="1"/>
  <c r="K25" i="1"/>
  <c r="K32" i="1" s="1"/>
  <c r="J7" i="8" s="1"/>
  <c r="J25" i="1"/>
  <c r="J32" i="1" s="1"/>
  <c r="I7" i="8" s="1"/>
  <c r="O24" i="1"/>
  <c r="N24" i="1"/>
  <c r="M24" i="1"/>
  <c r="L24" i="1"/>
  <c r="K24" i="1"/>
  <c r="J24" i="1"/>
  <c r="O23" i="1"/>
  <c r="N23" i="1"/>
  <c r="M23" i="1"/>
  <c r="L23" i="1"/>
  <c r="K23" i="1"/>
  <c r="J23" i="1"/>
  <c r="O22" i="1"/>
  <c r="N22" i="1"/>
  <c r="M22" i="1"/>
  <c r="L22" i="1"/>
  <c r="K22" i="1"/>
  <c r="J22" i="1"/>
  <c r="O21" i="1"/>
  <c r="N21" i="1"/>
  <c r="M21" i="1"/>
  <c r="L21" i="1"/>
  <c r="K21" i="1"/>
  <c r="J21" i="1"/>
  <c r="O20" i="1"/>
  <c r="N20" i="1"/>
  <c r="M20" i="1"/>
  <c r="L20" i="1"/>
  <c r="K20" i="1"/>
  <c r="J20" i="1"/>
  <c r="O19" i="1"/>
  <c r="N19" i="1"/>
  <c r="M19" i="1"/>
  <c r="L19" i="1"/>
  <c r="K19" i="1"/>
  <c r="J19" i="1"/>
  <c r="O18" i="1"/>
  <c r="N18" i="1"/>
  <c r="M18" i="1"/>
  <c r="L18" i="1"/>
  <c r="K18" i="1"/>
  <c r="J18" i="1"/>
  <c r="O17" i="1"/>
  <c r="N17" i="1"/>
  <c r="M17" i="1"/>
  <c r="L17" i="1"/>
  <c r="K17" i="1"/>
  <c r="J17" i="1"/>
  <c r="O16" i="1"/>
  <c r="N16" i="1"/>
  <c r="M16" i="1"/>
  <c r="L16" i="1"/>
  <c r="K16" i="1"/>
  <c r="J16" i="1"/>
  <c r="O15" i="1"/>
  <c r="N15" i="1"/>
  <c r="M15" i="1"/>
  <c r="L15" i="1"/>
  <c r="K15" i="1"/>
  <c r="J15" i="1"/>
  <c r="O14" i="1"/>
  <c r="N14" i="1"/>
  <c r="M14" i="1"/>
  <c r="L14" i="1"/>
  <c r="K14" i="1"/>
  <c r="J14" i="1"/>
  <c r="O13" i="1"/>
  <c r="N13" i="1"/>
  <c r="M13" i="1"/>
  <c r="L13" i="1"/>
  <c r="K13" i="1"/>
  <c r="J13" i="1"/>
  <c r="O12" i="1"/>
  <c r="N12" i="1"/>
  <c r="M12" i="1"/>
  <c r="L12" i="1"/>
  <c r="K12" i="1"/>
  <c r="J12" i="1"/>
  <c r="O11" i="1"/>
  <c r="N11" i="1"/>
  <c r="M11" i="1"/>
  <c r="L11" i="1"/>
  <c r="K11" i="1"/>
  <c r="J11" i="1"/>
  <c r="O10" i="1"/>
  <c r="N10" i="1"/>
  <c r="M10" i="1"/>
  <c r="L10" i="1"/>
  <c r="K10" i="1"/>
  <c r="J10" i="1"/>
  <c r="O9" i="1"/>
  <c r="N9" i="1"/>
  <c r="M9" i="1"/>
  <c r="L9" i="1"/>
  <c r="K9" i="1"/>
  <c r="J9" i="1"/>
  <c r="O8" i="1"/>
  <c r="N8" i="1"/>
  <c r="M8" i="1"/>
  <c r="L8" i="1"/>
  <c r="K8" i="1"/>
  <c r="J8" i="1"/>
  <c r="O7" i="1"/>
  <c r="N7" i="1"/>
  <c r="M7" i="1"/>
  <c r="L7" i="1"/>
  <c r="K7" i="1"/>
  <c r="J7" i="1"/>
  <c r="O6" i="1"/>
  <c r="N6" i="1"/>
  <c r="M6" i="1"/>
  <c r="L6" i="1"/>
  <c r="K6" i="1"/>
  <c r="J6" i="1"/>
  <c r="O5" i="1"/>
  <c r="N5" i="1"/>
  <c r="M5" i="1"/>
  <c r="L5" i="1"/>
  <c r="K5" i="1"/>
  <c r="J5" i="1"/>
  <c r="O4" i="1"/>
  <c r="N4" i="1"/>
  <c r="M4" i="1"/>
  <c r="L4" i="1"/>
  <c r="K4" i="1"/>
  <c r="J4" i="1"/>
  <c r="O3" i="1"/>
  <c r="N3" i="1"/>
  <c r="M3" i="1"/>
  <c r="L3" i="1"/>
  <c r="K3" i="1"/>
  <c r="J3" i="1"/>
  <c r="I25" i="1"/>
  <c r="I32" i="1" s="1"/>
  <c r="H7" i="8" s="1"/>
  <c r="H25" i="1"/>
  <c r="H32" i="1" s="1"/>
  <c r="G7" i="8" s="1"/>
  <c r="G25" i="1"/>
  <c r="G32" i="1" s="1"/>
  <c r="F7" i="8" s="1"/>
  <c r="F25" i="1"/>
  <c r="F32" i="1" s="1"/>
  <c r="E7" i="8" s="1"/>
  <c r="E25" i="1"/>
  <c r="E32" i="1" s="1"/>
  <c r="D7" i="8" s="1"/>
  <c r="I24" i="1"/>
  <c r="H24" i="1"/>
  <c r="G24" i="1"/>
  <c r="F24" i="1"/>
  <c r="E24" i="1"/>
  <c r="I23" i="1"/>
  <c r="H23" i="1"/>
  <c r="G23" i="1"/>
  <c r="F23" i="1"/>
  <c r="E23" i="1"/>
  <c r="I22" i="1"/>
  <c r="H22" i="1"/>
  <c r="G22" i="1"/>
  <c r="F22" i="1"/>
  <c r="E22" i="1"/>
  <c r="I21" i="1"/>
  <c r="H21" i="1"/>
  <c r="G21" i="1"/>
  <c r="F21" i="1"/>
  <c r="E21" i="1"/>
  <c r="I20" i="1"/>
  <c r="H20" i="1"/>
  <c r="G20" i="1"/>
  <c r="F20" i="1"/>
  <c r="E20" i="1"/>
  <c r="I19" i="1"/>
  <c r="H19" i="1"/>
  <c r="G19" i="1"/>
  <c r="F19" i="1"/>
  <c r="E19" i="1"/>
  <c r="I18" i="1"/>
  <c r="H18" i="1"/>
  <c r="G18" i="1"/>
  <c r="F18" i="1"/>
  <c r="E18" i="1"/>
  <c r="I17" i="1"/>
  <c r="H17" i="1"/>
  <c r="G17" i="1"/>
  <c r="F17" i="1"/>
  <c r="E17" i="1"/>
  <c r="I16" i="1"/>
  <c r="H16" i="1"/>
  <c r="G16" i="1"/>
  <c r="F16" i="1"/>
  <c r="E16" i="1"/>
  <c r="I15" i="1"/>
  <c r="H15" i="1"/>
  <c r="G15" i="1"/>
  <c r="F15" i="1"/>
  <c r="E15" i="1"/>
  <c r="I14" i="1"/>
  <c r="H14" i="1"/>
  <c r="G14" i="1"/>
  <c r="F14" i="1"/>
  <c r="E14" i="1"/>
  <c r="I13" i="1"/>
  <c r="H13" i="1"/>
  <c r="G13" i="1"/>
  <c r="F13" i="1"/>
  <c r="E13" i="1"/>
  <c r="I12" i="1"/>
  <c r="H12" i="1"/>
  <c r="G12" i="1"/>
  <c r="F12" i="1"/>
  <c r="E12" i="1"/>
  <c r="I11" i="1"/>
  <c r="H11" i="1"/>
  <c r="G11" i="1"/>
  <c r="F11" i="1"/>
  <c r="E11" i="1"/>
  <c r="I10" i="1"/>
  <c r="H10" i="1"/>
  <c r="G10" i="1"/>
  <c r="F10" i="1"/>
  <c r="E10" i="1"/>
  <c r="I9" i="1"/>
  <c r="H9" i="1"/>
  <c r="G9" i="1"/>
  <c r="F9" i="1"/>
  <c r="E9" i="1"/>
  <c r="I8" i="1"/>
  <c r="H8" i="1"/>
  <c r="G8" i="1"/>
  <c r="F8" i="1"/>
  <c r="E8" i="1"/>
  <c r="I7" i="1"/>
  <c r="H7" i="1"/>
  <c r="G7" i="1"/>
  <c r="F7" i="1"/>
  <c r="E7" i="1"/>
  <c r="I6" i="1"/>
  <c r="H6" i="1"/>
  <c r="G6" i="1"/>
  <c r="F6" i="1"/>
  <c r="E6" i="1"/>
  <c r="I5" i="1"/>
  <c r="H5" i="1"/>
  <c r="G5" i="1"/>
  <c r="F5" i="1"/>
  <c r="E5" i="1"/>
  <c r="I4" i="1"/>
  <c r="H4" i="1"/>
  <c r="G4" i="1"/>
  <c r="F4" i="1"/>
  <c r="E4" i="1"/>
  <c r="I3" i="1"/>
  <c r="H3" i="1"/>
  <c r="G3" i="1"/>
  <c r="F3" i="1"/>
  <c r="E3" i="1"/>
  <c r="D25" i="1"/>
  <c r="D32" i="1" s="1"/>
  <c r="C7" i="8" s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N14" i="4" l="1"/>
  <c r="M11" i="8" s="1"/>
  <c r="R17" i="7"/>
  <c r="R22" i="8" s="1"/>
  <c r="D38" i="7"/>
  <c r="G32" i="7"/>
  <c r="O22" i="5"/>
  <c r="O26" i="5" s="1"/>
  <c r="Q26" i="7"/>
  <c r="S21" i="4"/>
  <c r="T14" i="4"/>
  <c r="S11" i="8" s="1"/>
  <c r="Q32" i="7"/>
  <c r="R32" i="7"/>
  <c r="S23" i="5"/>
  <c r="S17" i="8" s="1"/>
  <c r="R26" i="7"/>
  <c r="Q38" i="7"/>
  <c r="S26" i="7"/>
  <c r="R38" i="7"/>
  <c r="R18" i="7"/>
  <c r="R23" i="8" s="1"/>
  <c r="Q10" i="8"/>
  <c r="Q11" i="8"/>
  <c r="Q12" i="8"/>
  <c r="Q13" i="8"/>
  <c r="Q7" i="8"/>
  <c r="H22" i="5"/>
  <c r="G16" i="8" s="1"/>
  <c r="L22" i="5"/>
  <c r="K16" i="8" s="1"/>
  <c r="K20" i="8" s="1"/>
  <c r="P22" i="5"/>
  <c r="P26" i="5" s="1"/>
  <c r="J22" i="5"/>
  <c r="J26" i="5" s="1"/>
  <c r="N22" i="5"/>
  <c r="M16" i="8" s="1"/>
  <c r="M20" i="8" s="1"/>
  <c r="R22" i="5"/>
  <c r="R26" i="5" s="1"/>
  <c r="J20" i="7"/>
  <c r="I22" i="8"/>
  <c r="I25" i="8" s="1"/>
  <c r="G20" i="7"/>
  <c r="F22" i="8"/>
  <c r="F25" i="8" s="1"/>
  <c r="K20" i="7"/>
  <c r="J22" i="8"/>
  <c r="J25" i="8" s="1"/>
  <c r="O20" i="7"/>
  <c r="N22" i="8"/>
  <c r="N25" i="8" s="1"/>
  <c r="S20" i="7"/>
  <c r="S22" i="8"/>
  <c r="S25" i="8" s="1"/>
  <c r="F20" i="7"/>
  <c r="E22" i="8"/>
  <c r="E25" i="8" s="1"/>
  <c r="D20" i="7"/>
  <c r="C22" i="8"/>
  <c r="C25" i="8" s="1"/>
  <c r="H20" i="7"/>
  <c r="G22" i="8"/>
  <c r="G25" i="8" s="1"/>
  <c r="L20" i="7"/>
  <c r="K22" i="8"/>
  <c r="K25" i="8" s="1"/>
  <c r="P20" i="7"/>
  <c r="O22" i="8"/>
  <c r="O25" i="8" s="1"/>
  <c r="N20" i="7"/>
  <c r="M22" i="8"/>
  <c r="M25" i="8" s="1"/>
  <c r="H14" i="8"/>
  <c r="L14" i="8"/>
  <c r="E20" i="7"/>
  <c r="D22" i="8"/>
  <c r="D25" i="8" s="1"/>
  <c r="I20" i="7"/>
  <c r="H22" i="8"/>
  <c r="H25" i="8" s="1"/>
  <c r="M20" i="7"/>
  <c r="L22" i="8"/>
  <c r="L25" i="8" s="1"/>
  <c r="Q20" i="7"/>
  <c r="Q22" i="8"/>
  <c r="Q25" i="8" s="1"/>
  <c r="I22" i="5"/>
  <c r="H16" i="8" s="1"/>
  <c r="M22" i="5"/>
  <c r="M26" i="5" s="1"/>
  <c r="Q22" i="5"/>
  <c r="Q16" i="8" s="1"/>
  <c r="Q20" i="8" s="1"/>
  <c r="J16" i="8"/>
  <c r="J20" i="8" s="1"/>
  <c r="S16" i="8"/>
  <c r="E26" i="7"/>
  <c r="F26" i="7"/>
  <c r="H26" i="7"/>
  <c r="D26" i="7"/>
  <c r="J28" i="1"/>
  <c r="I3" i="8" s="1"/>
  <c r="N28" i="1"/>
  <c r="M3" i="8" s="1"/>
  <c r="J29" i="1"/>
  <c r="I4" i="8" s="1"/>
  <c r="N29" i="1"/>
  <c r="M4" i="8" s="1"/>
  <c r="J30" i="1"/>
  <c r="I5" i="8" s="1"/>
  <c r="N30" i="1"/>
  <c r="M5" i="8" s="1"/>
  <c r="J31" i="1"/>
  <c r="I6" i="8" s="1"/>
  <c r="N31" i="1"/>
  <c r="M6" i="8" s="1"/>
  <c r="K28" i="1"/>
  <c r="J3" i="8" s="1"/>
  <c r="O28" i="1"/>
  <c r="N3" i="8" s="1"/>
  <c r="K29" i="1"/>
  <c r="J4" i="8" s="1"/>
  <c r="O29" i="1"/>
  <c r="N4" i="8" s="1"/>
  <c r="K30" i="1"/>
  <c r="J5" i="8" s="1"/>
  <c r="O30" i="1"/>
  <c r="N5" i="8" s="1"/>
  <c r="K31" i="1"/>
  <c r="J6" i="8" s="1"/>
  <c r="O31" i="1"/>
  <c r="N6" i="8" s="1"/>
  <c r="R28" i="1"/>
  <c r="R29" i="1"/>
  <c r="R30" i="1"/>
  <c r="R31" i="1"/>
  <c r="L28" i="1"/>
  <c r="K3" i="8" s="1"/>
  <c r="L29" i="1"/>
  <c r="K4" i="8" s="1"/>
  <c r="L30" i="1"/>
  <c r="K5" i="8" s="1"/>
  <c r="L31" i="1"/>
  <c r="K6" i="8" s="1"/>
  <c r="S28" i="1"/>
  <c r="R3" i="8" s="1"/>
  <c r="S29" i="1"/>
  <c r="R4" i="8" s="1"/>
  <c r="S30" i="1"/>
  <c r="R5" i="8" s="1"/>
  <c r="S31" i="1"/>
  <c r="R6" i="8" s="1"/>
  <c r="D29" i="1"/>
  <c r="C4" i="8" s="1"/>
  <c r="D30" i="1"/>
  <c r="C5" i="8" s="1"/>
  <c r="E28" i="1"/>
  <c r="D3" i="8" s="1"/>
  <c r="I28" i="1"/>
  <c r="H3" i="8" s="1"/>
  <c r="H28" i="1"/>
  <c r="G3" i="8" s="1"/>
  <c r="G29" i="1"/>
  <c r="F4" i="8" s="1"/>
  <c r="F29" i="1"/>
  <c r="E4" i="8" s="1"/>
  <c r="G30" i="1"/>
  <c r="F5" i="8" s="1"/>
  <c r="F30" i="1"/>
  <c r="E5" i="8" s="1"/>
  <c r="E31" i="1"/>
  <c r="D6" i="8" s="1"/>
  <c r="I31" i="1"/>
  <c r="H6" i="8" s="1"/>
  <c r="H31" i="1"/>
  <c r="G6" i="8" s="1"/>
  <c r="T29" i="1"/>
  <c r="S4" i="8" s="1"/>
  <c r="T30" i="1"/>
  <c r="S5" i="8" s="1"/>
  <c r="D28" i="1"/>
  <c r="C3" i="8" s="1"/>
  <c r="D31" i="1"/>
  <c r="C6" i="8" s="1"/>
  <c r="G28" i="1"/>
  <c r="F3" i="8" s="1"/>
  <c r="F28" i="1"/>
  <c r="E3" i="8" s="1"/>
  <c r="E29" i="1"/>
  <c r="D4" i="8" s="1"/>
  <c r="I29" i="1"/>
  <c r="H4" i="8" s="1"/>
  <c r="H29" i="1"/>
  <c r="G4" i="8" s="1"/>
  <c r="E30" i="1"/>
  <c r="D5" i="8" s="1"/>
  <c r="I30" i="1"/>
  <c r="H5" i="8" s="1"/>
  <c r="H30" i="1"/>
  <c r="G5" i="8" s="1"/>
  <c r="G31" i="1"/>
  <c r="F6" i="8" s="1"/>
  <c r="F31" i="1"/>
  <c r="E6" i="8" s="1"/>
  <c r="M28" i="1"/>
  <c r="L3" i="8" s="1"/>
  <c r="M29" i="1"/>
  <c r="L4" i="8" s="1"/>
  <c r="M30" i="1"/>
  <c r="L5" i="8" s="1"/>
  <c r="M31" i="1"/>
  <c r="L6" i="8" s="1"/>
  <c r="P28" i="1"/>
  <c r="O3" i="8" s="1"/>
  <c r="P29" i="1"/>
  <c r="O4" i="8" s="1"/>
  <c r="P30" i="1"/>
  <c r="O5" i="8" s="1"/>
  <c r="P31" i="1"/>
  <c r="O6" i="8" s="1"/>
  <c r="T28" i="1"/>
  <c r="S3" i="8" s="1"/>
  <c r="T31" i="1"/>
  <c r="S6" i="8" s="1"/>
  <c r="J14" i="4"/>
  <c r="I11" i="8" s="1"/>
  <c r="F26" i="4"/>
  <c r="F27" i="4" s="1"/>
  <c r="J26" i="4"/>
  <c r="J27" i="4" s="1"/>
  <c r="N26" i="4"/>
  <c r="N27" i="4" s="1"/>
  <c r="S26" i="4"/>
  <c r="S27" i="4" s="1"/>
  <c r="D26" i="4"/>
  <c r="D27" i="4" s="1"/>
  <c r="H26" i="4"/>
  <c r="H27" i="4" s="1"/>
  <c r="L26" i="4"/>
  <c r="L27" i="4" s="1"/>
  <c r="P26" i="4"/>
  <c r="P27" i="4" s="1"/>
  <c r="E26" i="4"/>
  <c r="E27" i="4" s="1"/>
  <c r="I26" i="4"/>
  <c r="I27" i="4" s="1"/>
  <c r="M26" i="4"/>
  <c r="M27" i="4" s="1"/>
  <c r="R26" i="4"/>
  <c r="R27" i="4" s="1"/>
  <c r="G26" i="4"/>
  <c r="G27" i="4" s="1"/>
  <c r="K26" i="4"/>
  <c r="K27" i="4" s="1"/>
  <c r="O26" i="4"/>
  <c r="O27" i="4" s="1"/>
  <c r="T26" i="4"/>
  <c r="T27" i="4" s="1"/>
  <c r="I20" i="4"/>
  <c r="M20" i="4"/>
  <c r="R20" i="4"/>
  <c r="I21" i="4"/>
  <c r="M21" i="4"/>
  <c r="R21" i="4"/>
  <c r="E22" i="4"/>
  <c r="E23" i="4" s="1"/>
  <c r="I22" i="4"/>
  <c r="M22" i="4"/>
  <c r="R22" i="4"/>
  <c r="J21" i="4"/>
  <c r="N21" i="4"/>
  <c r="F22" i="4"/>
  <c r="F23" i="4" s="1"/>
  <c r="J22" i="4"/>
  <c r="N22" i="4"/>
  <c r="S22" i="4"/>
  <c r="D20" i="4"/>
  <c r="H20" i="4"/>
  <c r="P20" i="4"/>
  <c r="H21" i="4"/>
  <c r="L21" i="4"/>
  <c r="P21" i="4"/>
  <c r="D22" i="4"/>
  <c r="H22" i="4"/>
  <c r="L22" i="4"/>
  <c r="P22" i="4"/>
  <c r="K21" i="4"/>
  <c r="O21" i="4"/>
  <c r="T21" i="4"/>
  <c r="G22" i="4"/>
  <c r="G23" i="4" s="1"/>
  <c r="K22" i="4"/>
  <c r="O22" i="4"/>
  <c r="T22" i="4"/>
  <c r="I17" i="4"/>
  <c r="M17" i="4"/>
  <c r="R17" i="4"/>
  <c r="H17" i="4"/>
  <c r="P17" i="4"/>
  <c r="S14" i="4"/>
  <c r="R11" i="8" s="1"/>
  <c r="L13" i="4"/>
  <c r="K10" i="8" s="1"/>
  <c r="K14" i="8" s="1"/>
  <c r="D14" i="4"/>
  <c r="C11" i="8" s="1"/>
  <c r="C14" i="8" s="1"/>
  <c r="I24" i="5"/>
  <c r="G23" i="5"/>
  <c r="F23" i="5"/>
  <c r="E17" i="8" s="1"/>
  <c r="E23" i="5"/>
  <c r="D17" i="8" s="1"/>
  <c r="D23" i="5"/>
  <c r="C17" i="8" s="1"/>
  <c r="H23" i="5"/>
  <c r="D22" i="5"/>
  <c r="C16" i="8" s="1"/>
  <c r="E22" i="5"/>
  <c r="D16" i="8" s="1"/>
  <c r="F22" i="5"/>
  <c r="E16" i="8" s="1"/>
  <c r="J13" i="4"/>
  <c r="I10" i="8" s="1"/>
  <c r="N13" i="4"/>
  <c r="M10" i="8" s="1"/>
  <c r="S13" i="4"/>
  <c r="R10" i="8" s="1"/>
  <c r="K13" i="4"/>
  <c r="J10" i="8" s="1"/>
  <c r="J14" i="8" s="1"/>
  <c r="O13" i="4"/>
  <c r="N10" i="8" s="1"/>
  <c r="N14" i="8" s="1"/>
  <c r="T13" i="4"/>
  <c r="S10" i="8" s="1"/>
  <c r="G14" i="4"/>
  <c r="F11" i="8" s="1"/>
  <c r="E14" i="4"/>
  <c r="D11" i="8" s="1"/>
  <c r="F14" i="4"/>
  <c r="E11" i="8" s="1"/>
  <c r="F13" i="4"/>
  <c r="E10" i="8" s="1"/>
  <c r="G13" i="4"/>
  <c r="F10" i="8" s="1"/>
  <c r="E13" i="4"/>
  <c r="D10" i="8" s="1"/>
  <c r="D14" i="8" s="1"/>
  <c r="N16" i="8" l="1"/>
  <c r="N20" i="8" s="1"/>
  <c r="M14" i="8"/>
  <c r="N26" i="5"/>
  <c r="R20" i="7"/>
  <c r="S14" i="8"/>
  <c r="S23" i="4"/>
  <c r="F14" i="8"/>
  <c r="S20" i="8"/>
  <c r="R25" i="8"/>
  <c r="S26" i="5"/>
  <c r="R14" i="8"/>
  <c r="Q14" i="8"/>
  <c r="O16" i="8"/>
  <c r="O20" i="8" s="1"/>
  <c r="L26" i="5"/>
  <c r="P14" i="8"/>
  <c r="I14" i="8"/>
  <c r="Q4" i="8"/>
  <c r="Q3" i="8"/>
  <c r="Q6" i="8"/>
  <c r="Q5" i="8"/>
  <c r="I16" i="8"/>
  <c r="I20" i="8" s="1"/>
  <c r="E8" i="8"/>
  <c r="D20" i="8"/>
  <c r="R16" i="8"/>
  <c r="R20" i="8" s="1"/>
  <c r="E14" i="8"/>
  <c r="S8" i="8"/>
  <c r="O8" i="8"/>
  <c r="L8" i="8"/>
  <c r="C8" i="8"/>
  <c r="D8" i="8"/>
  <c r="N8" i="8"/>
  <c r="N27" i="8" s="1"/>
  <c r="F8" i="8"/>
  <c r="G8" i="8"/>
  <c r="R8" i="8"/>
  <c r="K8" i="8"/>
  <c r="K27" i="8" s="1"/>
  <c r="J8" i="8"/>
  <c r="J27" i="8" s="1"/>
  <c r="I8" i="8"/>
  <c r="M8" i="8"/>
  <c r="M27" i="8" s="1"/>
  <c r="H8" i="8"/>
  <c r="L16" i="8"/>
  <c r="L20" i="8" s="1"/>
  <c r="L27" i="8" s="1"/>
  <c r="Q26" i="5"/>
  <c r="C20" i="8"/>
  <c r="H26" i="5"/>
  <c r="G17" i="8"/>
  <c r="G20" i="8" s="1"/>
  <c r="I26" i="5"/>
  <c r="H18" i="8"/>
  <c r="H20" i="8" s="1"/>
  <c r="E20" i="8"/>
  <c r="G26" i="5"/>
  <c r="F17" i="8"/>
  <c r="F20" i="8" s="1"/>
  <c r="T33" i="1"/>
  <c r="H23" i="4"/>
  <c r="O33" i="1"/>
  <c r="N33" i="1"/>
  <c r="R33" i="1"/>
  <c r="K33" i="1"/>
  <c r="J33" i="1"/>
  <c r="D33" i="1"/>
  <c r="I33" i="1"/>
  <c r="S33" i="1"/>
  <c r="L33" i="1"/>
  <c r="P33" i="1"/>
  <c r="M33" i="1"/>
  <c r="E33" i="1"/>
  <c r="F33" i="1"/>
  <c r="G33" i="1"/>
  <c r="H33" i="1"/>
  <c r="K23" i="4"/>
  <c r="J23" i="4"/>
  <c r="M23" i="4"/>
  <c r="L23" i="4"/>
  <c r="T23" i="4"/>
  <c r="O23" i="4"/>
  <c r="N23" i="4"/>
  <c r="D23" i="4"/>
  <c r="I23" i="4"/>
  <c r="P23" i="4"/>
  <c r="R23" i="4"/>
  <c r="L17" i="4"/>
  <c r="T17" i="4"/>
  <c r="G17" i="4"/>
  <c r="N17" i="4"/>
  <c r="D17" i="4"/>
  <c r="O17" i="4"/>
  <c r="J17" i="4"/>
  <c r="K17" i="4"/>
  <c r="S17" i="4"/>
  <c r="F26" i="5"/>
  <c r="D26" i="5"/>
  <c r="E26" i="5"/>
  <c r="E17" i="4"/>
  <c r="F17" i="4"/>
  <c r="O27" i="8" l="1"/>
  <c r="S27" i="8"/>
  <c r="Q8" i="8"/>
  <c r="Q27" i="8" s="1"/>
  <c r="F27" i="8"/>
  <c r="I27" i="8"/>
  <c r="P8" i="8"/>
  <c r="P27" i="8" s="1"/>
  <c r="H27" i="8"/>
  <c r="D27" i="8"/>
  <c r="R27" i="8"/>
  <c r="E27" i="8"/>
  <c r="C27" i="8"/>
  <c r="G27" i="8"/>
</calcChain>
</file>

<file path=xl/comments1.xml><?xml version="1.0" encoding="utf-8"?>
<comments xmlns="http://schemas.openxmlformats.org/spreadsheetml/2006/main">
  <authors>
    <author>Kirk Xyrrus Villanueva</author>
  </authors>
  <commentList>
    <comment ref="C10" authorId="0">
      <text>
        <r>
          <rPr>
            <b/>
            <sz val="9"/>
            <color indexed="81"/>
            <rFont val="Tahoma"/>
            <family val="2"/>
          </rPr>
          <t>Kirk Xyrrus Villanueva:</t>
        </r>
        <r>
          <rPr>
            <sz val="9"/>
            <color indexed="81"/>
            <rFont val="Tahoma"/>
            <family val="2"/>
          </rPr>
          <t xml:space="preserve">
Exception for IDITAROD BTX as they are being considerd as Commercial DBM as per Stephanie Fremiot's advice</t>
        </r>
      </text>
    </comment>
  </commentList>
</comments>
</file>

<file path=xl/sharedStrings.xml><?xml version="1.0" encoding="utf-8"?>
<sst xmlns="http://schemas.openxmlformats.org/spreadsheetml/2006/main" count="54404" uniqueCount="8706">
  <si>
    <t>fgaid</t>
  </si>
  <si>
    <t>business</t>
  </si>
  <si>
    <t>season</t>
  </si>
  <si>
    <t>fga_proxy_sku</t>
  </si>
  <si>
    <t>config</t>
  </si>
  <si>
    <t>family_desc</t>
  </si>
  <si>
    <t>prod_grp_desc</t>
  </si>
  <si>
    <t>segment</t>
  </si>
  <si>
    <t>lob</t>
  </si>
  <si>
    <t>productline</t>
  </si>
  <si>
    <t>familyparent</t>
  </si>
  <si>
    <t>region</t>
  </si>
  <si>
    <t>country</t>
  </si>
  <si>
    <t>geo_classification</t>
  </si>
  <si>
    <t>product_category</t>
  </si>
  <si>
    <t>revised_category</t>
  </si>
  <si>
    <t>on_hand</t>
  </si>
  <si>
    <t>L5</t>
  </si>
  <si>
    <t>G5</t>
  </si>
  <si>
    <t>G10</t>
  </si>
  <si>
    <t>G15</t>
  </si>
  <si>
    <t>G30</t>
  </si>
  <si>
    <t>G45</t>
  </si>
  <si>
    <t>G60</t>
  </si>
  <si>
    <t>G90</t>
  </si>
  <si>
    <t>G120</t>
  </si>
  <si>
    <t>G150</t>
  </si>
  <si>
    <t>G200</t>
  </si>
  <si>
    <t>G250</t>
  </si>
  <si>
    <t>G300</t>
  </si>
  <si>
    <t>InTransit_Air</t>
  </si>
  <si>
    <t>InTransit_Ocean</t>
  </si>
  <si>
    <t>InTransit_Ground</t>
  </si>
  <si>
    <t>InTransit_Rail</t>
  </si>
  <si>
    <t>InTransit_Total</t>
  </si>
  <si>
    <t>Factory_WIP</t>
  </si>
  <si>
    <t>On_Hand_DAO</t>
  </si>
  <si>
    <t>On_Hand_GENCO</t>
  </si>
  <si>
    <t>On_Hand_BRH</t>
  </si>
  <si>
    <t>On_Hand_Syncreon</t>
  </si>
  <si>
    <t>On_Hand_MXC</t>
  </si>
  <si>
    <t>DAO_TOTAL_OH</t>
  </si>
  <si>
    <t>InTransit VOI</t>
  </si>
  <si>
    <t>InTransit DOI</t>
  </si>
  <si>
    <t>Shipped Last Week</t>
  </si>
  <si>
    <t>Std Cost</t>
  </si>
  <si>
    <t>Inv Cost</t>
  </si>
  <si>
    <t>InTransit Cost</t>
  </si>
  <si>
    <t>G60 Cost</t>
  </si>
  <si>
    <t>Fam_Par</t>
  </si>
  <si>
    <t>00V7F</t>
  </si>
  <si>
    <t>DAO_Commercial</t>
  </si>
  <si>
    <t>NDBM_Wave2</t>
  </si>
  <si>
    <t>998-BBWY</t>
  </si>
  <si>
    <t>Latitude 3340_010_Win8.1</t>
  </si>
  <si>
    <t>ROUNDROCKFBTX</t>
  </si>
  <si>
    <t>COMMERCIAL</t>
  </si>
  <si>
    <t>Commercial</t>
  </si>
  <si>
    <t>LATITUDE</t>
  </si>
  <si>
    <t>LATITUDE 3340</t>
  </si>
  <si>
    <t>ROUND ROCKBTX</t>
  </si>
  <si>
    <t>Americas</t>
  </si>
  <si>
    <t>DAO</t>
  </si>
  <si>
    <t>North Am.</t>
  </si>
  <si>
    <t>Commercial NDBM</t>
  </si>
  <si>
    <t>Commercial DBM</t>
  </si>
  <si>
    <t>02GFW</t>
  </si>
  <si>
    <t>DAO_Retail</t>
  </si>
  <si>
    <t>730-3219</t>
  </si>
  <si>
    <t>INSPIRON 5423,BMWZ4FBTX1,NOTEBOOK,BMWZ4BTX</t>
  </si>
  <si>
    <t>BMWZ4FBTX</t>
  </si>
  <si>
    <t>CONSUMER</t>
  </si>
  <si>
    <t>Retail</t>
  </si>
  <si>
    <t>PERSONAL NOTEBOOKS</t>
  </si>
  <si>
    <t>INSPIRON 5423</t>
  </si>
  <si>
    <t>BMWZ4BTX</t>
  </si>
  <si>
    <t>NULL</t>
  </si>
  <si>
    <t>Cons Retail</t>
  </si>
  <si>
    <t>-</t>
  </si>
  <si>
    <t>04TC9</t>
  </si>
  <si>
    <t>998-BDDT</t>
  </si>
  <si>
    <t>INSPIRON 5748,,NOTEBOOK,CEDAR17HSWFBTX</t>
  </si>
  <si>
    <t>CEDAR17HSWFBTX</t>
  </si>
  <si>
    <t>INSPIRON 5748</t>
  </si>
  <si>
    <t>CEDAR17HSWBTX</t>
  </si>
  <si>
    <t>Consumer InDirect</t>
  </si>
  <si>
    <t>082RV</t>
  </si>
  <si>
    <t>998-BEDT</t>
  </si>
  <si>
    <t>OPTIPLEX 9020,BTX,NO PROCESSOR,AMAZON AIO,AMAZON AIO,BTX,WW</t>
  </si>
  <si>
    <t>AMAZON AIOFBTX</t>
  </si>
  <si>
    <t>OPTIPLEX DESKTOPS</t>
  </si>
  <si>
    <t>OPTIPLEX 9020</t>
  </si>
  <si>
    <t>AMAZON AIO BTX</t>
  </si>
  <si>
    <t>06PGV</t>
  </si>
  <si>
    <t>Spring 2015</t>
  </si>
  <si>
    <t>998-BLQD</t>
  </si>
  <si>
    <t>i3147-2500sLV</t>
  </si>
  <si>
    <t>REDWOODFBTX</t>
  </si>
  <si>
    <t>INSPIRON 3147</t>
  </si>
  <si>
    <t>REDWOODBTX</t>
  </si>
  <si>
    <t>0M4DH</t>
  </si>
  <si>
    <t>BTS_DAO</t>
  </si>
  <si>
    <t>FY16 Back to School cycle3</t>
  </si>
  <si>
    <t>998-BPND</t>
  </si>
  <si>
    <t>VAN14BDW1603_008_P</t>
  </si>
  <si>
    <t>VANGOGH14BDWFBTX</t>
  </si>
  <si>
    <t>Consumer</t>
  </si>
  <si>
    <t>VOSTRO NOTEBOOKS</t>
  </si>
  <si>
    <t>VOSTRO 14 3458</t>
  </si>
  <si>
    <t>VANGOGH14BDWBTX</t>
  </si>
  <si>
    <t>Cons Direct</t>
  </si>
  <si>
    <t>0MGWY</t>
  </si>
  <si>
    <t>Q4FY15</t>
  </si>
  <si>
    <t>998-BJML</t>
  </si>
  <si>
    <t>VENUE 11 PRO,5130,MIDLANDFBTX</t>
  </si>
  <si>
    <t>MIDLANDFBTX</t>
  </si>
  <si>
    <t>TABLET DEVICES</t>
  </si>
  <si>
    <t>TABLETS</t>
  </si>
  <si>
    <t>VENUE 11 PRO</t>
  </si>
  <si>
    <t>MIDLANDBTX</t>
  </si>
  <si>
    <t>Tablets</t>
  </si>
  <si>
    <t>0TFT6</t>
  </si>
  <si>
    <t>ESG</t>
  </si>
  <si>
    <t>210-AEEG</t>
  </si>
  <si>
    <t>EQL 4210X 1.8TB 2.5in</t>
  </si>
  <si>
    <t>EQUALLOGIC PS4210</t>
  </si>
  <si>
    <t>STORAGE</t>
  </si>
  <si>
    <t>Enterprise</t>
  </si>
  <si>
    <t>0V9P6</t>
  </si>
  <si>
    <t>Back to School 2014</t>
  </si>
  <si>
    <t>998-BEFL</t>
  </si>
  <si>
    <t>XPSU12-4672CRBFB</t>
  </si>
  <si>
    <t>MURCIELAGO ULT FBTX</t>
  </si>
  <si>
    <t>XPS NOTEBOOKS</t>
  </si>
  <si>
    <t>XPS DUO 12</t>
  </si>
  <si>
    <t>MURCIELAGO ULT BTX</t>
  </si>
  <si>
    <t>0GTD8</t>
  </si>
  <si>
    <t>730-4189</t>
  </si>
  <si>
    <t>INSPIRON 5521,,NOTEBOOK,OAKM15IVBFBTX</t>
  </si>
  <si>
    <t>OAKM15IVBFBTX</t>
  </si>
  <si>
    <t>INSPIRON 5521</t>
  </si>
  <si>
    <t>OAKM15IVBBTX</t>
  </si>
  <si>
    <t>0P00K</t>
  </si>
  <si>
    <t>FY16 2H</t>
  </si>
  <si>
    <t>998-BRLP</t>
  </si>
  <si>
    <t>7040SFF_2H16_015</t>
  </si>
  <si>
    <t>SWORDFISHSFFFBTX</t>
  </si>
  <si>
    <t>OPTIPLEX 7040</t>
  </si>
  <si>
    <t>SWORDFISHSFFBTX</t>
  </si>
  <si>
    <t>0TDVD</t>
  </si>
  <si>
    <t>730-3190</t>
  </si>
  <si>
    <t>INSPIRON 5520,AUDIA5INTELBTX1</t>
  </si>
  <si>
    <t>AUDIA5INTELFBTX</t>
  </si>
  <si>
    <t>INSPIRON 5520</t>
  </si>
  <si>
    <t>AUDIA5INTELBTX</t>
  </si>
  <si>
    <t>0TG4N</t>
  </si>
  <si>
    <t>DBM</t>
  </si>
  <si>
    <t>998-BLVE</t>
  </si>
  <si>
    <t>9020MFF_1H16_004</t>
  </si>
  <si>
    <t>DOGFISH 9FBTX</t>
  </si>
  <si>
    <t>DOGFISH 9 BTX</t>
  </si>
  <si>
    <t>1FDTH</t>
  </si>
  <si>
    <t>NDBM_Wave2Refresh</t>
  </si>
  <si>
    <t>998-BEPS</t>
  </si>
  <si>
    <t>Latitude E7240_109</t>
  </si>
  <si>
    <t>GOLIAD12FBTX</t>
  </si>
  <si>
    <t>LATITUDE E7240</t>
  </si>
  <si>
    <t>GOLIAD12BTX</t>
  </si>
  <si>
    <t>016P8</t>
  </si>
  <si>
    <t>998-BBBO</t>
  </si>
  <si>
    <t>0572G</t>
  </si>
  <si>
    <t>FY 16 Holiday Cycle 5</t>
  </si>
  <si>
    <t>998-BRMC</t>
  </si>
  <si>
    <t>REDWOODHSW1603_5501</t>
  </si>
  <si>
    <t>REDWOODHSWFBTX</t>
  </si>
  <si>
    <t>INSPIRON 3148</t>
  </si>
  <si>
    <t>REDWOODHSWBTX</t>
  </si>
  <si>
    <t>0871V</t>
  </si>
  <si>
    <t>998-BEOU</t>
  </si>
  <si>
    <t>INSPIRON 3542,,NOTEBOOK,CEDAR15HSWFBTX</t>
  </si>
  <si>
    <t>CEDAR15HSWFBTX</t>
  </si>
  <si>
    <t>INSPIRON 3542</t>
  </si>
  <si>
    <t>CEDAR15HSWBTX</t>
  </si>
  <si>
    <t>0J9TT</t>
  </si>
  <si>
    <t>730-3083</t>
  </si>
  <si>
    <t>0WYGM</t>
  </si>
  <si>
    <t>210-ACQB</t>
  </si>
  <si>
    <t>EQL 6210XV 600G 3.5in</t>
  </si>
  <si>
    <t>EQUALLOGIC PS6210</t>
  </si>
  <si>
    <t>05VYM</t>
  </si>
  <si>
    <t>BTS_Mexico</t>
  </si>
  <si>
    <t>FY16 Wave 2</t>
  </si>
  <si>
    <t>998-BRCH</t>
  </si>
  <si>
    <t>7040MFF_2H16_001</t>
  </si>
  <si>
    <t>SWORDFISHMFFFBTX</t>
  </si>
  <si>
    <t>SWORDFISHMFFBTX</t>
  </si>
  <si>
    <t>LATAM</t>
  </si>
  <si>
    <t>07X20</t>
  </si>
  <si>
    <t>730-7696</t>
  </si>
  <si>
    <t>Latitude E5540_003</t>
  </si>
  <si>
    <t>ALPINE15FBTX</t>
  </si>
  <si>
    <t>LATITUDE E5540</t>
  </si>
  <si>
    <t>ALPINE15BTX</t>
  </si>
  <si>
    <t>085D1</t>
  </si>
  <si>
    <t>998-BLOG</t>
  </si>
  <si>
    <t>XPS9343-2727SLV</t>
  </si>
  <si>
    <t>DINO13FBTX</t>
  </si>
  <si>
    <t>XPS  13 9343</t>
  </si>
  <si>
    <t>DINO13BTX</t>
  </si>
  <si>
    <t>0TVNF</t>
  </si>
  <si>
    <t>730-4313</t>
  </si>
  <si>
    <t>0V2Y2</t>
  </si>
  <si>
    <t>730-7644</t>
  </si>
  <si>
    <t>XPS13,9333,NOTEBOOK,SPYDER ULT XPSFBTX</t>
  </si>
  <si>
    <t>SPYDER ULT XPSFBTX</t>
  </si>
  <si>
    <t>XPS13</t>
  </si>
  <si>
    <t>SPYDER ULT XPS BTX</t>
  </si>
  <si>
    <t>03G36</t>
  </si>
  <si>
    <t>730-0023</t>
  </si>
  <si>
    <t>CHELSEABTX1</t>
  </si>
  <si>
    <t>INSPIRON N5030,FGA,NOTEBOOK,CHELSEA15INTEL</t>
  </si>
  <si>
    <t>INSPIRON N5030</t>
  </si>
  <si>
    <t>CHELSEA15INTELBTX</t>
  </si>
  <si>
    <t>06TGN</t>
  </si>
  <si>
    <t>998-BRGK</t>
  </si>
  <si>
    <t>CEDAR15VHSW1601_2358</t>
  </si>
  <si>
    <t>08KD0</t>
  </si>
  <si>
    <t>998-BENW</t>
  </si>
  <si>
    <t>i3048-5143BLK</t>
  </si>
  <si>
    <t>CASPIANBTX</t>
  </si>
  <si>
    <t>PERSONAL DESKTOPS</t>
  </si>
  <si>
    <t>INSPIRON 3048</t>
  </si>
  <si>
    <t>0G41V</t>
  </si>
  <si>
    <t>Holiday 2013</t>
  </si>
  <si>
    <t>998-BIDS</t>
  </si>
  <si>
    <t>i5735-323IBL</t>
  </si>
  <si>
    <t>OAK17AMDFBTX</t>
  </si>
  <si>
    <t>INSPIRON 5735</t>
  </si>
  <si>
    <t>OAK17AMDBTX</t>
  </si>
  <si>
    <t>0GKFP</t>
  </si>
  <si>
    <t>998-BJVQ</t>
  </si>
  <si>
    <t>Goliad14_MLK_2W_008</t>
  </si>
  <si>
    <t>GOLIADMLK14FBTXE</t>
  </si>
  <si>
    <t>LATITUDE E7450</t>
  </si>
  <si>
    <t>GOLIADMLK14BTXE</t>
  </si>
  <si>
    <t>02GYX</t>
  </si>
  <si>
    <t>730-2440</t>
  </si>
  <si>
    <t>XPS13,NO PROCESSOR,NOTEBOOK,SPYDER XPS FBTX</t>
  </si>
  <si>
    <t>SPYDER XPS FBTX</t>
  </si>
  <si>
    <t>SPYDER XPS BTX</t>
  </si>
  <si>
    <t>03X88</t>
  </si>
  <si>
    <t>HOL-2015</t>
  </si>
  <si>
    <t>998-BHDI</t>
  </si>
  <si>
    <t>i5HSW|8|1TB Win7 HD+</t>
  </si>
  <si>
    <t>0DPD4</t>
  </si>
  <si>
    <t>730-0205</t>
  </si>
  <si>
    <t>XPS14Z,NO PROCESSOR,NOTEBOOK,BREITLING XPSZ FBTX</t>
  </si>
  <si>
    <t>BREITLING XPSZ FBTX</t>
  </si>
  <si>
    <t>XPS14Z</t>
  </si>
  <si>
    <t>BREITLING XPSZ BTX</t>
  </si>
  <si>
    <t>0PRKY</t>
  </si>
  <si>
    <t>998-BQSG</t>
  </si>
  <si>
    <t>IRIS14BAY1603_005_P</t>
  </si>
  <si>
    <t>IRIS14BYTFBTX</t>
  </si>
  <si>
    <t>INSPIRON 14-3451</t>
  </si>
  <si>
    <t>IRIS14BYTBTX</t>
  </si>
  <si>
    <t>0RWT2</t>
  </si>
  <si>
    <t>998-BBKJ</t>
  </si>
  <si>
    <t>INSPIRON 7 SERIES 15,7537,NOTEBOOK,HADLEY 15FBTX</t>
  </si>
  <si>
    <t>HADLEY 15FBTX</t>
  </si>
  <si>
    <t>INSPIRON 7537</t>
  </si>
  <si>
    <t>HADLEY 15BTX</t>
  </si>
  <si>
    <t>025X4</t>
  </si>
  <si>
    <t>210-ADGT</t>
  </si>
  <si>
    <t>EQL 6100E 3TB 3.5in</t>
  </si>
  <si>
    <t>EQUALLOGIC PS6100</t>
  </si>
  <si>
    <t>071J7</t>
  </si>
  <si>
    <t>998-BLYN</t>
  </si>
  <si>
    <t>ANW17-6421SLV</t>
  </si>
  <si>
    <t>ECHO 17FBTX</t>
  </si>
  <si>
    <t>ALIENWARE NOTEBOOKS</t>
  </si>
  <si>
    <t>ALIENWARE 17 R2</t>
  </si>
  <si>
    <t>ECHO 17 BTX</t>
  </si>
  <si>
    <t>0RV34</t>
  </si>
  <si>
    <t>Holiday 2015</t>
  </si>
  <si>
    <t>998-BQUG</t>
  </si>
  <si>
    <t>JASMBSW1605_8112</t>
  </si>
  <si>
    <t>JASBSW20FBTX</t>
  </si>
  <si>
    <t>INSPIRON 20-3052</t>
  </si>
  <si>
    <t>JASBSW20BTX</t>
  </si>
  <si>
    <t>0X1X9</t>
  </si>
  <si>
    <t>730-7622</t>
  </si>
  <si>
    <t>INSPIRON 3521,NOTEBOOK,OAKV15IVBFBTX</t>
  </si>
  <si>
    <t>OAKV15IVBFBTX</t>
  </si>
  <si>
    <t>INSPIRON 3521</t>
  </si>
  <si>
    <t>OAKV15IVBBTX</t>
  </si>
  <si>
    <t>107Y7</t>
  </si>
  <si>
    <t>730-4661</t>
  </si>
  <si>
    <t>INSPIRON 660S,NO PROCESSOR,SFF,PINEVALLEYFBTX</t>
  </si>
  <si>
    <t>PINEVALLEYFBTX</t>
  </si>
  <si>
    <t>INSPIRON 660S</t>
  </si>
  <si>
    <t>PINEVALLEYBTX</t>
  </si>
  <si>
    <t>0G2PM</t>
  </si>
  <si>
    <t>NDBM_Wave1</t>
  </si>
  <si>
    <t>998-BGEY</t>
  </si>
  <si>
    <t>OPTIPLEX 3020,,TIGRISMT,TIGRISMTFBTX</t>
  </si>
  <si>
    <t>TIGRISMTFBTX</t>
  </si>
  <si>
    <t>OPTIPLEX 3020</t>
  </si>
  <si>
    <t>TIGRISMTBTX</t>
  </si>
  <si>
    <t>0T54P</t>
  </si>
  <si>
    <t>730-2491</t>
  </si>
  <si>
    <t>INSPIRON 5420,AUDIA4INTELBTX1</t>
  </si>
  <si>
    <t>AUDIA4INTELFBTX</t>
  </si>
  <si>
    <t>INSPIRON 5420</t>
  </si>
  <si>
    <t>AUDIA4INTELBTX</t>
  </si>
  <si>
    <t>0V52P</t>
  </si>
  <si>
    <t>331-9923</t>
  </si>
  <si>
    <t>KACE 2200S</t>
  </si>
  <si>
    <t>KACE</t>
  </si>
  <si>
    <t>Desktops</t>
  </si>
  <si>
    <t>0V878</t>
  </si>
  <si>
    <t>998-BGUO</t>
  </si>
  <si>
    <t>i7HSW|16|1TB+8|2 T FHD</t>
  </si>
  <si>
    <t>HADLEY 17FBTX</t>
  </si>
  <si>
    <t>INSPIRON 7737</t>
  </si>
  <si>
    <t>HADLEY 17BTX</t>
  </si>
  <si>
    <t>13DY7</t>
  </si>
  <si>
    <t>998-BNUH</t>
  </si>
  <si>
    <t>TULIP15AMDBTX1,INSPIRON 15-5555</t>
  </si>
  <si>
    <t>TULIP15AMDFBTX</t>
  </si>
  <si>
    <t>INSPIRON 15-5555</t>
  </si>
  <si>
    <t>TULIP15AMDBTX</t>
  </si>
  <si>
    <t>13WDD</t>
  </si>
  <si>
    <t>730-3696</t>
  </si>
  <si>
    <t>INSPIRON 660,NO PROCESSOR,MINI TOWER,MISSION HILLS MLKFBTX</t>
  </si>
  <si>
    <t>MISSION HILLS MLK BTX</t>
  </si>
  <si>
    <t>INSPIRON 660</t>
  </si>
  <si>
    <t>159NN</t>
  </si>
  <si>
    <t>998-BNNR</t>
  </si>
  <si>
    <t>BRADLEYBDWFBTX</t>
  </si>
  <si>
    <t>INSPIRON 7548</t>
  </si>
  <si>
    <t>BRADLEYBDWBTX</t>
  </si>
  <si>
    <t>24N97</t>
  </si>
  <si>
    <t>998-BKVF</t>
  </si>
  <si>
    <t>INSPIRON 5448, NOTEBOOK, MAPLEM14BDWFBTX</t>
  </si>
  <si>
    <t>MAPLEM14BDWFBTX</t>
  </si>
  <si>
    <t>INSPIRON 5448</t>
  </si>
  <si>
    <t>MAPLEM14BDWBTX</t>
  </si>
  <si>
    <t>286FM</t>
  </si>
  <si>
    <t>998-BENV</t>
  </si>
  <si>
    <t>i3048-8001BLK</t>
  </si>
  <si>
    <t>29HV2</t>
  </si>
  <si>
    <t>730-8040</t>
  </si>
  <si>
    <t>XPS ONE 27,NO PROCESSOR,AIO,2720,PIRELLIBTX1</t>
  </si>
  <si>
    <t>PIRELLIFBTX</t>
  </si>
  <si>
    <t>XPS DESKTOPS</t>
  </si>
  <si>
    <t>XPS ONE 27</t>
  </si>
  <si>
    <t>PIRELLIBTX</t>
  </si>
  <si>
    <t>1GYNY</t>
  </si>
  <si>
    <t>Back to School 2013</t>
  </si>
  <si>
    <t>730-5172</t>
  </si>
  <si>
    <t>EAGL1403_016</t>
  </si>
  <si>
    <t>EAGLETONFBTX</t>
  </si>
  <si>
    <t>INSPIRON ONE 2020</t>
  </si>
  <si>
    <t>EAGLETONBTX</t>
  </si>
  <si>
    <t>1MJ4R</t>
  </si>
  <si>
    <t>730-7014</t>
  </si>
  <si>
    <t>Latitude E7240_008</t>
  </si>
  <si>
    <t>228CD</t>
  </si>
  <si>
    <t>225-3208</t>
  </si>
  <si>
    <t>Opti 7010 MT Con 4</t>
  </si>
  <si>
    <t>Lanikai 7 MT</t>
  </si>
  <si>
    <t>Commercial Legacy</t>
  </si>
  <si>
    <t>230MF</t>
  </si>
  <si>
    <t>998-BDYG</t>
  </si>
  <si>
    <t>OPTIPLEX XE2,NO PROCESSOR,AMAZON X MT E,AMAZONXMTFBTX,EPA,BTX,WW</t>
  </si>
  <si>
    <t>AMAZONXMTFBTX</t>
  </si>
  <si>
    <t>OPTIPLEX XE2</t>
  </si>
  <si>
    <t>AMAZONXMTBTX</t>
  </si>
  <si>
    <t>23DFC</t>
  </si>
  <si>
    <t>730-4226</t>
  </si>
  <si>
    <t>INSPIRON 3520,NO PROCESSOR,NOTEBOOK,ENRICOMLK15ITLFBTX</t>
  </si>
  <si>
    <t>ENRICOMLK15ITLFBTX</t>
  </si>
  <si>
    <t>INSPIRON 3520</t>
  </si>
  <si>
    <t>ENRICOMLK15ITLBTX</t>
  </si>
  <si>
    <t>007V6</t>
  </si>
  <si>
    <t>730-0127</t>
  </si>
  <si>
    <t>06K19</t>
  </si>
  <si>
    <t>730-7899</t>
  </si>
  <si>
    <t>ALIENWARE X51,,,ANDROMEDA R2FBTX</t>
  </si>
  <si>
    <t>ANDROMEDA R2FBTX</t>
  </si>
  <si>
    <t>ALIENWARE DESKTOPS</t>
  </si>
  <si>
    <t>ALIENWARE X51</t>
  </si>
  <si>
    <t>ANDROMEDA R2 BTX</t>
  </si>
  <si>
    <t>07YX5</t>
  </si>
  <si>
    <t>998-BDZB</t>
  </si>
  <si>
    <t>i3847-2310BK</t>
  </si>
  <si>
    <t>GENERAL MTFBTX</t>
  </si>
  <si>
    <t>INSPIRON 3847</t>
  </si>
  <si>
    <t>GENERAL MT BTX</t>
  </si>
  <si>
    <t>0CHX4</t>
  </si>
  <si>
    <t>998-BRGB</t>
  </si>
  <si>
    <t>JASMSKL1605_903</t>
  </si>
  <si>
    <t>JASSKL20FBTX</t>
  </si>
  <si>
    <t>INSPIRON 20-3059</t>
  </si>
  <si>
    <t>JASSKL20BTX</t>
  </si>
  <si>
    <t>0GCXC</t>
  </si>
  <si>
    <t>998-BLWD</t>
  </si>
  <si>
    <t>3020MFF_1H16_001</t>
  </si>
  <si>
    <t>DOGFISH 3FBTX</t>
  </si>
  <si>
    <t>DOGFISH 3 BTX</t>
  </si>
  <si>
    <t>0WCFK</t>
  </si>
  <si>
    <t>998-BKTY</t>
  </si>
  <si>
    <t>i3543-3750BLK</t>
  </si>
  <si>
    <t>CEDAR15BDWFBTX</t>
  </si>
  <si>
    <t>INSPIRON 3543</t>
  </si>
  <si>
    <t>CEDAR15BDWBTX</t>
  </si>
  <si>
    <t>0XN3K</t>
  </si>
  <si>
    <t>730-3221</t>
  </si>
  <si>
    <t>XPS15,NO PROCESSOR,NOTEBOOK,PANAMERA XPS FBTX</t>
  </si>
  <si>
    <t>PANAMERA XPS FBTX</t>
  </si>
  <si>
    <t>XPS15</t>
  </si>
  <si>
    <t>PANAMERA XPS BTX</t>
  </si>
  <si>
    <t>0XWGG</t>
  </si>
  <si>
    <t>Spring 2012</t>
  </si>
  <si>
    <t>730-1704</t>
  </si>
  <si>
    <t>i15RN-3529BK</t>
  </si>
  <si>
    <t>QUEEN15INTELFBTX</t>
  </si>
  <si>
    <t>INSPIRON N5110</t>
  </si>
  <si>
    <t>QUEEN15INTELBTX</t>
  </si>
  <si>
    <t>0YCN2</t>
  </si>
  <si>
    <t>998-BJVN</t>
  </si>
  <si>
    <t>i3847-6161BK</t>
  </si>
  <si>
    <t>1CY9C</t>
  </si>
  <si>
    <t>389-BDTY</t>
  </si>
  <si>
    <t>Surley 3.5</t>
  </si>
  <si>
    <t>Compellent Surly 3.5 SC200 - 600GB</t>
  </si>
  <si>
    <t>00N0H</t>
  </si>
  <si>
    <t>730-7538</t>
  </si>
  <si>
    <t>014N0</t>
  </si>
  <si>
    <t>730-3193</t>
  </si>
  <si>
    <t>INSPIRON 2020,NO PROCESSOR,AIO,EAGLETONFBTX</t>
  </si>
  <si>
    <t>094XT</t>
  </si>
  <si>
    <t>998-BRPE</t>
  </si>
  <si>
    <t>IRIS14BSW1605_007_OPP</t>
  </si>
  <si>
    <t>IRIS14BSWFBTX</t>
  </si>
  <si>
    <t>INSPIRON 14-3452</t>
  </si>
  <si>
    <t>IRIS14BSWBTX</t>
  </si>
  <si>
    <t>0F95V</t>
  </si>
  <si>
    <t>998-BQVC</t>
  </si>
  <si>
    <t>TULIP15BDW1605_2380_HSW</t>
  </si>
  <si>
    <t>TULIP15BDWFBTX</t>
  </si>
  <si>
    <t>INSPIRON 15-5558</t>
  </si>
  <si>
    <t>TULIP15BDWBTX</t>
  </si>
  <si>
    <t>06TH4</t>
  </si>
  <si>
    <t>Spring 2014</t>
  </si>
  <si>
    <t>998-BIBU</t>
  </si>
  <si>
    <t>i5535-2684MRL</t>
  </si>
  <si>
    <t>OAK15AMDFBTX</t>
  </si>
  <si>
    <t>INSPIRON 5535</t>
  </si>
  <si>
    <t>OAK15AMDBTX</t>
  </si>
  <si>
    <t>0CH6G</t>
  </si>
  <si>
    <t>998-BRGX</t>
  </si>
  <si>
    <t>ORCHBSW1605_412</t>
  </si>
  <si>
    <t>ORCBSW24FBTX</t>
  </si>
  <si>
    <t>INSPIRON 24-3452</t>
  </si>
  <si>
    <t>ORCBSW24BTX</t>
  </si>
  <si>
    <t>16DH7</t>
  </si>
  <si>
    <t>SPR-2016</t>
  </si>
  <si>
    <t>998-BJTY</t>
  </si>
  <si>
    <t>i3BDW|4|500 W7P</t>
  </si>
  <si>
    <t>190NM</t>
  </si>
  <si>
    <t>998-BHNP</t>
  </si>
  <si>
    <t>T|i5|8GB|1TB|UMA|DW1705|Win8.1</t>
  </si>
  <si>
    <t>MONSTER2FBTX</t>
  </si>
  <si>
    <t>INSPIRON 2350</t>
  </si>
  <si>
    <t>MONSTER2BTX</t>
  </si>
  <si>
    <t>1KDJP</t>
  </si>
  <si>
    <t>998-BLOD</t>
  </si>
  <si>
    <t>PQCBYT|4|500</t>
  </si>
  <si>
    <t>IRIS15BYTFBTX</t>
  </si>
  <si>
    <t>INSPIRON 15-3551</t>
  </si>
  <si>
    <t>IRIS15BYTBTX</t>
  </si>
  <si>
    <t>0147H</t>
  </si>
  <si>
    <t>998-BPXU</t>
  </si>
  <si>
    <t>GENSFF1603_316</t>
  </si>
  <si>
    <t>GENERAL SFFFBTX</t>
  </si>
  <si>
    <t>INSPIRON 3647</t>
  </si>
  <si>
    <t>GENERAL SFF BTX</t>
  </si>
  <si>
    <t>037RJ</t>
  </si>
  <si>
    <t>Back to School 2015</t>
  </si>
  <si>
    <t>998-BPUF</t>
  </si>
  <si>
    <t>ORCH1603_2105_R</t>
  </si>
  <si>
    <t>ORCAMD24FBTX</t>
  </si>
  <si>
    <t>INSPIRON 24-3455</t>
  </si>
  <si>
    <t>ORCAMD24BTX</t>
  </si>
  <si>
    <t>0563M</t>
  </si>
  <si>
    <t>998-BLGL</t>
  </si>
  <si>
    <t>INSPIRON 7547</t>
  </si>
  <si>
    <t>BRADLEYHSWFBTX</t>
  </si>
  <si>
    <t>BRADLEYHSWBTX</t>
  </si>
  <si>
    <t>0K6GX</t>
  </si>
  <si>
    <t>998-BFZR</t>
  </si>
  <si>
    <t>OptiPlex 7020 SFF_004</t>
  </si>
  <si>
    <t>AMAZON7SFFFBTX</t>
  </si>
  <si>
    <t>OPTIPLEX 7020</t>
  </si>
  <si>
    <t>AMAZON7SFFBTX</t>
  </si>
  <si>
    <t>0KTP1</t>
  </si>
  <si>
    <t>998-11853</t>
  </si>
  <si>
    <t>INSPIRON N5110,FGAN5110,NO PROCESSOR,NOTEBOOK,QUEEN15INTELFBTX</t>
  </si>
  <si>
    <t>0GW0N</t>
  </si>
  <si>
    <t>730-8213</t>
  </si>
  <si>
    <t>XPS 11,,NOTEBOOK,JARAMA,9P33, XPS FBTX</t>
  </si>
  <si>
    <t>JARAMA XPS FBTX</t>
  </si>
  <si>
    <t>XPS 11</t>
  </si>
  <si>
    <t>JARAMA XPS BTX</t>
  </si>
  <si>
    <t>0JY2R</t>
  </si>
  <si>
    <t>998-BQXY</t>
  </si>
  <si>
    <t>7040SFF_2H16_013/MX/BTS</t>
  </si>
  <si>
    <t>0R58G</t>
  </si>
  <si>
    <t>730-5059</t>
  </si>
  <si>
    <t>10Y6R</t>
  </si>
  <si>
    <t>998-BCYF</t>
  </si>
  <si>
    <t>i3542-8333BK</t>
  </si>
  <si>
    <t>13W27</t>
  </si>
  <si>
    <t>998-BNTH</t>
  </si>
  <si>
    <t>ALIENWARE 13,ECHO 13FBTX</t>
  </si>
  <si>
    <t>ECHO 13FBTX</t>
  </si>
  <si>
    <t>ALIENWARE 13</t>
  </si>
  <si>
    <t>ECHO 13 BTX</t>
  </si>
  <si>
    <t>0X96J</t>
  </si>
  <si>
    <t>730-2309</t>
  </si>
  <si>
    <t>15VPG</t>
  </si>
  <si>
    <t>998-BKUG</t>
  </si>
  <si>
    <t>T|PQC|4|1TB|UMA|1705|Battery|Win8.1</t>
  </si>
  <si>
    <t>FOXGLOVEFBTX</t>
  </si>
  <si>
    <t>INSPIRON 3043</t>
  </si>
  <si>
    <t>FOXGLOVEBTX</t>
  </si>
  <si>
    <t>1CG7K</t>
  </si>
  <si>
    <t>B2S-16</t>
  </si>
  <si>
    <t>998-BOLD</t>
  </si>
  <si>
    <t>1DXF6</t>
  </si>
  <si>
    <t>730-0303</t>
  </si>
  <si>
    <t>INSPIRON M5040,NO PROCESSOR,NOTEBOOK,ENRICO15 AMDBZFBTX</t>
  </si>
  <si>
    <t>ENRICO15 AMDBZFBTX</t>
  </si>
  <si>
    <t>INSPIRON M5040</t>
  </si>
  <si>
    <t>ENRICO15 AMDBZBTX</t>
  </si>
  <si>
    <t>1J9V6</t>
  </si>
  <si>
    <t>998-BLVB</t>
  </si>
  <si>
    <t>a51R2-6472SLV</t>
  </si>
  <si>
    <t>CENTAURIFBTX</t>
  </si>
  <si>
    <t>ALIENWARE AREA 51</t>
  </si>
  <si>
    <t>CENTAURI BTX</t>
  </si>
  <si>
    <t>13GM0</t>
  </si>
  <si>
    <t>730-8011</t>
  </si>
  <si>
    <t>GOODYEARFBTX,MNTW,XPS,8700</t>
  </si>
  <si>
    <t>GOODYEARFBTX</t>
  </si>
  <si>
    <t>XPS 8700</t>
  </si>
  <si>
    <t>GOODYEARBTX</t>
  </si>
  <si>
    <t>13MWG</t>
  </si>
  <si>
    <t>998-BDQX</t>
  </si>
  <si>
    <t>INSPIRON 3647,T93ND, BASE,INSP DT,3647,BTX,GENERAL SFFFBTX</t>
  </si>
  <si>
    <t>1471W</t>
  </si>
  <si>
    <t>998-BKYI</t>
  </si>
  <si>
    <t>i3847-4925BK</t>
  </si>
  <si>
    <t>1CYNG</t>
  </si>
  <si>
    <t>998-BLKT</t>
  </si>
  <si>
    <t>INSPIRON 7548,,,BRADLEYBDWFBTX</t>
  </si>
  <si>
    <t>1H6F1</t>
  </si>
  <si>
    <t>730-7699</t>
  </si>
  <si>
    <t>Alpine141H_017</t>
  </si>
  <si>
    <t>ALPINE14FBTX</t>
  </si>
  <si>
    <t>LATITUDE E5440</t>
  </si>
  <si>
    <t>ALPINE14BTX</t>
  </si>
  <si>
    <t>29RX9</t>
  </si>
  <si>
    <t>Holiday 2014</t>
  </si>
  <si>
    <t>998-BHXW</t>
  </si>
  <si>
    <t>i3048-4286BLK</t>
  </si>
  <si>
    <t>2FCWG</t>
  </si>
  <si>
    <t>998-BCYX</t>
  </si>
  <si>
    <t>i5748-1143sLV</t>
  </si>
  <si>
    <t>2JH1R</t>
  </si>
  <si>
    <t>998-BHCR</t>
  </si>
  <si>
    <t>i5HSW|8|1TB HD+</t>
  </si>
  <si>
    <t>2KHXC</t>
  </si>
  <si>
    <t>998-BLSM</t>
  </si>
  <si>
    <t>7020SFF_1H16_002</t>
  </si>
  <si>
    <t>2TGFY</t>
  </si>
  <si>
    <t>730-7448</t>
  </si>
  <si>
    <t>INSPIRON 5535,NOTEBOOK,OAKM15HSWFBTX</t>
  </si>
  <si>
    <t>252WN</t>
  </si>
  <si>
    <t>998-21990</t>
  </si>
  <si>
    <t>25X73</t>
  </si>
  <si>
    <t>Spr-2014</t>
  </si>
  <si>
    <t>730-7507</t>
  </si>
  <si>
    <t>FGA,VOS LPT VOSTRO 5470,BTS</t>
  </si>
  <si>
    <t>TITAN14MLKFBTX</t>
  </si>
  <si>
    <t>VOSTRO 5470</t>
  </si>
  <si>
    <t>TITAN14MLKBTX</t>
  </si>
  <si>
    <t>2D8DX</t>
  </si>
  <si>
    <t>389-BDUE</t>
  </si>
  <si>
    <t>Summit</t>
  </si>
  <si>
    <t>Compellent Summit SC8000 - 16GB</t>
  </si>
  <si>
    <t>2KC2K</t>
  </si>
  <si>
    <t>389-BFSJ</t>
  </si>
  <si>
    <t>Haywire Con3D</t>
  </si>
  <si>
    <t>HAYWIRE</t>
  </si>
  <si>
    <t>POWEREDGE</t>
  </si>
  <si>
    <t>2M1NC</t>
  </si>
  <si>
    <t>FY15 Wave 1 - Refresh</t>
  </si>
  <si>
    <t>998-BIFD</t>
  </si>
  <si>
    <t>T3S_2H15_018</t>
  </si>
  <si>
    <t>TIGRISSFFFBTX</t>
  </si>
  <si>
    <t>TIGRISSFFBTX</t>
  </si>
  <si>
    <t>03D6F</t>
  </si>
  <si>
    <t>B2S-2015</t>
  </si>
  <si>
    <t>998-BGDW</t>
  </si>
  <si>
    <t>INSP LPT 5547,BTS</t>
  </si>
  <si>
    <t>MAPLEM15HSWFBTX</t>
  </si>
  <si>
    <t>INSPIRON 5547</t>
  </si>
  <si>
    <t>MAPLEM15HSWBTX</t>
  </si>
  <si>
    <t>0K5R3</t>
  </si>
  <si>
    <t>998-BLSR</t>
  </si>
  <si>
    <t>7020SFF_1H16_004_STF</t>
  </si>
  <si>
    <t>12WVG</t>
  </si>
  <si>
    <t>210-ADGE</t>
  </si>
  <si>
    <t>EQL 6210XV 300G 2.5in</t>
  </si>
  <si>
    <t>17NMT</t>
  </si>
  <si>
    <t>730-6390</t>
  </si>
  <si>
    <t>1G82M</t>
  </si>
  <si>
    <t>998-BHVZ</t>
  </si>
  <si>
    <t>i7547-3020sLV</t>
  </si>
  <si>
    <t>0GYJ8</t>
  </si>
  <si>
    <t>730-7829</t>
  </si>
  <si>
    <t>0Y3H4</t>
  </si>
  <si>
    <t>730-6763</t>
  </si>
  <si>
    <t>INSPIRON 5 SERIES 15,NOTEBOOK,5537,OAKM15HSWFBTX</t>
  </si>
  <si>
    <t>OAKM15HSWFBTX</t>
  </si>
  <si>
    <t>INSPIRON 5537</t>
  </si>
  <si>
    <t>OAKM15HSWBTX</t>
  </si>
  <si>
    <t>1D5GV</t>
  </si>
  <si>
    <t>998-BEUW</t>
  </si>
  <si>
    <t>1D8NF</t>
  </si>
  <si>
    <t>998-BHXH</t>
  </si>
  <si>
    <t>i7347-50sLV</t>
  </si>
  <si>
    <t>COTTONWOODHSWFBTX</t>
  </si>
  <si>
    <t>INSPIRON 7347</t>
  </si>
  <si>
    <t>COTTONWOODHSWBTX</t>
  </si>
  <si>
    <t>0XX3H</t>
  </si>
  <si>
    <t>998-BNIE</t>
  </si>
  <si>
    <t>INSPIRON 7348,,NOTEBOOK,COTTONWOODBDWFBTX</t>
  </si>
  <si>
    <t>COTTONWOODBDWFBTX</t>
  </si>
  <si>
    <t>INSPIRON 7348</t>
  </si>
  <si>
    <t>COTTONWOODBDWBTX</t>
  </si>
  <si>
    <t>128JX</t>
  </si>
  <si>
    <t>998-BKXE</t>
  </si>
  <si>
    <t>i3646-3000BLK</t>
  </si>
  <si>
    <t>SAFFRONFBTX</t>
  </si>
  <si>
    <t>INSPIRON 3646</t>
  </si>
  <si>
    <t>SAFFRONBTX</t>
  </si>
  <si>
    <t>12FK1</t>
  </si>
  <si>
    <t>730-6187</t>
  </si>
  <si>
    <t>1703J</t>
  </si>
  <si>
    <t>998-BQJU</t>
  </si>
  <si>
    <t>TULIP15SKL1605_2362</t>
  </si>
  <si>
    <t>TULIP15SKLFBTX</t>
  </si>
  <si>
    <t>INSPIRON 15-5559</t>
  </si>
  <si>
    <t>TULIP15SKLBTX</t>
  </si>
  <si>
    <t>187XJ</t>
  </si>
  <si>
    <t>998-BNIG</t>
  </si>
  <si>
    <t>12R27</t>
  </si>
  <si>
    <t>730-3320</t>
  </si>
  <si>
    <t>VOSTRO 270S</t>
  </si>
  <si>
    <t>SUNRISEFBTX</t>
  </si>
  <si>
    <t>VOSTRO DESKTOPS</t>
  </si>
  <si>
    <t>SUNRISEBTX</t>
  </si>
  <si>
    <t>193N2</t>
  </si>
  <si>
    <t>730-0749</t>
  </si>
  <si>
    <t>1C7JK</t>
  </si>
  <si>
    <t>998-BNRW</t>
  </si>
  <si>
    <t>IRIS14BDW1603_106</t>
  </si>
  <si>
    <t>IRIS14BDWFBTX</t>
  </si>
  <si>
    <t>INSPIRON 14-3458</t>
  </si>
  <si>
    <t>IRIS14BDWBTX</t>
  </si>
  <si>
    <t>1FYW2</t>
  </si>
  <si>
    <t>998-BIWX</t>
  </si>
  <si>
    <t>SMB - WYSE P25 - FGA</t>
  </si>
  <si>
    <t>DELL WYSE P25FBTX</t>
  </si>
  <si>
    <t>THIN CLIENT</t>
  </si>
  <si>
    <t>CLOUD CLIENT</t>
  </si>
  <si>
    <t>DELL WYSE</t>
  </si>
  <si>
    <t>DELL WYSE P25BTX</t>
  </si>
  <si>
    <t>1JNHG</t>
  </si>
  <si>
    <t>998-BHCQ</t>
  </si>
  <si>
    <t>i3|HSW|4|500 HD+ W7P</t>
  </si>
  <si>
    <t>1JRK9</t>
  </si>
  <si>
    <t>998-BNPT</t>
  </si>
  <si>
    <t>1KM4R</t>
  </si>
  <si>
    <t>210-ADGN</t>
  </si>
  <si>
    <t>EQL 4100X 600G 2.5in</t>
  </si>
  <si>
    <t>EQUALLOGIC PS4100</t>
  </si>
  <si>
    <t>1KPWK</t>
  </si>
  <si>
    <t>730-7750</t>
  </si>
  <si>
    <t>OptiPlex 3020 SFF_006</t>
  </si>
  <si>
    <t>1P08R</t>
  </si>
  <si>
    <t>Wave2_Refresh</t>
  </si>
  <si>
    <t>998-BJXL</t>
  </si>
  <si>
    <t>Goliad12_MLK_2W_001</t>
  </si>
  <si>
    <t>GOLIADMLK12FBTXE</t>
  </si>
  <si>
    <t>LATITUDE E7250</t>
  </si>
  <si>
    <t>GOLIADMLK12BTXE</t>
  </si>
  <si>
    <t>203P6</t>
  </si>
  <si>
    <t>998-BRLC</t>
  </si>
  <si>
    <t>5040SFF_2H16_020</t>
  </si>
  <si>
    <t>TRIGGERFISHSFFFBTX</t>
  </si>
  <si>
    <t>OPTIPLEX 5040</t>
  </si>
  <si>
    <t>TRIGGERFISHSFFBTX</t>
  </si>
  <si>
    <t>155KM</t>
  </si>
  <si>
    <t>B2S-2016</t>
  </si>
  <si>
    <t>998-BMLQ</t>
  </si>
  <si>
    <t>i3|4|500 HD T W8.1P</t>
  </si>
  <si>
    <t>16CMW</t>
  </si>
  <si>
    <t>998-BINH</t>
  </si>
  <si>
    <t>VENUE 8 PRO,5830,BELLAIREFBTX</t>
  </si>
  <si>
    <t>BELLAIREFBTX</t>
  </si>
  <si>
    <t>VENUE 8 PRO</t>
  </si>
  <si>
    <t>BELLAIREBTX</t>
  </si>
  <si>
    <t>1FRWH</t>
  </si>
  <si>
    <t>998-BNYX</t>
  </si>
  <si>
    <t>INSPIRON 24-3455,,ORCHID AMD CHASSIS,ORCAMD24FBTX</t>
  </si>
  <si>
    <t>1V371</t>
  </si>
  <si>
    <t>730-7307</t>
  </si>
  <si>
    <t>1XJVR</t>
  </si>
  <si>
    <t>730-4430</t>
  </si>
  <si>
    <t>INSPIRON 5323,AUDIA3BTX1</t>
  </si>
  <si>
    <t>AUDIA3FBTX</t>
  </si>
  <si>
    <t>INSPIRON 5323</t>
  </si>
  <si>
    <t>AUDIA3BTX</t>
  </si>
  <si>
    <t>0YKN6</t>
  </si>
  <si>
    <t>998-BMJB</t>
  </si>
  <si>
    <t>LATITUDE 5550</t>
  </si>
  <si>
    <t>HOUSTON15FBTX</t>
  </si>
  <si>
    <t>HOUSTON15BTX</t>
  </si>
  <si>
    <t>13CJ4</t>
  </si>
  <si>
    <t>998-BBXS</t>
  </si>
  <si>
    <t>15WHN</t>
  </si>
  <si>
    <t>998-BJYQ</t>
  </si>
  <si>
    <t>E5450_2H15_030</t>
  </si>
  <si>
    <t>HOUSTON14FBTX</t>
  </si>
  <si>
    <t>LATITUDE 5450</t>
  </si>
  <si>
    <t>HOUSTON14BTX</t>
  </si>
  <si>
    <t>16C8J</t>
  </si>
  <si>
    <t>Wave 1 NDBM</t>
  </si>
  <si>
    <t>730-5793</t>
  </si>
  <si>
    <t>AMZMT141H_020</t>
  </si>
  <si>
    <t>AMAZONMTFBTX</t>
  </si>
  <si>
    <t>AMAZONMTBTX</t>
  </si>
  <si>
    <t>COMMERCIAL NDBM</t>
  </si>
  <si>
    <t>1MWGV</t>
  </si>
  <si>
    <t>730-0131</t>
  </si>
  <si>
    <t>INSPIRON N5040,NO PROCESSOR,NOTEBOOK,ENRICO 15INTELARFBTX</t>
  </si>
  <si>
    <t>ENRICO 15INTELARFBTX</t>
  </si>
  <si>
    <t>INSPIRON N5040</t>
  </si>
  <si>
    <t>ENRICO 15INTELARBTX</t>
  </si>
  <si>
    <t>051KC</t>
  </si>
  <si>
    <t>998-BJJC</t>
  </si>
  <si>
    <t>VENUE 11 PRO,MIDLAND64FBTX,HRYV8,BASE,TBLT,X64,5130,BTX,WW</t>
  </si>
  <si>
    <t>MIDLAND64FBTX</t>
  </si>
  <si>
    <t>MIDLAND64BTX</t>
  </si>
  <si>
    <t>08R8H</t>
  </si>
  <si>
    <t>998-BCZQ</t>
  </si>
  <si>
    <t>INSPIRON 5547, NOTEBOOK, MAPLEM15HSWFBTX</t>
  </si>
  <si>
    <t>0JDF2</t>
  </si>
  <si>
    <t>998-BJWF</t>
  </si>
  <si>
    <t xml:space="preserve"> i3|4GB|1TB Win 7 Pro</t>
  </si>
  <si>
    <t>13P9J</t>
  </si>
  <si>
    <t>998-BNSW</t>
  </si>
  <si>
    <t>141G7</t>
  </si>
  <si>
    <t>998-BNFU</t>
  </si>
  <si>
    <t>1JD87</t>
  </si>
  <si>
    <t>998-BLTQ</t>
  </si>
  <si>
    <t>XPS  13 9343,,NOTEBOOK,DINO13FBTX</t>
  </si>
  <si>
    <t>1JXWR</t>
  </si>
  <si>
    <t>730-0820</t>
  </si>
  <si>
    <t>1XV2G</t>
  </si>
  <si>
    <t>998-BKXC</t>
  </si>
  <si>
    <t>i3646-4000BLK</t>
  </si>
  <si>
    <t>246J5</t>
  </si>
  <si>
    <t>998-BRLO</t>
  </si>
  <si>
    <t>7040SFF_2H16_030</t>
  </si>
  <si>
    <t>2H3W4</t>
  </si>
  <si>
    <t>FY 16 Spring Cycle 1</t>
  </si>
  <si>
    <t>998-BJQE</t>
  </si>
  <si>
    <t>CEDAR14V1505_2225</t>
  </si>
  <si>
    <t>CEDAR14HSWFBTX</t>
  </si>
  <si>
    <t>INSPIRON 3442</t>
  </si>
  <si>
    <t>CEDAR14HSWBTX</t>
  </si>
  <si>
    <t>05M11</t>
  </si>
  <si>
    <t>998-BPXI</t>
  </si>
  <si>
    <t>GENSFF1603_313</t>
  </si>
  <si>
    <t>0NP20</t>
  </si>
  <si>
    <t>998-BHXO</t>
  </si>
  <si>
    <t>INSPIRON 3442,,NOTEBOOK,CEDAR14HSWFBTX</t>
  </si>
  <si>
    <t>0YH0P</t>
  </si>
  <si>
    <t>998-BDFB</t>
  </si>
  <si>
    <t>i3|8GB|1TB</t>
  </si>
  <si>
    <t>13WMD</t>
  </si>
  <si>
    <t>998-BLPT</t>
  </si>
  <si>
    <t>IRIS15BDW1601_101/MX/BTS</t>
  </si>
  <si>
    <t>IRIS15BDWFBTX</t>
  </si>
  <si>
    <t>INSPIRON 15-3558</t>
  </si>
  <si>
    <t>IRIS15BDWBTX</t>
  </si>
  <si>
    <t>151R9</t>
  </si>
  <si>
    <t>730-4975</t>
  </si>
  <si>
    <t>1KFNG</t>
  </si>
  <si>
    <t>730-4414</t>
  </si>
  <si>
    <t>INSPIRON 2330,NO PROCESSOR,MNTW,OLYMPICFBTX</t>
  </si>
  <si>
    <t>OLYMPICFBTX</t>
  </si>
  <si>
    <t>INSPIRON 2330</t>
  </si>
  <si>
    <t>OLYMPICBTX</t>
  </si>
  <si>
    <t>1MPK2</t>
  </si>
  <si>
    <t>998-BHDY</t>
  </si>
  <si>
    <t xml:space="preserve"> i3|8GB|1TB</t>
  </si>
  <si>
    <t>1PF53</t>
  </si>
  <si>
    <t>730-7825</t>
  </si>
  <si>
    <t>TGRMT14H2_003</t>
  </si>
  <si>
    <t>Lat. Am.</t>
  </si>
  <si>
    <t>1RRRW</t>
  </si>
  <si>
    <t>998-BJST</t>
  </si>
  <si>
    <t>Goliad12_MLK_2W_028</t>
  </si>
  <si>
    <t>1TD9F</t>
  </si>
  <si>
    <t>998-BQVD</t>
  </si>
  <si>
    <t>1XRX6</t>
  </si>
  <si>
    <t>998-BMNN</t>
  </si>
  <si>
    <t>TULIP15BDWBTX1,INSPIRON 15-5558</t>
  </si>
  <si>
    <t>28HJW</t>
  </si>
  <si>
    <t>998-BEEP</t>
  </si>
  <si>
    <t>2FG9N</t>
  </si>
  <si>
    <t>Wave 2 NDBM</t>
  </si>
  <si>
    <t>730-6993</t>
  </si>
  <si>
    <t>Salado151H_001</t>
  </si>
  <si>
    <t>SALADOF15BTX</t>
  </si>
  <si>
    <t>LATITUDE E6540</t>
  </si>
  <si>
    <t>SALADO15BTX</t>
  </si>
  <si>
    <t>2J8X6</t>
  </si>
  <si>
    <t>998-BLML</t>
  </si>
  <si>
    <t>i5BDW|8|128 QHD+ T</t>
  </si>
  <si>
    <t>2WHH9</t>
  </si>
  <si>
    <t>998-BNVK</t>
  </si>
  <si>
    <t>2XXMG</t>
  </si>
  <si>
    <t>730-3149</t>
  </si>
  <si>
    <t>39K5N</t>
  </si>
  <si>
    <t>730-5134</t>
  </si>
  <si>
    <t>3FF26</t>
  </si>
  <si>
    <t>998-BLWG</t>
  </si>
  <si>
    <t>3020MFF_1H16_004</t>
  </si>
  <si>
    <t>3H2X7</t>
  </si>
  <si>
    <t>730-7979</t>
  </si>
  <si>
    <t>3KFRT</t>
  </si>
  <si>
    <t>998-BHRV</t>
  </si>
  <si>
    <t>2N6W4</t>
  </si>
  <si>
    <t>730-5058</t>
  </si>
  <si>
    <t>EAGL1403_015</t>
  </si>
  <si>
    <t>2P0TM</t>
  </si>
  <si>
    <t>Spr-2015</t>
  </si>
  <si>
    <t>998-BHOL</t>
  </si>
  <si>
    <t>T|i7|16|2+32|GT750M 2GB|BD|Killer1202</t>
  </si>
  <si>
    <t>2TN20</t>
  </si>
  <si>
    <t>730-4660</t>
  </si>
  <si>
    <t>2YRGP</t>
  </si>
  <si>
    <t>998-BJUP</t>
  </si>
  <si>
    <t>T|i7|12GB|1TB+32Hybrid|3D</t>
  </si>
  <si>
    <t>3FK3R</t>
  </si>
  <si>
    <t>998-BGBT</t>
  </si>
  <si>
    <t>i5HSW|8|1TB T Win8.1P</t>
  </si>
  <si>
    <t>3KV2C</t>
  </si>
  <si>
    <t>730-5170</t>
  </si>
  <si>
    <t>3R4C1</t>
  </si>
  <si>
    <t>730-4657</t>
  </si>
  <si>
    <t>40GJV</t>
  </si>
  <si>
    <t>730-8305</t>
  </si>
  <si>
    <t>i3|4|500 LC T</t>
  </si>
  <si>
    <t>OAKV15HSWFBTX</t>
  </si>
  <si>
    <t>INSPIRON 3537</t>
  </si>
  <si>
    <t>OAKV15HSWBTX</t>
  </si>
  <si>
    <t>Consumer Direct</t>
  </si>
  <si>
    <t>410R9</t>
  </si>
  <si>
    <t>998-BDCW</t>
  </si>
  <si>
    <t>i5748-7143sLV</t>
  </si>
  <si>
    <t>48MVV</t>
  </si>
  <si>
    <t>998-BKPI</t>
  </si>
  <si>
    <t>ASM100-2980</t>
  </si>
  <si>
    <t>CORALFBTX</t>
  </si>
  <si>
    <t>ASM100</t>
  </si>
  <si>
    <t>CORAL BTX</t>
  </si>
  <si>
    <t>3N9NY</t>
  </si>
  <si>
    <t>730-4170</t>
  </si>
  <si>
    <t>3NP3N</t>
  </si>
  <si>
    <t>998-BEPZ</t>
  </si>
  <si>
    <t>i5348-4445BLK</t>
  </si>
  <si>
    <t>THUNFBTX</t>
  </si>
  <si>
    <t>INSPIRON 5348</t>
  </si>
  <si>
    <t>THUNBTX</t>
  </si>
  <si>
    <t>3RN7R</t>
  </si>
  <si>
    <t>998-BNSX</t>
  </si>
  <si>
    <t>3YY1H</t>
  </si>
  <si>
    <t>998-BJSN</t>
  </si>
  <si>
    <t>i3HSW(SMB0)|4|500 T</t>
  </si>
  <si>
    <t>41GJD</t>
  </si>
  <si>
    <t>998-BDOF</t>
  </si>
  <si>
    <t>INSPIRON 3541,,NOTEBOOK,CEDAR15AMDFBTX</t>
  </si>
  <si>
    <t>CEDAR15AMDFBTX</t>
  </si>
  <si>
    <t>INSPIRON 3541</t>
  </si>
  <si>
    <t>CEDAR15AMDBTX</t>
  </si>
  <si>
    <t>44KFJ</t>
  </si>
  <si>
    <t>998-BNTL</t>
  </si>
  <si>
    <t>44TDW</t>
  </si>
  <si>
    <t>730-6749</t>
  </si>
  <si>
    <t>48TVD</t>
  </si>
  <si>
    <t>998-BJTW</t>
  </si>
  <si>
    <t>CelBDW|4|500 T</t>
  </si>
  <si>
    <t>4F89M</t>
  </si>
  <si>
    <t>998-BOFH</t>
  </si>
  <si>
    <t>INSPIRON 3847,VRD56 BASE,INSP DT,3847,BTX,GENERAL MTFBTX</t>
  </si>
  <si>
    <t>1H8JG</t>
  </si>
  <si>
    <t>998-BBYG</t>
  </si>
  <si>
    <t>i5|8|1 HD T</t>
  </si>
  <si>
    <t>2CGG3</t>
  </si>
  <si>
    <t>998-BQXW</t>
  </si>
  <si>
    <t>7040SFF_2H16_003/MX1/BTS</t>
  </si>
  <si>
    <t>2JWCW</t>
  </si>
  <si>
    <t>730-2525</t>
  </si>
  <si>
    <t>2K2R7</t>
  </si>
  <si>
    <t>730-5898</t>
  </si>
  <si>
    <t>PBAIO141H_004</t>
  </si>
  <si>
    <t>PALMBEACH AIOFBTX</t>
  </si>
  <si>
    <t>OPTIPLEX 3011 AIO</t>
  </si>
  <si>
    <t>PALMBEACH AIO BTX</t>
  </si>
  <si>
    <t>2Y7MD</t>
  </si>
  <si>
    <t>998-BKRU</t>
  </si>
  <si>
    <t>i3847-2773BK</t>
  </si>
  <si>
    <t>222TX</t>
  </si>
  <si>
    <t>998-BHVW</t>
  </si>
  <si>
    <t>OPTIPLEX 9020,,DOGFISH,DOGFISH 9FBTX</t>
  </si>
  <si>
    <t>22VHD</t>
  </si>
  <si>
    <t>730-0204</t>
  </si>
  <si>
    <t>26CMR</t>
  </si>
  <si>
    <t>730-8175</t>
  </si>
  <si>
    <t>27FX0</t>
  </si>
  <si>
    <t>730-2328</t>
  </si>
  <si>
    <t>1T93J</t>
  </si>
  <si>
    <t>730-2791</t>
  </si>
  <si>
    <t>27RK5</t>
  </si>
  <si>
    <t>998-BEBZ</t>
  </si>
  <si>
    <t>INSPIRON 3048,NO PROCESSOR,CASPIAN AIO,CASPIANFBTX</t>
  </si>
  <si>
    <t>27VCD</t>
  </si>
  <si>
    <t>998-BEQC</t>
  </si>
  <si>
    <t>2CG1C</t>
  </si>
  <si>
    <t>210-ADGV</t>
  </si>
  <si>
    <t>EQL 6100XS 400G 600G 2.5in</t>
  </si>
  <si>
    <t>2G4X8</t>
  </si>
  <si>
    <t>730-5568</t>
  </si>
  <si>
    <t>21X4C</t>
  </si>
  <si>
    <t>998-BRUY</t>
  </si>
  <si>
    <t>SAKU1605_101</t>
  </si>
  <si>
    <t>SAKURAFBTX</t>
  </si>
  <si>
    <t>INSPIRON 3050</t>
  </si>
  <si>
    <t>SAKURABTX</t>
  </si>
  <si>
    <t>26Y5J</t>
  </si>
  <si>
    <t>998-BNUO</t>
  </si>
  <si>
    <t>ouch|A8|8GB|1TB|UMA|DVDRW|DW1707|Win8.1</t>
  </si>
  <si>
    <t>2TF7N</t>
  </si>
  <si>
    <t>998-BQWK</t>
  </si>
  <si>
    <t>TULIP17AMDBTX1,INSPIRON 17-5755</t>
  </si>
  <si>
    <t>TULIP17AMDFBTX</t>
  </si>
  <si>
    <t>INSPIRON 17-5755</t>
  </si>
  <si>
    <t>TULIP17AMDBTX</t>
  </si>
  <si>
    <t>37YDY</t>
  </si>
  <si>
    <t>730-8189</t>
  </si>
  <si>
    <t>43KVX</t>
  </si>
  <si>
    <t>998-BMON</t>
  </si>
  <si>
    <t>Touch|i7|12GB|1TB+32Hybrid|8690A 2GB|AC|3D|Win8.1</t>
  </si>
  <si>
    <t>15YF9</t>
  </si>
  <si>
    <t>998-BORY</t>
  </si>
  <si>
    <t>176N9</t>
  </si>
  <si>
    <t>998-BKVJ</t>
  </si>
  <si>
    <t>i5548-2500SLV</t>
  </si>
  <si>
    <t>MAPLEM15BDWFBTX</t>
  </si>
  <si>
    <t>INSPIRON 5548</t>
  </si>
  <si>
    <t>MAPLEM15BDWBTX</t>
  </si>
  <si>
    <t>1GJ9G</t>
  </si>
  <si>
    <t>730-0311</t>
  </si>
  <si>
    <t>INSPIRON N4110,FGAN4110,NO PROCESSOR,NOTEBOOK,QUEEN14INTELFBTX</t>
  </si>
  <si>
    <t xml:space="preserve">QUEEN14INTELFBTX </t>
  </si>
  <si>
    <t>INSPIRON N4110</t>
  </si>
  <si>
    <t>QUEEN14INTELBTX</t>
  </si>
  <si>
    <t>1NKP7</t>
  </si>
  <si>
    <t>Holiday-2015</t>
  </si>
  <si>
    <t>998-BHUF</t>
  </si>
  <si>
    <t>OAKBYT15V1505_3002P</t>
  </si>
  <si>
    <t>OAK15BYTFBTX</t>
  </si>
  <si>
    <t>INSPIRON 3531</t>
  </si>
  <si>
    <t>OAK15BYTBTX</t>
  </si>
  <si>
    <t>1PCNF</t>
  </si>
  <si>
    <t>998-BLEU</t>
  </si>
  <si>
    <t>LATITUDE E7450,,NOTEBOOK,GOLIADMLK14FBTXE</t>
  </si>
  <si>
    <t>0M3MR</t>
  </si>
  <si>
    <t>998-BPUB</t>
  </si>
  <si>
    <t>ORCH1603_2402</t>
  </si>
  <si>
    <t>12P60</t>
  </si>
  <si>
    <t>730-4432</t>
  </si>
  <si>
    <t>152DC</t>
  </si>
  <si>
    <t>FY15 Spring Cycle 1</t>
  </si>
  <si>
    <t>730-7991</t>
  </si>
  <si>
    <t>GENSFF1501_1388</t>
  </si>
  <si>
    <t>189R1</t>
  </si>
  <si>
    <t>998-BIDN</t>
  </si>
  <si>
    <t>i5535-1464MRL</t>
  </si>
  <si>
    <t>1FH3X</t>
  </si>
  <si>
    <t>998-BRBY</t>
  </si>
  <si>
    <t>CEDAR15VBDW1601_2303</t>
  </si>
  <si>
    <t>200FX</t>
  </si>
  <si>
    <t>998-BJRX</t>
  </si>
  <si>
    <t>CelBYT|4|500 T</t>
  </si>
  <si>
    <t>20GM5</t>
  </si>
  <si>
    <t>998-BNYK</t>
  </si>
  <si>
    <t>ALIENWARE 17 R2,,ALIENWARE 17 R2,ECHO 17FBTX</t>
  </si>
  <si>
    <t>29V1F</t>
  </si>
  <si>
    <t>998-BJVR</t>
  </si>
  <si>
    <t>Goliad14_MLK_2W_001</t>
  </si>
  <si>
    <t>2DKGM</t>
  </si>
  <si>
    <t>730-4347</t>
  </si>
  <si>
    <t>XPS14,NO PROCESSOR,NOTEBOOK,CARRERA XPS FBTX</t>
  </si>
  <si>
    <t>CARRERA XPS FBTX</t>
  </si>
  <si>
    <t>XPS14</t>
  </si>
  <si>
    <t>CARRERA XPS BTX</t>
  </si>
  <si>
    <t>2JTHG</t>
  </si>
  <si>
    <t>998-BPNC</t>
  </si>
  <si>
    <t>VAN14BDW1603_007_P</t>
  </si>
  <si>
    <t>2R0ND</t>
  </si>
  <si>
    <t>998-BFZU</t>
  </si>
  <si>
    <t>OptiPlex 7020 SFF_014</t>
  </si>
  <si>
    <t>302YD</t>
  </si>
  <si>
    <t>998-BODB</t>
  </si>
  <si>
    <t>Smart Selection|AMD G-T48E 1.4GHz DC |Zero|2GB |8GB Flash</t>
  </si>
  <si>
    <t>SAN FRANCISCOZEROFBTX</t>
  </si>
  <si>
    <t>WYSE 5010 THIN CLIENT</t>
  </si>
  <si>
    <t>SAN FRANCISCOZEROBTX</t>
  </si>
  <si>
    <t>30D0D</t>
  </si>
  <si>
    <t>998-BQQR</t>
  </si>
  <si>
    <t>TULIP14SKL1605_2253</t>
  </si>
  <si>
    <t>TULIP14SKLFBTX</t>
  </si>
  <si>
    <t>INSPIRON 14-5459</t>
  </si>
  <si>
    <t>TULIP14SKLBTX</t>
  </si>
  <si>
    <t>3133F</t>
  </si>
  <si>
    <t>998-BRFB</t>
  </si>
  <si>
    <t>SUNFL1605_626_P</t>
  </si>
  <si>
    <t>SUNFLOWER24FBTX</t>
  </si>
  <si>
    <t>INSPIRON 24-5459</t>
  </si>
  <si>
    <t>SUNFLOWER24BTX</t>
  </si>
  <si>
    <t>3MVT8</t>
  </si>
  <si>
    <t>998-BICD</t>
  </si>
  <si>
    <t>i17RM-8393sLV</t>
  </si>
  <si>
    <t>OAKM17HSWFBTX</t>
  </si>
  <si>
    <t>INSPIRON 5737</t>
  </si>
  <si>
    <t>OAKM17HSWBTX</t>
  </si>
  <si>
    <t>3MYK5</t>
  </si>
  <si>
    <t>998-BQDQ</t>
  </si>
  <si>
    <t>TULIP15BAY1603_007_P</t>
  </si>
  <si>
    <t>TULIP15BYTFBTX</t>
  </si>
  <si>
    <t>INSPIRON 15-5551</t>
  </si>
  <si>
    <t>TULIP15BYTBTX</t>
  </si>
  <si>
    <t>3P31J</t>
  </si>
  <si>
    <t>730-4079</t>
  </si>
  <si>
    <t>3R02D</t>
  </si>
  <si>
    <t>998-BJSV</t>
  </si>
  <si>
    <t>E5250_2H15_020</t>
  </si>
  <si>
    <t xml:space="preserve">HOUSTON12FBTX </t>
  </si>
  <si>
    <t>LATITUDE 5250</t>
  </si>
  <si>
    <t>HOUSTON12BTX</t>
  </si>
  <si>
    <t>41G5V</t>
  </si>
  <si>
    <t>389-BDUD</t>
  </si>
  <si>
    <t>Compellent Summit SC8000 - 64GB</t>
  </si>
  <si>
    <t>1WHDW</t>
  </si>
  <si>
    <t>730-8316</t>
  </si>
  <si>
    <t>22N66</t>
  </si>
  <si>
    <t>998-BCJL</t>
  </si>
  <si>
    <t>i5|6|500 HD T</t>
  </si>
  <si>
    <t>HADLEY 14FBTX</t>
  </si>
  <si>
    <t>INSPIRON 7437</t>
  </si>
  <si>
    <t>HADLEY 14BTX</t>
  </si>
  <si>
    <t>2CWNN</t>
  </si>
  <si>
    <t>998-BHDB</t>
  </si>
  <si>
    <t>i3HSW|4|500</t>
  </si>
  <si>
    <t>2DV5N</t>
  </si>
  <si>
    <t>998-10976</t>
  </si>
  <si>
    <t>2GY3P</t>
  </si>
  <si>
    <t>730-4466</t>
  </si>
  <si>
    <t>447N0</t>
  </si>
  <si>
    <t>730-5970</t>
  </si>
  <si>
    <t>INSPIRON 5721,,NOTEBOOK,OAKM17IVBFBTX</t>
  </si>
  <si>
    <t>OAKM17IVBFBTX</t>
  </si>
  <si>
    <t>INSPIRON 5721</t>
  </si>
  <si>
    <t>OAKM17IVBBTX</t>
  </si>
  <si>
    <t>4D9CC</t>
  </si>
  <si>
    <t>730-7681</t>
  </si>
  <si>
    <t>i3|4|500</t>
  </si>
  <si>
    <t>OAKV17HSWFBTX</t>
  </si>
  <si>
    <t>INSPIRON 3737</t>
  </si>
  <si>
    <t>OAKV17HSWBTX</t>
  </si>
  <si>
    <t>4KTC1</t>
  </si>
  <si>
    <t>998-BRLN</t>
  </si>
  <si>
    <t>7040SFF_2H16_009</t>
  </si>
  <si>
    <t>4NG3K</t>
  </si>
  <si>
    <t>730-7016</t>
  </si>
  <si>
    <t>Latitude E6440_002</t>
  </si>
  <si>
    <t>LATITUDE E6440,,NOTEBOOK,SALADO14BTX</t>
  </si>
  <si>
    <t>LATITUDE E6440</t>
  </si>
  <si>
    <t>SALADO14BTX</t>
  </si>
  <si>
    <t>4T05Y</t>
  </si>
  <si>
    <t>998-BEPR</t>
  </si>
  <si>
    <t>Latitude E7240_108</t>
  </si>
  <si>
    <t>4K4HY</t>
  </si>
  <si>
    <t>998-BEDM</t>
  </si>
  <si>
    <t>4KRWD</t>
  </si>
  <si>
    <t>730-7629</t>
  </si>
  <si>
    <t>4WH8K</t>
  </si>
  <si>
    <t>998-BQUL</t>
  </si>
  <si>
    <t>ORCHAMD1605_2407_R</t>
  </si>
  <si>
    <t>5KRTR</t>
  </si>
  <si>
    <t>730-8301</t>
  </si>
  <si>
    <t>Chromebook_4GB_001</t>
  </si>
  <si>
    <t>A35-11-BTX</t>
  </si>
  <si>
    <t>DELL CHROMEBOOK 11</t>
  </si>
  <si>
    <t>A35BTX</t>
  </si>
  <si>
    <t>5NGH9</t>
  </si>
  <si>
    <t>998-BNSI</t>
  </si>
  <si>
    <t>4VXJX</t>
  </si>
  <si>
    <t>730-3642</t>
  </si>
  <si>
    <t>51TMX</t>
  </si>
  <si>
    <t>389-BCPK</t>
  </si>
  <si>
    <t>Lat E6440 - FORD</t>
  </si>
  <si>
    <t>Salado 14</t>
  </si>
  <si>
    <t>Latitude</t>
  </si>
  <si>
    <t>53H67</t>
  </si>
  <si>
    <t>998-BIBC</t>
  </si>
  <si>
    <t>i15RM-5129sLV</t>
  </si>
  <si>
    <t>54X86</t>
  </si>
  <si>
    <t>FY16 Holiday cycle5</t>
  </si>
  <si>
    <t>998-BPXW</t>
  </si>
  <si>
    <t>IRIS14BSW1603_006_EW_P</t>
  </si>
  <si>
    <t>5KR24</t>
  </si>
  <si>
    <t>730-3992</t>
  </si>
  <si>
    <t>5M2MX</t>
  </si>
  <si>
    <t>998-BHDF</t>
  </si>
  <si>
    <t>i5HSW|8|1TB</t>
  </si>
  <si>
    <t>5R76X</t>
  </si>
  <si>
    <t>998-BHCO</t>
  </si>
  <si>
    <t>60JGF</t>
  </si>
  <si>
    <t>998-BQWO</t>
  </si>
  <si>
    <t>6JY0F</t>
  </si>
  <si>
    <t>998-BIBH</t>
  </si>
  <si>
    <t>i15RM-5124APL</t>
  </si>
  <si>
    <t>6P71N</t>
  </si>
  <si>
    <t>730-6312</t>
  </si>
  <si>
    <t>INSPIRON 5 SERIES 14,NOTEBOOK,5437,OAKM14HSWFBTX</t>
  </si>
  <si>
    <t>OAKM14HSWFBTX</t>
  </si>
  <si>
    <t>INSPIRON 5437</t>
  </si>
  <si>
    <t>OAKM14HSWBTX</t>
  </si>
  <si>
    <t>4541K</t>
  </si>
  <si>
    <t>730-7826</t>
  </si>
  <si>
    <t>TGRSFF14H2_009</t>
  </si>
  <si>
    <t>494D9</t>
  </si>
  <si>
    <t>730-8314</t>
  </si>
  <si>
    <t>4PXT5</t>
  </si>
  <si>
    <t>998-BEEI</t>
  </si>
  <si>
    <t>4TR0J</t>
  </si>
  <si>
    <t>998-BPRH</t>
  </si>
  <si>
    <t>SUPEKV1605_425_P</t>
  </si>
  <si>
    <t>SUPERIORAMDFBTX</t>
  </si>
  <si>
    <t>VOSTRO 3905</t>
  </si>
  <si>
    <t>SUPERIORAMDBTX</t>
  </si>
  <si>
    <t>4RMXP</t>
  </si>
  <si>
    <t>730-4038</t>
  </si>
  <si>
    <t>517PC</t>
  </si>
  <si>
    <t>998-BHCI</t>
  </si>
  <si>
    <t xml:space="preserve"> i3|4GB|1TB Win 7</t>
  </si>
  <si>
    <t>5F418</t>
  </si>
  <si>
    <t>730-0836</t>
  </si>
  <si>
    <t>5GXGF</t>
  </si>
  <si>
    <t>998-BLVC</t>
  </si>
  <si>
    <t>9020MFF_1H16_001</t>
  </si>
  <si>
    <t>5JNF5</t>
  </si>
  <si>
    <t>998-BJSH</t>
  </si>
  <si>
    <t>349D0</t>
  </si>
  <si>
    <t>730-0748</t>
  </si>
  <si>
    <t>3CY5R</t>
  </si>
  <si>
    <t>998-14813</t>
  </si>
  <si>
    <t>3D4WV</t>
  </si>
  <si>
    <t>730-4882</t>
  </si>
  <si>
    <t>3F27C</t>
  </si>
  <si>
    <t>998-BOFK</t>
  </si>
  <si>
    <t>33HYD</t>
  </si>
  <si>
    <t>730-2285</t>
  </si>
  <si>
    <t>37DR3</t>
  </si>
  <si>
    <t>730-7980</t>
  </si>
  <si>
    <t>39JTW</t>
  </si>
  <si>
    <t>998-BIBL</t>
  </si>
  <si>
    <t>i15RM-5122MER</t>
  </si>
  <si>
    <t>3FXTW</t>
  </si>
  <si>
    <t>730-6287</t>
  </si>
  <si>
    <t>3HNDD</t>
  </si>
  <si>
    <t>998-BPNH</t>
  </si>
  <si>
    <t>VAN15BDW1603_006</t>
  </si>
  <si>
    <t>VANGOGH15BDWFBTX</t>
  </si>
  <si>
    <t>VOSTRO 15 3558</t>
  </si>
  <si>
    <t>VANGOGH15BDWBTX</t>
  </si>
  <si>
    <t>3TYT9</t>
  </si>
  <si>
    <t>998-BNRK</t>
  </si>
  <si>
    <t>3VMWX</t>
  </si>
  <si>
    <t>998-BRGU</t>
  </si>
  <si>
    <t>JASMBSW1605_8114_P</t>
  </si>
  <si>
    <t>3WWDD</t>
  </si>
  <si>
    <t>998-BLSN</t>
  </si>
  <si>
    <t>7020SFF_1H16_004</t>
  </si>
  <si>
    <t>409D0</t>
  </si>
  <si>
    <t>210-AEDW</t>
  </si>
  <si>
    <t>EQL 4210XV 600G 3.5in</t>
  </si>
  <si>
    <t>43PPJ</t>
  </si>
  <si>
    <t>998-BJGG</t>
  </si>
  <si>
    <t>2HK0X</t>
  </si>
  <si>
    <t>730-7855</t>
  </si>
  <si>
    <t>VENUE 11 PRO,5130,MIDLANDFBTX,WIN</t>
  </si>
  <si>
    <t>2MK6T</t>
  </si>
  <si>
    <t>730-2428</t>
  </si>
  <si>
    <t>2V6W6</t>
  </si>
  <si>
    <t>730-7705</t>
  </si>
  <si>
    <t>ALIENWARE 18,VIKINGFBTX</t>
  </si>
  <si>
    <t>VIKINGFBTX</t>
  </si>
  <si>
    <t>ALIENWARE 18</t>
  </si>
  <si>
    <t>VIKINGBTX</t>
  </si>
  <si>
    <t>2VVGK</t>
  </si>
  <si>
    <t>730-5939</t>
  </si>
  <si>
    <t>2VXC9</t>
  </si>
  <si>
    <t>730-2425</t>
  </si>
  <si>
    <t>2YXPJ</t>
  </si>
  <si>
    <t>998-BKTL</t>
  </si>
  <si>
    <t>i3543-2000BLK</t>
  </si>
  <si>
    <t>34X34</t>
  </si>
  <si>
    <t>998-BLXG</t>
  </si>
  <si>
    <t>3020SFF_1H16_009_STF</t>
  </si>
  <si>
    <t>3HW34</t>
  </si>
  <si>
    <t>998-BNVI</t>
  </si>
  <si>
    <t>3J4D9</t>
  </si>
  <si>
    <t>730-0126</t>
  </si>
  <si>
    <t>42TGY</t>
  </si>
  <si>
    <t>998-BNWD</t>
  </si>
  <si>
    <t>43TN6</t>
  </si>
  <si>
    <t>998-BKRL</t>
  </si>
  <si>
    <t>i3847-3851BK</t>
  </si>
  <si>
    <t>45P2N</t>
  </si>
  <si>
    <t>998-BQQT</t>
  </si>
  <si>
    <t>GENMT1605_207</t>
  </si>
  <si>
    <t>48CJH</t>
  </si>
  <si>
    <t>NDBM_Wave1Refresh</t>
  </si>
  <si>
    <t>730-8216</t>
  </si>
  <si>
    <t>Optiplex 9020SF_020</t>
  </si>
  <si>
    <t>AMAZONSFFFBTX</t>
  </si>
  <si>
    <t>AMAZONSFFBTX</t>
  </si>
  <si>
    <t>4C7H9</t>
  </si>
  <si>
    <t>998-BLVG</t>
  </si>
  <si>
    <t>9020MFF_1H16_009</t>
  </si>
  <si>
    <t>4DHNJ</t>
  </si>
  <si>
    <t>Spring 2013</t>
  </si>
  <si>
    <t>730-5370</t>
  </si>
  <si>
    <t>i17RM-5161SLV</t>
  </si>
  <si>
    <t>3PX3Y</t>
  </si>
  <si>
    <t>998-BHXF</t>
  </si>
  <si>
    <t>i5545-3750sLV</t>
  </si>
  <si>
    <t>MAPLE15AMDFBTX</t>
  </si>
  <si>
    <t>INSPIRON 5545</t>
  </si>
  <si>
    <t>MAPLE15AMDBTX</t>
  </si>
  <si>
    <t>45J99</t>
  </si>
  <si>
    <t>998-BNHM</t>
  </si>
  <si>
    <t>4G3WH</t>
  </si>
  <si>
    <t>998-BLPL</t>
  </si>
  <si>
    <t>LATITUDE 5450,,NOTEBOOK,HOUSTON14FBTX</t>
  </si>
  <si>
    <t>4HV8K</t>
  </si>
  <si>
    <t>998-BLXF</t>
  </si>
  <si>
    <t>3020SFF_1H16_009</t>
  </si>
  <si>
    <t>4JXMF</t>
  </si>
  <si>
    <t>998-BHZL</t>
  </si>
  <si>
    <t>4YM4N</t>
  </si>
  <si>
    <t>998-BMGT</t>
  </si>
  <si>
    <t>LATITUDE 3340,,,ROUNDROCKFBTX</t>
  </si>
  <si>
    <t>529V1</t>
  </si>
  <si>
    <t>998-BHNK</t>
  </si>
  <si>
    <t>LATITUDE E6540_102</t>
  </si>
  <si>
    <t>58T7C</t>
  </si>
  <si>
    <t>998-BNWB</t>
  </si>
  <si>
    <t>INSPIRON 7558,,NOTEBOOK,BLACKWOODBDWFBTX</t>
  </si>
  <si>
    <t>BLACKWOODBDWFBTX</t>
  </si>
  <si>
    <t>INSPIRON 7558</t>
  </si>
  <si>
    <t>BLACKWOODBDWBTX</t>
  </si>
  <si>
    <t>5JD77</t>
  </si>
  <si>
    <t>210-ADGG</t>
  </si>
  <si>
    <t>EQL 4110XV 600G 3.5in</t>
  </si>
  <si>
    <t>EQUALLOGIC PS4110</t>
  </si>
  <si>
    <t>5M01X</t>
  </si>
  <si>
    <t>998-BICC</t>
  </si>
  <si>
    <t>i5535-2684APL</t>
  </si>
  <si>
    <t>5VM34</t>
  </si>
  <si>
    <t>730-7438</t>
  </si>
  <si>
    <t>5WX6T</t>
  </si>
  <si>
    <t>998-BHXD</t>
  </si>
  <si>
    <t>i5545-2501sLV</t>
  </si>
  <si>
    <t>6CCVP</t>
  </si>
  <si>
    <t>730-6621</t>
  </si>
  <si>
    <t>INSPIRON 5 SERIES 17,NOTEBOOK,OAKM17HSWFBTX</t>
  </si>
  <si>
    <t>6X91K</t>
  </si>
  <si>
    <t>998-BLSX</t>
  </si>
  <si>
    <t>i3847-1693BK</t>
  </si>
  <si>
    <t>6Y7JH</t>
  </si>
  <si>
    <t>998-BHUB</t>
  </si>
  <si>
    <t>i7737T-5560sLV</t>
  </si>
  <si>
    <t>75VXX</t>
  </si>
  <si>
    <t>998-BIFR</t>
  </si>
  <si>
    <t>v7TBL-1667RED</t>
  </si>
  <si>
    <t>TALBOTTFBTX</t>
  </si>
  <si>
    <t>VENUE 7</t>
  </si>
  <si>
    <t>TALBOTTBTX</t>
  </si>
  <si>
    <t>7HNV5</t>
  </si>
  <si>
    <t>730-4339</t>
  </si>
  <si>
    <t>XPS 12,NOTEBOOK,MURCIELAGO XPS FBTX</t>
  </si>
  <si>
    <t>MURCIELAGO XPS FBTX</t>
  </si>
  <si>
    <t>MURCIELAGO XPS BTX</t>
  </si>
  <si>
    <t>7JFNT</t>
  </si>
  <si>
    <t>998-BOZQ</t>
  </si>
  <si>
    <t>INSPIRON 7558,,NOTEBOOK</t>
  </si>
  <si>
    <t>7M6JN</t>
  </si>
  <si>
    <t>998-BIFB</t>
  </si>
  <si>
    <t>7RWR8</t>
  </si>
  <si>
    <t>730-7015</t>
  </si>
  <si>
    <t>Latitude E7240_013</t>
  </si>
  <si>
    <t>7541Y</t>
  </si>
  <si>
    <t>730-8001</t>
  </si>
  <si>
    <t>756XT</t>
  </si>
  <si>
    <t>998-BNXH</t>
  </si>
  <si>
    <t>Smart Selection|Marvell ARMADA|Zero |1GB|0GB Flash</t>
  </si>
  <si>
    <t>SANTA CLARAFBTX</t>
  </si>
  <si>
    <t>WYSE 3010 THIN CLIENT</t>
  </si>
  <si>
    <t>SANTA CLARABTX</t>
  </si>
  <si>
    <t>78PD4</t>
  </si>
  <si>
    <t>730-4398</t>
  </si>
  <si>
    <t>XPS ONE 2710,,,PRINCEVILLEFBTX</t>
  </si>
  <si>
    <t>PRINCEVILLEFBTX</t>
  </si>
  <si>
    <t>XPS ONE 2710</t>
  </si>
  <si>
    <t>PRINCEVILLEBTX</t>
  </si>
  <si>
    <t>7CXN1</t>
  </si>
  <si>
    <t>998-BJMF</t>
  </si>
  <si>
    <t>Alpine14_R1_106</t>
  </si>
  <si>
    <t>7G7GM</t>
  </si>
  <si>
    <t>998-BJXE</t>
  </si>
  <si>
    <t>7J5G2</t>
  </si>
  <si>
    <t>998-BRLJ</t>
  </si>
  <si>
    <t>7040MT_2H16_016</t>
  </si>
  <si>
    <t>SWORDFISHMTFBTX</t>
  </si>
  <si>
    <t>SWORDFISHMTBTX</t>
  </si>
  <si>
    <t>7MD1T</t>
  </si>
  <si>
    <t>998-BLPV</t>
  </si>
  <si>
    <t>M-5Y71 vPRO/8GB/256GB/WLAN-BT-WWAN/3 Cell+2 Cell base</t>
  </si>
  <si>
    <t>CRESTEDBUTTEFBTX</t>
  </si>
  <si>
    <t>LATITUDE 7350</t>
  </si>
  <si>
    <t>CRESTED BUTTEBTX</t>
  </si>
  <si>
    <t>7P3Y0</t>
  </si>
  <si>
    <t>730-6795</t>
  </si>
  <si>
    <t>ALIENWARE 17,RANGERFBTX</t>
  </si>
  <si>
    <t>RANGERFBTX</t>
  </si>
  <si>
    <t>ALIENWARE 17</t>
  </si>
  <si>
    <t>RANGERBTX</t>
  </si>
  <si>
    <t>7TPPR</t>
  </si>
  <si>
    <t>998-BELP</t>
  </si>
  <si>
    <t>US 16GB WiFi/Red</t>
  </si>
  <si>
    <t>YATESFBTX</t>
  </si>
  <si>
    <t>VENUE 8</t>
  </si>
  <si>
    <t>YATESBTX</t>
  </si>
  <si>
    <t>84PK5</t>
  </si>
  <si>
    <t>998-BLYI</t>
  </si>
  <si>
    <t>8DVXT</t>
  </si>
  <si>
    <t>210-ADGI</t>
  </si>
  <si>
    <t>EQL 4110E 4TB 3.5in</t>
  </si>
  <si>
    <t>8H6HC</t>
  </si>
  <si>
    <t>225-2433</t>
  </si>
  <si>
    <t>ARB</t>
  </si>
  <si>
    <t>8M4J8</t>
  </si>
  <si>
    <t>998-BQVB</t>
  </si>
  <si>
    <t>TULIP15BDW1605_2358_HSW_R</t>
  </si>
  <si>
    <t>8M7V6</t>
  </si>
  <si>
    <t>Spring-2015</t>
  </si>
  <si>
    <t>998-BBEK</t>
  </si>
  <si>
    <t>OAK15V1501_1199</t>
  </si>
  <si>
    <t>8WK5X</t>
  </si>
  <si>
    <t>998-BPSE</t>
  </si>
  <si>
    <t>DINO1603_5101</t>
  </si>
  <si>
    <t>8WRHN</t>
  </si>
  <si>
    <t>998-BECG</t>
  </si>
  <si>
    <t>X8700-1125BLK</t>
  </si>
  <si>
    <t>8YKX9</t>
  </si>
  <si>
    <t>730-2372</t>
  </si>
  <si>
    <t>8YX89</t>
  </si>
  <si>
    <t>730-8304</t>
  </si>
  <si>
    <t>XPSU12-4671CRBFB</t>
  </si>
  <si>
    <t>907J7</t>
  </si>
  <si>
    <t>730-4431</t>
  </si>
  <si>
    <t>90WD4</t>
  </si>
  <si>
    <t>730-0213</t>
  </si>
  <si>
    <t>5MGYM</t>
  </si>
  <si>
    <t>998-BDJK</t>
  </si>
  <si>
    <t>XPS 1810,,,CORSEULTFBTX</t>
  </si>
  <si>
    <t>CORSEULTFBTX</t>
  </si>
  <si>
    <t>XPS 1820</t>
  </si>
  <si>
    <t>CORSEULTBTX</t>
  </si>
  <si>
    <t>5MXG7</t>
  </si>
  <si>
    <t>998-BKVV</t>
  </si>
  <si>
    <t>i5BDW|8|500+8 FHD T</t>
  </si>
  <si>
    <t>61N50</t>
  </si>
  <si>
    <t>998-BLPK</t>
  </si>
  <si>
    <t>XPS9343-6364SLV</t>
  </si>
  <si>
    <t>63K0X</t>
  </si>
  <si>
    <t>998-BHXU</t>
  </si>
  <si>
    <t>i5348-4223BLK</t>
  </si>
  <si>
    <t>6D13H</t>
  </si>
  <si>
    <t>730-8127</t>
  </si>
  <si>
    <t>XPS DUO 12,,NOTEBOOK,MURCIELAGO ULT FBTX</t>
  </si>
  <si>
    <t>6DM4C</t>
  </si>
  <si>
    <t>730-6746</t>
  </si>
  <si>
    <t>6R35K</t>
  </si>
  <si>
    <t>B2S-2014</t>
  </si>
  <si>
    <t>730-8346</t>
  </si>
  <si>
    <t>i15RM-3906sLV</t>
  </si>
  <si>
    <t>6XGC8</t>
  </si>
  <si>
    <t>730-2478</t>
  </si>
  <si>
    <t>6XXH8</t>
  </si>
  <si>
    <t>730-7643</t>
  </si>
  <si>
    <t>6YH3M</t>
  </si>
  <si>
    <t>730-3986</t>
  </si>
  <si>
    <t>44K9G</t>
  </si>
  <si>
    <t>998-BLUU</t>
  </si>
  <si>
    <t>3030AIO_1H16_005</t>
  </si>
  <si>
    <t>TIGRIS AIOFBTX</t>
  </si>
  <si>
    <t>OPTIPLEX 3030 AIO</t>
  </si>
  <si>
    <t>TIGRIS AIO BTX</t>
  </si>
  <si>
    <t>47W6H</t>
  </si>
  <si>
    <t>998-BIBM</t>
  </si>
  <si>
    <t>INSPIRON 3148,,NOTEBOOK,REDWOODHSWFBTX</t>
  </si>
  <si>
    <t>482RK</t>
  </si>
  <si>
    <t>998-BIEG</t>
  </si>
  <si>
    <t>i5|8GB|1TB|W7 Pro</t>
  </si>
  <si>
    <t>4F93X</t>
  </si>
  <si>
    <t>998-BCRE</t>
  </si>
  <si>
    <t>NT|A4|6GB|1TB|UMA|DVDRW|DellWrls|Win8.1</t>
  </si>
  <si>
    <t>TRAVISFBTX</t>
  </si>
  <si>
    <t>INSPIRON 3045</t>
  </si>
  <si>
    <t>TRAVISAIOBTX</t>
  </si>
  <si>
    <t>4GKPN</t>
  </si>
  <si>
    <t>998-BLOF</t>
  </si>
  <si>
    <t>i3543-5752BLK</t>
  </si>
  <si>
    <t>4H9TM</t>
  </si>
  <si>
    <t>998-BKSX</t>
  </si>
  <si>
    <t>INSPIRON 5735,,,OAK17AMDFBTX</t>
  </si>
  <si>
    <t>4MFM3</t>
  </si>
  <si>
    <t>998-BNXC</t>
  </si>
  <si>
    <t>Smart Selection|TERA2321|PCoIP|512MB|32GB Flash</t>
  </si>
  <si>
    <t>CONTRA COSTAFBTX</t>
  </si>
  <si>
    <t>WYSE 5030 PCOIP ZERO CLIENT</t>
  </si>
  <si>
    <t>CONTRA COSTABTX</t>
  </si>
  <si>
    <t>4V8V3</t>
  </si>
  <si>
    <t>730-1880</t>
  </si>
  <si>
    <t>E15AR1301_040</t>
  </si>
  <si>
    <t>53DNK</t>
  </si>
  <si>
    <t>998-BBHU</t>
  </si>
  <si>
    <t>Optiplex 9020 AIO_021</t>
  </si>
  <si>
    <t>5MJTX</t>
  </si>
  <si>
    <t>998-BRSQ</t>
  </si>
  <si>
    <t>SP3 8GB/256GB/I7</t>
  </si>
  <si>
    <t>CROSSFITBTX</t>
  </si>
  <si>
    <t>5N12G</t>
  </si>
  <si>
    <t>730-6823</t>
  </si>
  <si>
    <t>5N22D</t>
  </si>
  <si>
    <t>730-4597</t>
  </si>
  <si>
    <t>5R5PF</t>
  </si>
  <si>
    <t>730-5270</t>
  </si>
  <si>
    <t>5TR43</t>
  </si>
  <si>
    <t>998-BKTC</t>
  </si>
  <si>
    <t>i5BDW|8|1TB HD</t>
  </si>
  <si>
    <t>4MXC5</t>
  </si>
  <si>
    <t>730-8120</t>
  </si>
  <si>
    <t>BONSAIBTX1,INSPIRON 3137</t>
  </si>
  <si>
    <t>BONSAIFBTX</t>
  </si>
  <si>
    <t>INSPIRON 3137</t>
  </si>
  <si>
    <t>BONSAIBTX</t>
  </si>
  <si>
    <t>4TXH7</t>
  </si>
  <si>
    <t>730-7302</t>
  </si>
  <si>
    <t>4VD12</t>
  </si>
  <si>
    <t>998-BLSV</t>
  </si>
  <si>
    <t>Jefferson102H_44</t>
  </si>
  <si>
    <t>JEFFERSONFBTX</t>
  </si>
  <si>
    <t>VENUE 11 PRO 7140</t>
  </si>
  <si>
    <t>JEFFERSONBTX</t>
  </si>
  <si>
    <t>52N20</t>
  </si>
  <si>
    <t>998-BNJU</t>
  </si>
  <si>
    <t>5690K</t>
  </si>
  <si>
    <t>998-BDZO</t>
  </si>
  <si>
    <t>Goliad14_R1_103</t>
  </si>
  <si>
    <t>GOLIAD14FBTX</t>
  </si>
  <si>
    <t>LATITUDE E7440</t>
  </si>
  <si>
    <t>GOLIAD14BTX</t>
  </si>
  <si>
    <t>5HDNM</t>
  </si>
  <si>
    <t>730-8003</t>
  </si>
  <si>
    <t>5JNC4</t>
  </si>
  <si>
    <t>998-BRBB</t>
  </si>
  <si>
    <t>7040MFF_2H16_007</t>
  </si>
  <si>
    <t>633VG</t>
  </si>
  <si>
    <t>998-BHZC</t>
  </si>
  <si>
    <t>63WW8</t>
  </si>
  <si>
    <t>998-BNUB</t>
  </si>
  <si>
    <t>TULIP14BDWBTX1,INSPIRON 14-5458</t>
  </si>
  <si>
    <t>TULIP14BDWFBTX</t>
  </si>
  <si>
    <t>INSPIRON 14-5458</t>
  </si>
  <si>
    <t>TULIP14BDWBTX</t>
  </si>
  <si>
    <t>67NMX</t>
  </si>
  <si>
    <t>998-BPTJ</t>
  </si>
  <si>
    <t>DINO1603_5122</t>
  </si>
  <si>
    <t>6F28M</t>
  </si>
  <si>
    <t>998-BNTY</t>
  </si>
  <si>
    <t>6JP4Y</t>
  </si>
  <si>
    <t>730-7823</t>
  </si>
  <si>
    <t>TGRSFF14H2_006</t>
  </si>
  <si>
    <t>6TN66</t>
  </si>
  <si>
    <t>730-7163</t>
  </si>
  <si>
    <t>Salado141H_009</t>
  </si>
  <si>
    <t>6V1GD</t>
  </si>
  <si>
    <t>730-8069</t>
  </si>
  <si>
    <t>XPS 1810,,,CORSEFBTX</t>
  </si>
  <si>
    <t>CORSEFBTX</t>
  </si>
  <si>
    <t>XPS 1810</t>
  </si>
  <si>
    <t>CORSEBTX</t>
  </si>
  <si>
    <t>6VPPR</t>
  </si>
  <si>
    <t>998-BPBG</t>
  </si>
  <si>
    <t>25XN6</t>
  </si>
  <si>
    <t>998-BJYO</t>
  </si>
  <si>
    <t>E5450_2H15_004</t>
  </si>
  <si>
    <t>2CK2W</t>
  </si>
  <si>
    <t>998-BBFQ</t>
  </si>
  <si>
    <t>2CXRH</t>
  </si>
  <si>
    <t>730-2426</t>
  </si>
  <si>
    <t>2JVC3</t>
  </si>
  <si>
    <t>998-BKXW</t>
  </si>
  <si>
    <t>io2350T-1668sLV</t>
  </si>
  <si>
    <t>2P9TH</t>
  </si>
  <si>
    <t>998-BDXW</t>
  </si>
  <si>
    <t>76JCH</t>
  </si>
  <si>
    <t>730-3232</t>
  </si>
  <si>
    <t>7DD21</t>
  </si>
  <si>
    <t>998-BQDR</t>
  </si>
  <si>
    <t>DINO1603_5123</t>
  </si>
  <si>
    <t>7DH7G</t>
  </si>
  <si>
    <t>998-BLSL</t>
  </si>
  <si>
    <t>9020MT_1H16_022</t>
  </si>
  <si>
    <t>7J11G</t>
  </si>
  <si>
    <t>998-BQWQ</t>
  </si>
  <si>
    <t>7NHTG</t>
  </si>
  <si>
    <t>730-6392</t>
  </si>
  <si>
    <t>7TVXX</t>
  </si>
  <si>
    <t>998-BRBZ</t>
  </si>
  <si>
    <t>CEDAR15VBDW1601_2307</t>
  </si>
  <si>
    <t>7WD7R</t>
  </si>
  <si>
    <t>998-BJSC</t>
  </si>
  <si>
    <t>i5BDW|8|1TB HD+</t>
  </si>
  <si>
    <t>CEDAR17BDWFBTX</t>
  </si>
  <si>
    <t>INSPIRON 5749</t>
  </si>
  <si>
    <t>CEDAR17BDWBTX</t>
  </si>
  <si>
    <t>85R5F</t>
  </si>
  <si>
    <t>730-0038</t>
  </si>
  <si>
    <t>INSPIRON N7110,FGAN7110,NO PROCESSOR,NOTEBOOK,QUEEN17INTELFBTX</t>
  </si>
  <si>
    <t>QUEEN17INTELFBTX</t>
  </si>
  <si>
    <t>INSPIRON N7110</t>
  </si>
  <si>
    <t>QUEEN17INTELBTX</t>
  </si>
  <si>
    <t>85V82</t>
  </si>
  <si>
    <t>998-BPQW</t>
  </si>
  <si>
    <t>GBEARMT1603_118_P</t>
  </si>
  <si>
    <t>GREATBEARMTBTX</t>
  </si>
  <si>
    <t>VOSTRO 3900</t>
  </si>
  <si>
    <t>GREATBEAR MT BTX</t>
  </si>
  <si>
    <t>8JVFC</t>
  </si>
  <si>
    <t>Hol-2013</t>
  </si>
  <si>
    <t>210-ABPV</t>
  </si>
  <si>
    <t>32GB WiFi Android 4.2/Black</t>
  </si>
  <si>
    <t>Tablet</t>
  </si>
  <si>
    <t>YELLOWTAIL</t>
  </si>
  <si>
    <t>823F5</t>
  </si>
  <si>
    <t>998-BGHX</t>
  </si>
  <si>
    <t>Touch|PDC|4GB|320GB|UMA|NoOD2230</t>
  </si>
  <si>
    <t>83HGK</t>
  </si>
  <si>
    <t>998-BBGJ</t>
  </si>
  <si>
    <t>XPS15,9530,,TESTAROSSAXPSFBTX</t>
  </si>
  <si>
    <t>TESTAROSSAXPSFBTX</t>
  </si>
  <si>
    <t>XPS 9530</t>
  </si>
  <si>
    <t>TESTAROSSA XPS BTX</t>
  </si>
  <si>
    <t>8CK1W</t>
  </si>
  <si>
    <t>998-BDWZ</t>
  </si>
  <si>
    <t>8H7FR</t>
  </si>
  <si>
    <t>998-BQPJ</t>
  </si>
  <si>
    <t>Blackwood151605_007_R</t>
  </si>
  <si>
    <t>BLACKWOODSKLFBTX</t>
  </si>
  <si>
    <t>8M8VW</t>
  </si>
  <si>
    <t>998-BNRI</t>
  </si>
  <si>
    <t>8MXCW</t>
  </si>
  <si>
    <t>998-BEQD</t>
  </si>
  <si>
    <t>8PRJD</t>
  </si>
  <si>
    <t>730-6488</t>
  </si>
  <si>
    <t>8Y0T5</t>
  </si>
  <si>
    <t>730-7451</t>
  </si>
  <si>
    <t>989C5</t>
  </si>
  <si>
    <t>730-5255</t>
  </si>
  <si>
    <t>1HWPN</t>
  </si>
  <si>
    <t>998-BJSW</t>
  </si>
  <si>
    <t>E5250_2H15_025</t>
  </si>
  <si>
    <t>1J6GX</t>
  </si>
  <si>
    <t>998-BQWM</t>
  </si>
  <si>
    <t>1KT3C</t>
  </si>
  <si>
    <t>998-BMJY</t>
  </si>
  <si>
    <t>VENUE 10 5050,,,SILVEROAKFBTX</t>
  </si>
  <si>
    <t>SILVEROAKFBTX</t>
  </si>
  <si>
    <t>VENUE 10 5050</t>
  </si>
  <si>
    <t>SILVEROAKBTX</t>
  </si>
  <si>
    <t>20XYX</t>
  </si>
  <si>
    <t>998-BNXL</t>
  </si>
  <si>
    <t>21XFW</t>
  </si>
  <si>
    <t>998-BKXG</t>
  </si>
  <si>
    <t>i5548-3335SLV</t>
  </si>
  <si>
    <t>05K6M</t>
  </si>
  <si>
    <t>730-5551</t>
  </si>
  <si>
    <t>SMB - AUST1403_001</t>
  </si>
  <si>
    <t>AUSTINFBTX</t>
  </si>
  <si>
    <t>LATITUDE 3330</t>
  </si>
  <si>
    <t>AUSTINBTX</t>
  </si>
  <si>
    <t>06D61</t>
  </si>
  <si>
    <t>730-8012</t>
  </si>
  <si>
    <t>07R86</t>
  </si>
  <si>
    <t>730-7951</t>
  </si>
  <si>
    <t>Pro11i-8182BLK</t>
  </si>
  <si>
    <t>JUNCTIONFBTX</t>
  </si>
  <si>
    <t>JUNCTIONBTX</t>
  </si>
  <si>
    <t>09C2Y</t>
  </si>
  <si>
    <t>998-BOWT</t>
  </si>
  <si>
    <t>0RDH9</t>
  </si>
  <si>
    <t>730-4198</t>
  </si>
  <si>
    <t>4MY42</t>
  </si>
  <si>
    <t>730-7447</t>
  </si>
  <si>
    <t>4TCGP</t>
  </si>
  <si>
    <t>998-BLTC</t>
  </si>
  <si>
    <t>a51R2-1172SLV</t>
  </si>
  <si>
    <t>4XNC0</t>
  </si>
  <si>
    <t>730-6286</t>
  </si>
  <si>
    <t>4XPH3</t>
  </si>
  <si>
    <t>210-ABSD</t>
  </si>
  <si>
    <t>16GB WiFi Android 4.2/Red</t>
  </si>
  <si>
    <t>5J70X</t>
  </si>
  <si>
    <t>730-7161</t>
  </si>
  <si>
    <t>Latitude 3440_003</t>
  </si>
  <si>
    <t>LATITUDE OAK14FBTX</t>
  </si>
  <si>
    <t>LATITUDE 3440</t>
  </si>
  <si>
    <t>LATITUDE OAK14BTX</t>
  </si>
  <si>
    <t>5NC49</t>
  </si>
  <si>
    <t>998-BLGO</t>
  </si>
  <si>
    <t>i7746-3125SLV</t>
  </si>
  <si>
    <t>HADLEY17BDWFBTX</t>
  </si>
  <si>
    <t>INSPIRON 7746</t>
  </si>
  <si>
    <t>HADLEY17BDWBTX</t>
  </si>
  <si>
    <t>5WX1W</t>
  </si>
  <si>
    <t>998-BGHG</t>
  </si>
  <si>
    <t>OPTIPLEX 3020_018</t>
  </si>
  <si>
    <t>62NPW</t>
  </si>
  <si>
    <t>998-BPXO</t>
  </si>
  <si>
    <t>669C5</t>
  </si>
  <si>
    <t>998-BLUG</t>
  </si>
  <si>
    <t>3020MFF_1H16_002/MX/BTS</t>
  </si>
  <si>
    <t>66KP9</t>
  </si>
  <si>
    <t>998-BMDZ</t>
  </si>
  <si>
    <t>SALADO14BTX1,NBK,LAT,BTX,E6440</t>
  </si>
  <si>
    <t>91HTX</t>
  </si>
  <si>
    <t>998-BHDU</t>
  </si>
  <si>
    <t>INSPIRON 5542,,NOTEBOOK,MAPLEV15HSWFBTX</t>
  </si>
  <si>
    <t>MAPLEV15HSWFBTX</t>
  </si>
  <si>
    <t>INSPIRON 5542</t>
  </si>
  <si>
    <t>MAPLEV15HSWBTX</t>
  </si>
  <si>
    <t>9C3Y4</t>
  </si>
  <si>
    <t>998-BNUD</t>
  </si>
  <si>
    <t>9V9V2</t>
  </si>
  <si>
    <t>998-BNPD</t>
  </si>
  <si>
    <t>9YXYH</t>
  </si>
  <si>
    <t>998-BRRG</t>
  </si>
  <si>
    <t>CEDAR15VHSW1605_2359_OPP</t>
  </si>
  <si>
    <t>CCR5C</t>
  </si>
  <si>
    <t>998-BNXB</t>
  </si>
  <si>
    <t>Smart Selection|AMD G-T48E 1.4GHz DC|ThinO+PCOIP|2GB|8GB</t>
  </si>
  <si>
    <t>SAN FRANCISCOTOSBTX</t>
  </si>
  <si>
    <t>SAN FRANCISCOBTX</t>
  </si>
  <si>
    <t>6D1H2</t>
  </si>
  <si>
    <t>389-BDKG</t>
  </si>
  <si>
    <t>PowerEdge Con3</t>
  </si>
  <si>
    <t>Haywire</t>
  </si>
  <si>
    <t>6FYRY</t>
  </si>
  <si>
    <t>998-BLYM</t>
  </si>
  <si>
    <t>ALIENWARE 15,,ALIENWARE 15,ECHO 15FBTX</t>
  </si>
  <si>
    <t>ECHO 15FBTX</t>
  </si>
  <si>
    <t>ALIENWARE 15</t>
  </si>
  <si>
    <t>ECHO 15 BTX</t>
  </si>
  <si>
    <t>6M2KT</t>
  </si>
  <si>
    <t>998-BNRV</t>
  </si>
  <si>
    <t>6TGJT</t>
  </si>
  <si>
    <t>998-BQPD</t>
  </si>
  <si>
    <t>PANDORA1605_5715</t>
  </si>
  <si>
    <t>PANDORA15SKLFBTX</t>
  </si>
  <si>
    <t>INSPIRON 7559</t>
  </si>
  <si>
    <t>PANDORA15SKLBTX</t>
  </si>
  <si>
    <t>6VTX3</t>
  </si>
  <si>
    <t>DBM2HFY16</t>
  </si>
  <si>
    <t>998-BRCM</t>
  </si>
  <si>
    <t>E5450_2H15_019</t>
  </si>
  <si>
    <t>70T1C</t>
  </si>
  <si>
    <t>730-5803</t>
  </si>
  <si>
    <t>AMZSFF141H_011</t>
  </si>
  <si>
    <t>78JYJ</t>
  </si>
  <si>
    <t>730-8218</t>
  </si>
  <si>
    <t>Optiplex 9020SF_023</t>
  </si>
  <si>
    <t>7X7WF</t>
  </si>
  <si>
    <t>998-BHJQ</t>
  </si>
  <si>
    <t>Touch|PDC|4GB|1TB|UMA|DVDRW|DW1707|Win8.1</t>
  </si>
  <si>
    <t>7YKPW</t>
  </si>
  <si>
    <t>730-1957</t>
  </si>
  <si>
    <t>80DTJ</t>
  </si>
  <si>
    <t>FY14 Holiday Cycle 5</t>
  </si>
  <si>
    <t>730-6356</t>
  </si>
  <si>
    <t>PINE1405_388</t>
  </si>
  <si>
    <t>1NC8N</t>
  </si>
  <si>
    <t>998-BINR</t>
  </si>
  <si>
    <t>Brazil</t>
  </si>
  <si>
    <t>1RD0P</t>
  </si>
  <si>
    <t>730-4052</t>
  </si>
  <si>
    <t>1T6F4</t>
  </si>
  <si>
    <t>998-BBDI</t>
  </si>
  <si>
    <t>TABXPSBTX,BASE,TBLT,WTRSTN,BTX,WW</t>
  </si>
  <si>
    <t>TABXPS10BTX</t>
  </si>
  <si>
    <t>DELL XPS 10</t>
  </si>
  <si>
    <t>TABXPSBTX</t>
  </si>
  <si>
    <t>232YN</t>
  </si>
  <si>
    <t>730-3993</t>
  </si>
  <si>
    <t>2F67C</t>
  </si>
  <si>
    <t>998-BLNU</t>
  </si>
  <si>
    <t>i3451-1001BLK</t>
  </si>
  <si>
    <t>566W3</t>
  </si>
  <si>
    <t>998-BIDX</t>
  </si>
  <si>
    <t>Cel|4GB|500GB W7 Pro</t>
  </si>
  <si>
    <t>58P7D</t>
  </si>
  <si>
    <t>730-1830</t>
  </si>
  <si>
    <t>598XV</t>
  </si>
  <si>
    <t>730-7440</t>
  </si>
  <si>
    <t>Cel|2|500 Touch</t>
  </si>
  <si>
    <t>5G42H</t>
  </si>
  <si>
    <t>998-BQRR</t>
  </si>
  <si>
    <t>IRIS15BSW1605_002</t>
  </si>
  <si>
    <t>IRIS15BSWFBTX</t>
  </si>
  <si>
    <t>INSPIRON 15-3552</t>
  </si>
  <si>
    <t>IRIS15BSWBTX</t>
  </si>
  <si>
    <t>2FNT4</t>
  </si>
  <si>
    <t>998-BPTY</t>
  </si>
  <si>
    <t>2GH45</t>
  </si>
  <si>
    <t>998-BRLK</t>
  </si>
  <si>
    <t>7040SFF_2H16_003</t>
  </si>
  <si>
    <t>2GKVW</t>
  </si>
  <si>
    <t>998-BCZC</t>
  </si>
  <si>
    <t>i3542-6666BK</t>
  </si>
  <si>
    <t>2GV1M</t>
  </si>
  <si>
    <t>730-7348</t>
  </si>
  <si>
    <t>2JKJ6</t>
  </si>
  <si>
    <t>998-BNKT</t>
  </si>
  <si>
    <t>MarbleFalls15_3W_107</t>
  </si>
  <si>
    <t>MARBLE FALLS15FBTX</t>
  </si>
  <si>
    <t>LATITUDE 3550</t>
  </si>
  <si>
    <t>MARBLE FALLS15BTX</t>
  </si>
  <si>
    <t>CFPYW</t>
  </si>
  <si>
    <t>998-BECE</t>
  </si>
  <si>
    <t>X8700-1751BLK</t>
  </si>
  <si>
    <t>CG28V</t>
  </si>
  <si>
    <t>730-8179</t>
  </si>
  <si>
    <t>CG89M</t>
  </si>
  <si>
    <t>998-BBYJ</t>
  </si>
  <si>
    <t>CGCV2</t>
  </si>
  <si>
    <t>730-6747</t>
  </si>
  <si>
    <t>CKWF3</t>
  </si>
  <si>
    <t>730-2619</t>
  </si>
  <si>
    <t>5HHHW</t>
  </si>
  <si>
    <t>998-BMMG</t>
  </si>
  <si>
    <t>i5|8GB|1TB|UMA|DVDRW|DW1705|Win8.1</t>
  </si>
  <si>
    <t>5PNM0</t>
  </si>
  <si>
    <t>998-BMLW</t>
  </si>
  <si>
    <t>TULIP17BDWFBTX</t>
  </si>
  <si>
    <t>INSPIRON 17-5758</t>
  </si>
  <si>
    <t>TULIP17BDWBTX</t>
  </si>
  <si>
    <t>5THHG</t>
  </si>
  <si>
    <t>998-BEWS</t>
  </si>
  <si>
    <t>i3043-5000BLK</t>
  </si>
  <si>
    <t>5XD9V</t>
  </si>
  <si>
    <t>998-BJSS</t>
  </si>
  <si>
    <t>Goliad12_MLK_2W_018_US_W</t>
  </si>
  <si>
    <t>667X7</t>
  </si>
  <si>
    <t>730-8227</t>
  </si>
  <si>
    <t>66JY5</t>
  </si>
  <si>
    <t>730-5850</t>
  </si>
  <si>
    <t>6CHDT</t>
  </si>
  <si>
    <t>998-BEHO</t>
  </si>
  <si>
    <t>6CMJN</t>
  </si>
  <si>
    <t>998-BQSK</t>
  </si>
  <si>
    <t>PIRE1603_2141_R2</t>
  </si>
  <si>
    <t>6F4VX</t>
  </si>
  <si>
    <t>998-BLPM</t>
  </si>
  <si>
    <t>X4 4/128 - f-stepping</t>
  </si>
  <si>
    <t>6TC9J</t>
  </si>
  <si>
    <t>998-BIUM</t>
  </si>
  <si>
    <t>PQCBYT|4|500 BF</t>
  </si>
  <si>
    <t>9WN50</t>
  </si>
  <si>
    <t>LTS</t>
  </si>
  <si>
    <t>730-6282</t>
  </si>
  <si>
    <t>ALW17-6875sLV</t>
  </si>
  <si>
    <t>C6W6D</t>
  </si>
  <si>
    <t>998-BKXH</t>
  </si>
  <si>
    <t>INSPIRON 3043,,FOXGLOVE,FOXGLOVEFBTX</t>
  </si>
  <si>
    <t>D86FM</t>
  </si>
  <si>
    <t>730-7010</t>
  </si>
  <si>
    <t>E5570H_2H16_023</t>
  </si>
  <si>
    <t xml:space="preserve">PARKCITY15FBTX </t>
  </si>
  <si>
    <t>LATITUDE E5570</t>
  </si>
  <si>
    <t>PARKCITY15BTX</t>
  </si>
  <si>
    <t>DHVPR</t>
  </si>
  <si>
    <t>730-7575</t>
  </si>
  <si>
    <t>M4800_142H_006NF</t>
  </si>
  <si>
    <t>DIESEL15FBTX</t>
  </si>
  <si>
    <t>MOBILE WORKSTATIONS</t>
  </si>
  <si>
    <t>PRECISION M4800</t>
  </si>
  <si>
    <t>DIESEL15BTX</t>
  </si>
  <si>
    <t>E5470H_2H16_021</t>
  </si>
  <si>
    <t xml:space="preserve">PARKCITY14FBTX </t>
  </si>
  <si>
    <t>LATITUDE E5470</t>
  </si>
  <si>
    <t>PARKCITY14BTX</t>
  </si>
  <si>
    <t>6FW59</t>
  </si>
  <si>
    <t>998-BJSD</t>
  </si>
  <si>
    <t>i5BDW|8|1TB HD+ W7P</t>
  </si>
  <si>
    <t>6PGFR</t>
  </si>
  <si>
    <t>998-BKXQ</t>
  </si>
  <si>
    <t>AX51R2-9311BK</t>
  </si>
  <si>
    <t>6PHJ0</t>
  </si>
  <si>
    <t>331-7960</t>
  </si>
  <si>
    <t>Opti 7010 SFF Con 27</t>
  </si>
  <si>
    <t>Lanikai 7 SFF</t>
  </si>
  <si>
    <t>LANIKAI7SFBTX</t>
  </si>
  <si>
    <t>755V5</t>
  </si>
  <si>
    <t>998-BIVY</t>
  </si>
  <si>
    <t>Goliad14_R1_112</t>
  </si>
  <si>
    <t>80HH5</t>
  </si>
  <si>
    <t>730-6044</t>
  </si>
  <si>
    <t>Ranger1403_009</t>
  </si>
  <si>
    <t>83N32</t>
  </si>
  <si>
    <t>998-BNUC</t>
  </si>
  <si>
    <t>83T5C</t>
  </si>
  <si>
    <t>998-BPQJ</t>
  </si>
  <si>
    <t>84K6Y</t>
  </si>
  <si>
    <t>998-BPBP</t>
  </si>
  <si>
    <t>87DDK</t>
  </si>
  <si>
    <t>998-BODE</t>
  </si>
  <si>
    <t>87YY2</t>
  </si>
  <si>
    <t>998-BMLK</t>
  </si>
  <si>
    <t>8HHNG</t>
  </si>
  <si>
    <t>730-6782</t>
  </si>
  <si>
    <t>8HX4R</t>
  </si>
  <si>
    <t>998-BPRI</t>
  </si>
  <si>
    <t>8RG4K</t>
  </si>
  <si>
    <t>998-BDEX</t>
  </si>
  <si>
    <t>i5|8GB|1TB Win 7</t>
  </si>
  <si>
    <t>8V8TP</t>
  </si>
  <si>
    <t>998-BODD</t>
  </si>
  <si>
    <t>8X6NT</t>
  </si>
  <si>
    <t>998-BRBH</t>
  </si>
  <si>
    <t>COTTON-B131605_003</t>
  </si>
  <si>
    <t>COTTONWOODBSKLFBTX</t>
  </si>
  <si>
    <t>INSPIRON 7353</t>
  </si>
  <si>
    <t>COTTONWOODBSKLBTX</t>
  </si>
  <si>
    <t>905VK</t>
  </si>
  <si>
    <t>998-BLYL</t>
  </si>
  <si>
    <t>ANW17-7493SLV</t>
  </si>
  <si>
    <t>9927N</t>
  </si>
  <si>
    <t>998-21671</t>
  </si>
  <si>
    <t>9RXNW</t>
  </si>
  <si>
    <t>998-BMLV</t>
  </si>
  <si>
    <t>9W3H5</t>
  </si>
  <si>
    <t>998-BHSP</t>
  </si>
  <si>
    <t>CV9R4</t>
  </si>
  <si>
    <t>998-BKTI</t>
  </si>
  <si>
    <t>i7BDW|8|1TB HD T</t>
  </si>
  <si>
    <t>CXF75</t>
  </si>
  <si>
    <t>730-4677</t>
  </si>
  <si>
    <t>DJW4T</t>
  </si>
  <si>
    <t>998-BHPN</t>
  </si>
  <si>
    <t>NT|PDC|4GB|1TB|UMA|DVDRW|DW1707|Win7Pro</t>
  </si>
  <si>
    <t>DKW0D</t>
  </si>
  <si>
    <t>998-BQCM</t>
  </si>
  <si>
    <t>TULIP151603_2391</t>
  </si>
  <si>
    <t>DMTM1</t>
  </si>
  <si>
    <t>730-6848</t>
  </si>
  <si>
    <t>6X7DW</t>
  </si>
  <si>
    <t>998-BREL</t>
  </si>
  <si>
    <t>ORCHSKL1605_409</t>
  </si>
  <si>
    <t>ORCSKL24FBTX</t>
  </si>
  <si>
    <t>INSPIRON 24-3459</t>
  </si>
  <si>
    <t>ORCSKL24BTX</t>
  </si>
  <si>
    <t>6Y0X3</t>
  </si>
  <si>
    <t>998-BIFS</t>
  </si>
  <si>
    <t>INSPIRON 7347,,NOTEBOOK,COTTONWOODHSWFBTX</t>
  </si>
  <si>
    <t>75WM0</t>
  </si>
  <si>
    <t>998-BIZH</t>
  </si>
  <si>
    <t>ASM100,CORALFBTX</t>
  </si>
  <si>
    <t>7DGD9</t>
  </si>
  <si>
    <t>998-10980</t>
  </si>
  <si>
    <t>7NTW3</t>
  </si>
  <si>
    <t>998-BNUF</t>
  </si>
  <si>
    <t>i5|8|1TB FHD T W8.1P</t>
  </si>
  <si>
    <t>7T3WD</t>
  </si>
  <si>
    <t>730-6659</t>
  </si>
  <si>
    <t>7TMW0</t>
  </si>
  <si>
    <t>730-6684</t>
  </si>
  <si>
    <t>MONS1405_369</t>
  </si>
  <si>
    <t>87C42</t>
  </si>
  <si>
    <t>998-BQUK</t>
  </si>
  <si>
    <t>ORCHAMD1605_2405_R</t>
  </si>
  <si>
    <t>893VR</t>
  </si>
  <si>
    <t>730-2543</t>
  </si>
  <si>
    <t>8DG8F</t>
  </si>
  <si>
    <t>998-BIXF</t>
  </si>
  <si>
    <t>8VRCN</t>
  </si>
  <si>
    <t>730-6280</t>
  </si>
  <si>
    <t>INSPIRON 3721,NOTEBOOK,OAKV17IVBFBTX</t>
  </si>
  <si>
    <t>OAKV17IVBFBTX</t>
  </si>
  <si>
    <t>INSPIRON 3721</t>
  </si>
  <si>
    <t>OAKV17IVBBTX</t>
  </si>
  <si>
    <t>8WY7K</t>
  </si>
  <si>
    <t>998-BREW</t>
  </si>
  <si>
    <t>GDSKL1605_104</t>
  </si>
  <si>
    <t>GOODYEARSKLFBTX</t>
  </si>
  <si>
    <t>XPS 8900</t>
  </si>
  <si>
    <t>GOODYEARSKLBTX</t>
  </si>
  <si>
    <t>94PX8</t>
  </si>
  <si>
    <t>998-19180</t>
  </si>
  <si>
    <t>95X0R</t>
  </si>
  <si>
    <t>730-7736</t>
  </si>
  <si>
    <t>BELL8-1818BLK</t>
  </si>
  <si>
    <t>9D29C</t>
  </si>
  <si>
    <t>998-BKCN</t>
  </si>
  <si>
    <t>196Y4</t>
  </si>
  <si>
    <t>730-7017</t>
  </si>
  <si>
    <t>Latitude E6440_004</t>
  </si>
  <si>
    <t>1CP78</t>
  </si>
  <si>
    <t>389-BEDS</t>
  </si>
  <si>
    <t>WYSE P25</t>
  </si>
  <si>
    <t>WYSE</t>
  </si>
  <si>
    <t>1GTJ1</t>
  </si>
  <si>
    <t>730-6444</t>
  </si>
  <si>
    <t>OAK15M_1405_173</t>
  </si>
  <si>
    <t>1H1G1</t>
  </si>
  <si>
    <t>730-4685</t>
  </si>
  <si>
    <t>1PHTN</t>
  </si>
  <si>
    <t>998-BLRG</t>
  </si>
  <si>
    <t>ANW13-8636SLV</t>
  </si>
  <si>
    <t>DJGPH</t>
  </si>
  <si>
    <t>730-6212</t>
  </si>
  <si>
    <t>PINE1405_391</t>
  </si>
  <si>
    <t>DN7N3</t>
  </si>
  <si>
    <t>998-BMMX</t>
  </si>
  <si>
    <t>DV7RH</t>
  </si>
  <si>
    <t>998-BMBZ</t>
  </si>
  <si>
    <t>INSPIRON 5548, NOTEBOOK, MAPLEM15BDWFBTX</t>
  </si>
  <si>
    <t>DWJW4</t>
  </si>
  <si>
    <t>998-BDRQ</t>
  </si>
  <si>
    <t>INSPIRON 5348,NO PROCESSOR,THUN AIO,THUNFBTX</t>
  </si>
  <si>
    <t>F1VRD</t>
  </si>
  <si>
    <t>730-4400</t>
  </si>
  <si>
    <t>76G2Y</t>
  </si>
  <si>
    <t>998-BFEO</t>
  </si>
  <si>
    <t>OptiPlex 9030 AIO_003</t>
  </si>
  <si>
    <t>RHINEFBTX</t>
  </si>
  <si>
    <t>OPTIPLEX 9030 AIO</t>
  </si>
  <si>
    <t>RHINEAIOBTX</t>
  </si>
  <si>
    <t>770TN</t>
  </si>
  <si>
    <t>210-ADGX</t>
  </si>
  <si>
    <t>EQL 4100X 900G 2.5in</t>
  </si>
  <si>
    <t>776XP</t>
  </si>
  <si>
    <t>730-3162</t>
  </si>
  <si>
    <t>7RMPF</t>
  </si>
  <si>
    <t>998-BOPV</t>
  </si>
  <si>
    <t>COTTON-B131603_001</t>
  </si>
  <si>
    <t>CONTEBDWFBTX</t>
  </si>
  <si>
    <t>INSPIRON 7352</t>
  </si>
  <si>
    <t>CONTEBDWBTX</t>
  </si>
  <si>
    <t>7RTG9</t>
  </si>
  <si>
    <t>998-BBCY</t>
  </si>
  <si>
    <t>F6MF2</t>
  </si>
  <si>
    <t>730-6786</t>
  </si>
  <si>
    <t>F77RN</t>
  </si>
  <si>
    <t>998-BREX</t>
  </si>
  <si>
    <t>Inspiron 15 , 3543</t>
  </si>
  <si>
    <t>F9DDK</t>
  </si>
  <si>
    <t>730-2350</t>
  </si>
  <si>
    <t>FKFN2</t>
  </si>
  <si>
    <t>998-BIGM</t>
  </si>
  <si>
    <t>INSPIRON 5545,,NOTEBOOK,MAPLE15AMDFBTX</t>
  </si>
  <si>
    <t>FN3HW</t>
  </si>
  <si>
    <t>730-7134</t>
  </si>
  <si>
    <t>ALIENWARE 14,MARINERFBTX</t>
  </si>
  <si>
    <t>MARINERFBTX</t>
  </si>
  <si>
    <t>ALIENWARE 14</t>
  </si>
  <si>
    <t>MARINERBTX</t>
  </si>
  <si>
    <t>9RCTV</t>
  </si>
  <si>
    <t>998-BHSU</t>
  </si>
  <si>
    <t>9VH44</t>
  </si>
  <si>
    <t>998-BEZK</t>
  </si>
  <si>
    <t>US 16GB WiFi/Black</t>
  </si>
  <si>
    <t>CHW1J</t>
  </si>
  <si>
    <t>730-0025</t>
  </si>
  <si>
    <t>CYFYF</t>
  </si>
  <si>
    <t>998-BELO</t>
  </si>
  <si>
    <t>D1Y38</t>
  </si>
  <si>
    <t>730-2512</t>
  </si>
  <si>
    <t>73W06</t>
  </si>
  <si>
    <t>730-7588</t>
  </si>
  <si>
    <t>74T6J</t>
  </si>
  <si>
    <t>998-BLYP</t>
  </si>
  <si>
    <t>ANW17-2136SLV</t>
  </si>
  <si>
    <t>77F9P</t>
  </si>
  <si>
    <t>730-5061</t>
  </si>
  <si>
    <t>796K1</t>
  </si>
  <si>
    <t>730-2246</t>
  </si>
  <si>
    <t>A5INT1303_065</t>
  </si>
  <si>
    <t>7GMCP</t>
  </si>
  <si>
    <t>998-BHNO</t>
  </si>
  <si>
    <t>OPTIPLEX 9020_016</t>
  </si>
  <si>
    <t>7PN9W</t>
  </si>
  <si>
    <t>998-BGBU</t>
  </si>
  <si>
    <t>i7HSW|12|1TB  T FHD Win8.1P</t>
  </si>
  <si>
    <t>85KDV</t>
  </si>
  <si>
    <t>730-7753</t>
  </si>
  <si>
    <t>OptiPlex 3020 SFF_010</t>
  </si>
  <si>
    <t>87F70</t>
  </si>
  <si>
    <t>998-BDCV</t>
  </si>
  <si>
    <t>i3542-3334BK</t>
  </si>
  <si>
    <t>88J0X</t>
  </si>
  <si>
    <t>998-BHRP</t>
  </si>
  <si>
    <t>8F11V</t>
  </si>
  <si>
    <t>998-BDME</t>
  </si>
  <si>
    <t>i5|6|1 HD</t>
  </si>
  <si>
    <t>FWP7G</t>
  </si>
  <si>
    <t>998-BQIL</t>
  </si>
  <si>
    <t>IRIS14BDW1605_106</t>
  </si>
  <si>
    <t>FY6G3</t>
  </si>
  <si>
    <t>998-BPTH</t>
  </si>
  <si>
    <t>DINO1603_5131</t>
  </si>
  <si>
    <t>G0N2M</t>
  </si>
  <si>
    <t>998-BMBF</t>
  </si>
  <si>
    <t>IRIS14BAYT1601_001/MX/BTS</t>
  </si>
  <si>
    <t>G1FYW</t>
  </si>
  <si>
    <t>998-BIEB</t>
  </si>
  <si>
    <t>SMB - CHROMEBOX 3010_001</t>
  </si>
  <si>
    <t>IDITARODFBTX</t>
  </si>
  <si>
    <t>CHROMEBOX 3010</t>
  </si>
  <si>
    <t>IDITARODBTX</t>
  </si>
  <si>
    <t>G4PDN</t>
  </si>
  <si>
    <t>998-BPQU</t>
  </si>
  <si>
    <t>GBEARMT1603_100_R</t>
  </si>
  <si>
    <t>GG6R9</t>
  </si>
  <si>
    <t>998-BMBE</t>
  </si>
  <si>
    <t>GHVP2</t>
  </si>
  <si>
    <t>998-BMLZ</t>
  </si>
  <si>
    <t>GMTJ1</t>
  </si>
  <si>
    <t>730-8158</t>
  </si>
  <si>
    <t>GT3FP</t>
  </si>
  <si>
    <t>730-6137</t>
  </si>
  <si>
    <t>GWTRJ</t>
  </si>
  <si>
    <t>998-BDOH</t>
  </si>
  <si>
    <t>INSPIRON 7 SERIES 17,7737,NOTEBOOK,HADLEY 17FBTX</t>
  </si>
  <si>
    <t>DP63K</t>
  </si>
  <si>
    <t>730-4074</t>
  </si>
  <si>
    <t>Vostro 270 ST Con 49</t>
  </si>
  <si>
    <t>F0V3V</t>
  </si>
  <si>
    <t>998-BDQU</t>
  </si>
  <si>
    <t>F2CR3</t>
  </si>
  <si>
    <t>FY 15 Holiday Cycle 5</t>
  </si>
  <si>
    <t>998-BHED</t>
  </si>
  <si>
    <t>GENMT1505_202</t>
  </si>
  <si>
    <t>F7X59</t>
  </si>
  <si>
    <t>998-BFBL</t>
  </si>
  <si>
    <t>Latitude E7440_112</t>
  </si>
  <si>
    <t>F8Y15</t>
  </si>
  <si>
    <t>998-BJUX</t>
  </si>
  <si>
    <t>T|i3|8GB|1TB|UMA|DVDRW|DW1707|Win8.1</t>
  </si>
  <si>
    <t>FD8F2</t>
  </si>
  <si>
    <t>730-6330</t>
  </si>
  <si>
    <t>i5|8|1|GT635</t>
  </si>
  <si>
    <t>FGCNY</t>
  </si>
  <si>
    <t>730-6813</t>
  </si>
  <si>
    <t>G1TGM</t>
  </si>
  <si>
    <t>730-2544</t>
  </si>
  <si>
    <t>G43FP</t>
  </si>
  <si>
    <t>730-2183</t>
  </si>
  <si>
    <t>INSPIRON 5720,AUDIA7INTELBTX1</t>
  </si>
  <si>
    <t>AUDIA7INTELFBTX</t>
  </si>
  <si>
    <t>INSPIRON 5720</t>
  </si>
  <si>
    <t>AUDIA7INTELBTX</t>
  </si>
  <si>
    <t>G46HR</t>
  </si>
  <si>
    <t>998-BMMB</t>
  </si>
  <si>
    <t>i3|4GB|1TB|UMA|DVDRW|DW1704|Win8.1</t>
  </si>
  <si>
    <t>C661G</t>
  </si>
  <si>
    <t>998-BMMW</t>
  </si>
  <si>
    <t>Touch|i3|8GB|1TB|UMA|DVDRW|DW1707|Win8.1</t>
  </si>
  <si>
    <t>C6WGG</t>
  </si>
  <si>
    <t>998-BMNP</t>
  </si>
  <si>
    <t>TULIP17BDWBTX1,INSPIRON 17-5758</t>
  </si>
  <si>
    <t>C8GV1</t>
  </si>
  <si>
    <t>730-3411</t>
  </si>
  <si>
    <t>CF0PJ</t>
  </si>
  <si>
    <t>730-8191</t>
  </si>
  <si>
    <t>DP3N1</t>
  </si>
  <si>
    <t>998-BQZQ</t>
  </si>
  <si>
    <t>8RHY6</t>
  </si>
  <si>
    <t>730-5564</t>
  </si>
  <si>
    <t>983VN</t>
  </si>
  <si>
    <t>998-BKRK</t>
  </si>
  <si>
    <t>i5HSW|16|1TB|FHD</t>
  </si>
  <si>
    <t>9D2JF</t>
  </si>
  <si>
    <t>730-8203</t>
  </si>
  <si>
    <t>i5|6|750 HD+</t>
  </si>
  <si>
    <t>9HVF1</t>
  </si>
  <si>
    <t>998-BPSH</t>
  </si>
  <si>
    <t>PRECISION M3800,NOTEBOOK,WW,TESTAROSSAPFBTX</t>
  </si>
  <si>
    <t>TESTAROSSAPFBTX</t>
  </si>
  <si>
    <t>PRECISION M3800</t>
  </si>
  <si>
    <t>TESTAROSSA PBTX</t>
  </si>
  <si>
    <t>9M8YG</t>
  </si>
  <si>
    <t>730-2439</t>
  </si>
  <si>
    <t>9Y0JC</t>
  </si>
  <si>
    <t>389-BCPR</t>
  </si>
  <si>
    <t>Lat E7440 - AMEX</t>
  </si>
  <si>
    <t>Goliad 14</t>
  </si>
  <si>
    <t>C03FM</t>
  </si>
  <si>
    <t>Surley 2.5</t>
  </si>
  <si>
    <t>Compellent Surly 2.5 SC220 - Flash</t>
  </si>
  <si>
    <t>C2J6P</t>
  </si>
  <si>
    <t>998-BPYF</t>
  </si>
  <si>
    <t>REDWOOD1603_1203</t>
  </si>
  <si>
    <t>C34VF</t>
  </si>
  <si>
    <t>730-3236</t>
  </si>
  <si>
    <t>INSPIRON 7720,AUDIA7TURBOBTX1</t>
  </si>
  <si>
    <t>AUDIA7TURBOFBTX</t>
  </si>
  <si>
    <t>INSPIRON 7720</t>
  </si>
  <si>
    <t>AUDIA7TURBOBTX</t>
  </si>
  <si>
    <t>CC1GF</t>
  </si>
  <si>
    <t>998-BRDH</t>
  </si>
  <si>
    <t>TULIP15BDW1605_2316_R1</t>
  </si>
  <si>
    <t>D2VD5</t>
  </si>
  <si>
    <t>730-4070</t>
  </si>
  <si>
    <t>Vostro 270 MT Con 55</t>
  </si>
  <si>
    <t>SAWGRASS MLKFBTX</t>
  </si>
  <si>
    <t>VOSTRO 270</t>
  </si>
  <si>
    <t>SAWGRASS MLK BTX</t>
  </si>
  <si>
    <t>DFYX9</t>
  </si>
  <si>
    <t>998-BQJT</t>
  </si>
  <si>
    <t>TULIP15SKL1605_2319_R</t>
  </si>
  <si>
    <t>DG2MW</t>
  </si>
  <si>
    <t>998-BLWX</t>
  </si>
  <si>
    <t>ANW15-5350SLV</t>
  </si>
  <si>
    <t>DHJJT</t>
  </si>
  <si>
    <t>998-BMGP</t>
  </si>
  <si>
    <t>OPTIPLEX 3030 AIO,TIGRISAIO E,TIGRIS AIO,TIGRIS AIOBTX</t>
  </si>
  <si>
    <t>DP1PV</t>
  </si>
  <si>
    <t>998-BNII</t>
  </si>
  <si>
    <t>83K7P</t>
  </si>
  <si>
    <t>730-0747</t>
  </si>
  <si>
    <t>87P6D</t>
  </si>
  <si>
    <t>730-4163</t>
  </si>
  <si>
    <t>8DN60</t>
  </si>
  <si>
    <t>730-8176</t>
  </si>
  <si>
    <t>8GMN9</t>
  </si>
  <si>
    <t>998-BHPJ</t>
  </si>
  <si>
    <t>2PX0W</t>
  </si>
  <si>
    <t>730-4200</t>
  </si>
  <si>
    <t>LATITUDE 10</t>
  </si>
  <si>
    <t>PENMARAFBTX</t>
  </si>
  <si>
    <t>PENMARABTX</t>
  </si>
  <si>
    <t>3KHG7</t>
  </si>
  <si>
    <t>730-8377</t>
  </si>
  <si>
    <t>SMB - M6800_142H_023NF</t>
  </si>
  <si>
    <t>DIESEL17FBTX</t>
  </si>
  <si>
    <t>PRECISION M6800</t>
  </si>
  <si>
    <t>DIESEL17BTX</t>
  </si>
  <si>
    <t>3M19T</t>
  </si>
  <si>
    <t>998-BCUE</t>
  </si>
  <si>
    <t>3M6F1</t>
  </si>
  <si>
    <t>998-BHVG</t>
  </si>
  <si>
    <t>3V6MN</t>
  </si>
  <si>
    <t>998-BLFU</t>
  </si>
  <si>
    <t>INSPIRON 7352,,NOTEBOOK,CONTEBDWFBTX</t>
  </si>
  <si>
    <t>DWJ48</t>
  </si>
  <si>
    <t>998-BQNI</t>
  </si>
  <si>
    <t>ORCHSKL1605_423</t>
  </si>
  <si>
    <t>DY49M</t>
  </si>
  <si>
    <t>998-BOPI</t>
  </si>
  <si>
    <t>F3T9R</t>
  </si>
  <si>
    <t>730-7950</t>
  </si>
  <si>
    <t>Pro11i-6363BLK</t>
  </si>
  <si>
    <t>F4DXP</t>
  </si>
  <si>
    <t>998-BHCS</t>
  </si>
  <si>
    <t>i5HSW|8|1TB HD+ W7P</t>
  </si>
  <si>
    <t>FDGYN</t>
  </si>
  <si>
    <t>998-BFZW</t>
  </si>
  <si>
    <t>OptiPlex 7020 MT_017</t>
  </si>
  <si>
    <t>AMAZON7MTFBTX</t>
  </si>
  <si>
    <t>AMAZON7MTBTX</t>
  </si>
  <si>
    <t>1Y5DY</t>
  </si>
  <si>
    <t>998-BJTX</t>
  </si>
  <si>
    <t>i3BDW|4|500</t>
  </si>
  <si>
    <t>21VNN</t>
  </si>
  <si>
    <t>998-BHOX</t>
  </si>
  <si>
    <t>28K2M</t>
  </si>
  <si>
    <t>998-BPXV</t>
  </si>
  <si>
    <t>GENSFF1603_315</t>
  </si>
  <si>
    <t>2HV2P</t>
  </si>
  <si>
    <t>730-0833</t>
  </si>
  <si>
    <t>2KWMC</t>
  </si>
  <si>
    <t>998-BEPQ</t>
  </si>
  <si>
    <t>X8700-1880BLK</t>
  </si>
  <si>
    <t>8HCHX</t>
  </si>
  <si>
    <t>730-2482</t>
  </si>
  <si>
    <t>91Y76</t>
  </si>
  <si>
    <t>998-BIEL</t>
  </si>
  <si>
    <t>i7|8GB|1TB|WIN7 Pro</t>
  </si>
  <si>
    <t>953TH</t>
  </si>
  <si>
    <t>998-BNHI</t>
  </si>
  <si>
    <t>9FWN8</t>
  </si>
  <si>
    <t>998-BOVT</t>
  </si>
  <si>
    <t>C4K7Y</t>
  </si>
  <si>
    <t>998-BLTX</t>
  </si>
  <si>
    <t>3030AIO_1H16_005/MX/BTS</t>
  </si>
  <si>
    <t>H2C3P</t>
  </si>
  <si>
    <t>730-7499</t>
  </si>
  <si>
    <t>H8RN4</t>
  </si>
  <si>
    <t>998-BOFE</t>
  </si>
  <si>
    <t>Cel|2|32</t>
  </si>
  <si>
    <t>HF56C</t>
  </si>
  <si>
    <t>998-BPDU</t>
  </si>
  <si>
    <t>COTTON131603_5011</t>
  </si>
  <si>
    <t>HWH9M</t>
  </si>
  <si>
    <t>998-BRFM</t>
  </si>
  <si>
    <t>Inspiron 15, 5548</t>
  </si>
  <si>
    <t>J6D9T</t>
  </si>
  <si>
    <t>730-6387</t>
  </si>
  <si>
    <t>8X3H8</t>
  </si>
  <si>
    <t>998-BBYQ</t>
  </si>
  <si>
    <t>98RD0</t>
  </si>
  <si>
    <t>998-BLLG</t>
  </si>
  <si>
    <t>9CC99</t>
  </si>
  <si>
    <t>998-BKUE</t>
  </si>
  <si>
    <t>NT|Cel|2GB|500|UMA|NoODD|DW1705|Win8.1bing</t>
  </si>
  <si>
    <t>9CFPN</t>
  </si>
  <si>
    <t>998-BLUI</t>
  </si>
  <si>
    <t>3020MT_1H16_009/MX/BTS</t>
  </si>
  <si>
    <t>9K4T0</t>
  </si>
  <si>
    <t>998-BESH</t>
  </si>
  <si>
    <t>XPS15-8949sLV</t>
  </si>
  <si>
    <t>9XT8P</t>
  </si>
  <si>
    <t>730-7723</t>
  </si>
  <si>
    <t>C3HGD</t>
  </si>
  <si>
    <t>998-BNSV</t>
  </si>
  <si>
    <t>C49DN</t>
  </si>
  <si>
    <t>998-BDDQ</t>
  </si>
  <si>
    <t>i5748-6428sLV</t>
  </si>
  <si>
    <t>C79PF</t>
  </si>
  <si>
    <t>998-BEKU</t>
  </si>
  <si>
    <t>XPS 1820,,,CORSEULTFBTX</t>
  </si>
  <si>
    <t>CMK2H</t>
  </si>
  <si>
    <t>998-BNZM</t>
  </si>
  <si>
    <t>INSPIRON 3050,,SAKURA,SAKURAFBTX</t>
  </si>
  <si>
    <t>CY2T2</t>
  </si>
  <si>
    <t>B2S-2013</t>
  </si>
  <si>
    <t>730-2046</t>
  </si>
  <si>
    <t>Vostro 3560 1303_006</t>
  </si>
  <si>
    <t>MERCEDESE15INTELFBTX</t>
  </si>
  <si>
    <t>VOSTRO 3560</t>
  </si>
  <si>
    <t>MERCEDESE15INTELBTX</t>
  </si>
  <si>
    <t>D0WXW</t>
  </si>
  <si>
    <t>210-ADGO</t>
  </si>
  <si>
    <t>EQL 4100E 4TB 3.5in</t>
  </si>
  <si>
    <t>D84YY</t>
  </si>
  <si>
    <t>730-1852</t>
  </si>
  <si>
    <t>A5INT1303_025</t>
  </si>
  <si>
    <t>DCP4V</t>
  </si>
  <si>
    <t>998-BNIH</t>
  </si>
  <si>
    <t>DDR7P</t>
  </si>
  <si>
    <t>998-BHSJ</t>
  </si>
  <si>
    <t>J7H71</t>
  </si>
  <si>
    <t>730-7827</t>
  </si>
  <si>
    <t>J8T50</t>
  </si>
  <si>
    <t>225-4576</t>
  </si>
  <si>
    <t>EQL 6110XV 600G 3.5in</t>
  </si>
  <si>
    <t>EQUALLOGIC PS6110</t>
  </si>
  <si>
    <t>JG6Y2</t>
  </si>
  <si>
    <t>998-BLFS</t>
  </si>
  <si>
    <t>JNXN5</t>
  </si>
  <si>
    <t>730-5289</t>
  </si>
  <si>
    <t>JV056</t>
  </si>
  <si>
    <t>998-BNTO</t>
  </si>
  <si>
    <t>DTNC3</t>
  </si>
  <si>
    <t>998-BODV</t>
  </si>
  <si>
    <t>INSPIRON 3152,,NOTEBOOK,REDWOODBBSWFBTX</t>
  </si>
  <si>
    <t>REDWOODBBSWFBTX</t>
  </si>
  <si>
    <t>INSPIRON 3152</t>
  </si>
  <si>
    <t>REDWOODBBSWBTX</t>
  </si>
  <si>
    <t>DX29H</t>
  </si>
  <si>
    <t>Hol-2012</t>
  </si>
  <si>
    <t>730-6320</t>
  </si>
  <si>
    <t>OAK14V_1405_634</t>
  </si>
  <si>
    <t>OAKV14HSWFBTX</t>
  </si>
  <si>
    <t>INSPIRON 3437</t>
  </si>
  <si>
    <t>OAKV14HSWBTX</t>
  </si>
  <si>
    <t>DYGT5</t>
  </si>
  <si>
    <t>389-BDKF</t>
  </si>
  <si>
    <t>PowerEdge Con2</t>
  </si>
  <si>
    <t>FCNGX</t>
  </si>
  <si>
    <t>998-BHEG</t>
  </si>
  <si>
    <t xml:space="preserve"> i5|12GB|1TB W7 Pro</t>
  </si>
  <si>
    <t>FHF4G</t>
  </si>
  <si>
    <t>730-6622</t>
  </si>
  <si>
    <t>2XTJX</t>
  </si>
  <si>
    <t>998-BDZP</t>
  </si>
  <si>
    <t>Alpine15_R1_111</t>
  </si>
  <si>
    <t>30KH3</t>
  </si>
  <si>
    <t>998-BDWK</t>
  </si>
  <si>
    <t>i7437T-3133sLV</t>
  </si>
  <si>
    <t>3H0VH</t>
  </si>
  <si>
    <t>730-6291</t>
  </si>
  <si>
    <t>3VK89</t>
  </si>
  <si>
    <t>998-BLXX</t>
  </si>
  <si>
    <t>Chrome_11_2GB_001/US/BTS</t>
  </si>
  <si>
    <t>BELMONTFBTX</t>
  </si>
  <si>
    <t>CHROME</t>
  </si>
  <si>
    <t>CHROMEBOOK 11 3120</t>
  </si>
  <si>
    <t>BELMONTBTX</t>
  </si>
  <si>
    <t>40PH4</t>
  </si>
  <si>
    <t>998-BPXE</t>
  </si>
  <si>
    <t>Tulip151603_2366</t>
  </si>
  <si>
    <t>2K0P3</t>
  </si>
  <si>
    <t>998-BJIZ</t>
  </si>
  <si>
    <t>JEFFERSONBTX1,MODEL 7140, VENUE 11 PRO</t>
  </si>
  <si>
    <t>2NVKF</t>
  </si>
  <si>
    <t>332-0973</t>
  </si>
  <si>
    <t>Prec M4700 Con 2</t>
  </si>
  <si>
    <t>Vans</t>
  </si>
  <si>
    <t>Workstations</t>
  </si>
  <si>
    <t>VANS15BTX</t>
  </si>
  <si>
    <t>2PHVT</t>
  </si>
  <si>
    <t>998-BBUO</t>
  </si>
  <si>
    <t>VENUE 8 PRO,5830,BELLAIREFBTX,WIN</t>
  </si>
  <si>
    <t>E5470H_2H16_023</t>
  </si>
  <si>
    <t>2XM6D</t>
  </si>
  <si>
    <t>998-BHXZ</t>
  </si>
  <si>
    <t>i5348-4446BLK</t>
  </si>
  <si>
    <t>411RD</t>
  </si>
  <si>
    <t>998-BNNJ</t>
  </si>
  <si>
    <t>i7|12GB|1TB|M2:GT720|DVDRW|DW1704|Win8.1</t>
  </si>
  <si>
    <t>4G6V3</t>
  </si>
  <si>
    <t>730-5138</t>
  </si>
  <si>
    <t>INSPIRON 15Z,NBK,5523,WW,BMWZ5BTX</t>
  </si>
  <si>
    <t>BMWZ5FBTX</t>
  </si>
  <si>
    <t>INSPIRON 15Z</t>
  </si>
  <si>
    <t>BMWZ5 BTX</t>
  </si>
  <si>
    <t>4RPNN</t>
  </si>
  <si>
    <t>998-BQOK</t>
  </si>
  <si>
    <t>JASMBSW1605_8101</t>
  </si>
  <si>
    <t>583JJ</t>
  </si>
  <si>
    <t>730-7953</t>
  </si>
  <si>
    <t>AX51R2-5731BK</t>
  </si>
  <si>
    <t>5NVRH</t>
  </si>
  <si>
    <t>210-ADGR</t>
  </si>
  <si>
    <t>EQL 6210X 600G 2.5in</t>
  </si>
  <si>
    <t>30JMC</t>
  </si>
  <si>
    <t>998-BNWY</t>
  </si>
  <si>
    <t>Smart Selection|AMD G-T56N 1.65GHz DC |WES7|4GB|16GB Flash</t>
  </si>
  <si>
    <t>EL DORADOTOSBTX</t>
  </si>
  <si>
    <t>WYSE 7010 THIN CLIENT</t>
  </si>
  <si>
    <t>EL DORADOBTX</t>
  </si>
  <si>
    <t>30N72</t>
  </si>
  <si>
    <t>998-BQRC</t>
  </si>
  <si>
    <t>POPPY1605_713_3D</t>
  </si>
  <si>
    <t>POPPY24FBTX</t>
  </si>
  <si>
    <t>INSPIRON 24-7459</t>
  </si>
  <si>
    <t>POPPY24BTX</t>
  </si>
  <si>
    <t>31F5V</t>
  </si>
  <si>
    <t>998-BDBF</t>
  </si>
  <si>
    <t>329K1</t>
  </si>
  <si>
    <t>730-0613</t>
  </si>
  <si>
    <t>GDTDK</t>
  </si>
  <si>
    <t>998-BJYN</t>
  </si>
  <si>
    <t>E5450_2H15_003</t>
  </si>
  <si>
    <t>GVY32</t>
  </si>
  <si>
    <t>998-BLPU</t>
  </si>
  <si>
    <t>M-5Y71 vPRO/4GB/128GB/WLAN-BT-WWAN/3 Cell+2 Cell base</t>
  </si>
  <si>
    <t>H4JHX</t>
  </si>
  <si>
    <t>998-BRLG</t>
  </si>
  <si>
    <t>7040MT_2H16_006</t>
  </si>
  <si>
    <t>H83TC</t>
  </si>
  <si>
    <t>998-BESG</t>
  </si>
  <si>
    <t>i5547-7502sLV</t>
  </si>
  <si>
    <t>HGKR6</t>
  </si>
  <si>
    <t>998-BHSD</t>
  </si>
  <si>
    <t>235X4</t>
  </si>
  <si>
    <t>998-BNUG</t>
  </si>
  <si>
    <t>i3|4|500 FHD T</t>
  </si>
  <si>
    <t>24NPM</t>
  </si>
  <si>
    <t>998-BNNL</t>
  </si>
  <si>
    <t>i7|8GB|1TB|M2:GT720|DVDRW|DW1704|Win7Pro</t>
  </si>
  <si>
    <t>27WWC</t>
  </si>
  <si>
    <t>730-2528</t>
  </si>
  <si>
    <t>28PJ4</t>
  </si>
  <si>
    <t>998-BNRP</t>
  </si>
  <si>
    <t>295P7</t>
  </si>
  <si>
    <t>998-BMME</t>
  </si>
  <si>
    <t>2JK3J</t>
  </si>
  <si>
    <t>998-BQUY</t>
  </si>
  <si>
    <t>2M2CF</t>
  </si>
  <si>
    <t>730-7706</t>
  </si>
  <si>
    <t>2R3V3</t>
  </si>
  <si>
    <t>998-BJRY</t>
  </si>
  <si>
    <t>PQCBYT|4|500 T</t>
  </si>
  <si>
    <t>2VVGF</t>
  </si>
  <si>
    <t>998-BFDL</t>
  </si>
  <si>
    <t>INSPIRON 3147,,NOTEBOOK,REDWOODFBTX</t>
  </si>
  <si>
    <t>2WW60</t>
  </si>
  <si>
    <t>998-BHPP</t>
  </si>
  <si>
    <t>FMP36</t>
  </si>
  <si>
    <t>998-BDOL</t>
  </si>
  <si>
    <t>FWJHH</t>
  </si>
  <si>
    <t>998-BOJL</t>
  </si>
  <si>
    <t>FYTRG</t>
  </si>
  <si>
    <t>998-BMLR</t>
  </si>
  <si>
    <t>i5|8|1TB HD T</t>
  </si>
  <si>
    <t>G1N0C</t>
  </si>
  <si>
    <t>998-BLSO</t>
  </si>
  <si>
    <t>7020SFF_1H16_016</t>
  </si>
  <si>
    <t>GPPXW</t>
  </si>
  <si>
    <t>225-2287</t>
  </si>
  <si>
    <t>FJVHF</t>
  </si>
  <si>
    <t>998-BOFI</t>
  </si>
  <si>
    <t>FKJ2D</t>
  </si>
  <si>
    <t>730-5345</t>
  </si>
  <si>
    <t>OAK14V_1403_208/T</t>
  </si>
  <si>
    <t>OAKV14IVBFBTX</t>
  </si>
  <si>
    <t>INSPIRON 3421</t>
  </si>
  <si>
    <t>OAKV14IVBBTX</t>
  </si>
  <si>
    <t>G26W8</t>
  </si>
  <si>
    <t>730-8038</t>
  </si>
  <si>
    <t>XPSo27T-2145BLK</t>
  </si>
  <si>
    <t>G32H6</t>
  </si>
  <si>
    <t>730-2179</t>
  </si>
  <si>
    <t>G61R3</t>
  </si>
  <si>
    <t>998-BNSK</t>
  </si>
  <si>
    <t>H4JYV</t>
  </si>
  <si>
    <t>225-2632</t>
  </si>
  <si>
    <t>EQL 4100E 2TB 3.5in</t>
  </si>
  <si>
    <t>H4V79</t>
  </si>
  <si>
    <t>730-1445</t>
  </si>
  <si>
    <t>H67WY</t>
  </si>
  <si>
    <t>225-4577</t>
  </si>
  <si>
    <t>EQL 6110X 900G 2.5in</t>
  </si>
  <si>
    <t>Interceptor</t>
  </si>
  <si>
    <t>HG22D</t>
  </si>
  <si>
    <t>730-0032</t>
  </si>
  <si>
    <t>VOSTRO 3450,NOTEBOOK,NIRVANA14FBTX</t>
  </si>
  <si>
    <t xml:space="preserve"> NIRVANA14INTELFBTX</t>
  </si>
  <si>
    <t>VOSTRO 3450</t>
  </si>
  <si>
    <t>NIRVANA14INTELBTX</t>
  </si>
  <si>
    <t>HM5DP</t>
  </si>
  <si>
    <t>998-BPQG</t>
  </si>
  <si>
    <t>GOOD1603_104</t>
  </si>
  <si>
    <t>CJ5P2</t>
  </si>
  <si>
    <t>730-5056</t>
  </si>
  <si>
    <t>CV61T</t>
  </si>
  <si>
    <t>998-BLPN</t>
  </si>
  <si>
    <t>X4 8/128 - f-stepping</t>
  </si>
  <si>
    <t>CVGVY</t>
  </si>
  <si>
    <t>998-BJHU</t>
  </si>
  <si>
    <t>D49R7</t>
  </si>
  <si>
    <t>730-8183</t>
  </si>
  <si>
    <t>D66R4</t>
  </si>
  <si>
    <t>998-BHCZ</t>
  </si>
  <si>
    <t>i3HSW|4|500 Win7</t>
  </si>
  <si>
    <t>D98DJ</t>
  </si>
  <si>
    <t>730-4127</t>
  </si>
  <si>
    <t>DPXVD</t>
  </si>
  <si>
    <t>730-1253</t>
  </si>
  <si>
    <t>DRC3X</t>
  </si>
  <si>
    <t>998-BFNP</t>
  </si>
  <si>
    <t>DVWYR</t>
  </si>
  <si>
    <t>998-BOZV</t>
  </si>
  <si>
    <t>i5|8|500 +8</t>
  </si>
  <si>
    <t>DW1JH</t>
  </si>
  <si>
    <t>331-7959</t>
  </si>
  <si>
    <t>Opti 7010 SFF Con 23</t>
  </si>
  <si>
    <t>HR4W0</t>
  </si>
  <si>
    <t>998-BRKV</t>
  </si>
  <si>
    <t>5040MT_2H16_017</t>
  </si>
  <si>
    <t>TRIGGERFISHMTFBTX</t>
  </si>
  <si>
    <t>TRIGGERFISHMTBTX</t>
  </si>
  <si>
    <t>HV7X2</t>
  </si>
  <si>
    <t>998-BHSK</t>
  </si>
  <si>
    <t>HYKYW</t>
  </si>
  <si>
    <t>998-BRCI</t>
  </si>
  <si>
    <t>7040MFF_2H16_012/MX/BTS</t>
  </si>
  <si>
    <t>J4PV6</t>
  </si>
  <si>
    <t>998-BHUE</t>
  </si>
  <si>
    <t>AX51R2-1438BK</t>
  </si>
  <si>
    <t>JH6VC</t>
  </si>
  <si>
    <t>998-BKPM</t>
  </si>
  <si>
    <t>ASM100-4980</t>
  </si>
  <si>
    <t>JV52P</t>
  </si>
  <si>
    <t>730-4349</t>
  </si>
  <si>
    <t>JXP73</t>
  </si>
  <si>
    <t>998-BNWW</t>
  </si>
  <si>
    <t>K14V6</t>
  </si>
  <si>
    <t>998-BNIK</t>
  </si>
  <si>
    <t>K3YK6</t>
  </si>
  <si>
    <t>998-BHYU</t>
  </si>
  <si>
    <t>K44FW</t>
  </si>
  <si>
    <t>998-BQRU</t>
  </si>
  <si>
    <t>TULIP15AMD1603_6214_EW_P</t>
  </si>
  <si>
    <t>40T86</t>
  </si>
  <si>
    <t>998-BKPL</t>
  </si>
  <si>
    <t>ASM100-7980</t>
  </si>
  <si>
    <t>469N8</t>
  </si>
  <si>
    <t>998-BIBF</t>
  </si>
  <si>
    <t>i15RM-7561MRL</t>
  </si>
  <si>
    <t>4K52T</t>
  </si>
  <si>
    <t>998-BHVQ</t>
  </si>
  <si>
    <t>4R895</t>
  </si>
  <si>
    <t>998-BEEW</t>
  </si>
  <si>
    <t>5NPP0</t>
  </si>
  <si>
    <t>998-BELU</t>
  </si>
  <si>
    <t>Latitude E5440_116</t>
  </si>
  <si>
    <t>K7HC9</t>
  </si>
  <si>
    <t>389-BCPU</t>
  </si>
  <si>
    <t>MF35C</t>
  </si>
  <si>
    <t>730-7878</t>
  </si>
  <si>
    <t>Venue 11 Pro_01</t>
  </si>
  <si>
    <t>MG4P6</t>
  </si>
  <si>
    <t>998-BPBI</t>
  </si>
  <si>
    <t>GENMT1603_201/US/BTS</t>
  </si>
  <si>
    <t>MGXC6</t>
  </si>
  <si>
    <t>998-BNOP</t>
  </si>
  <si>
    <t>INSPIRON 3543,,NOTEBOOK,CEDAR15BDWFBTX</t>
  </si>
  <si>
    <t>MTX9X</t>
  </si>
  <si>
    <t>998-BBJI</t>
  </si>
  <si>
    <t>i3/128GB/4GB/FHD/WiFi</t>
  </si>
  <si>
    <t>GFPCG</t>
  </si>
  <si>
    <t>730-2526</t>
  </si>
  <si>
    <t>GG6VX</t>
  </si>
  <si>
    <t>730-4336</t>
  </si>
  <si>
    <t>GYM01</t>
  </si>
  <si>
    <t>998-BPNF</t>
  </si>
  <si>
    <t>VAN15BDW1603_011</t>
  </si>
  <si>
    <t>HFX5V</t>
  </si>
  <si>
    <t>998-BQRK</t>
  </si>
  <si>
    <t>TULIP15SKL1605_2310</t>
  </si>
  <si>
    <t>1RYPF</t>
  </si>
  <si>
    <t>998-BIZI</t>
  </si>
  <si>
    <t>263Y5</t>
  </si>
  <si>
    <t>730-6987</t>
  </si>
  <si>
    <t>Latitude E6440_001</t>
  </si>
  <si>
    <t>2GM32</t>
  </si>
  <si>
    <t>998-BHKG</t>
  </si>
  <si>
    <t>2J9YW</t>
  </si>
  <si>
    <t>998-BKVX</t>
  </si>
  <si>
    <t>MAPLE14MBDW1601_2533</t>
  </si>
  <si>
    <t>2M2D3</t>
  </si>
  <si>
    <t>998-BRCV</t>
  </si>
  <si>
    <t>7040MT_2H16_001/MX/BTS</t>
  </si>
  <si>
    <t>5RGHK</t>
  </si>
  <si>
    <t>998-BQMM</t>
  </si>
  <si>
    <t>FOX1603_8104</t>
  </si>
  <si>
    <t>5V678</t>
  </si>
  <si>
    <t>730-6769</t>
  </si>
  <si>
    <t>66DMF</t>
  </si>
  <si>
    <t>998-BMGU</t>
  </si>
  <si>
    <t>LATITUDE 3150,,NOTEBOOK,PLANOMFBTX</t>
  </si>
  <si>
    <t>PLANOMFBTX</t>
  </si>
  <si>
    <t>LATITUDE 3150</t>
  </si>
  <si>
    <t>PLANOMBTX</t>
  </si>
  <si>
    <t>6K8K5</t>
  </si>
  <si>
    <t>730-7838</t>
  </si>
  <si>
    <t>Optiplex 7010_003</t>
  </si>
  <si>
    <t>LANIKAI7SFFBTX</t>
  </si>
  <si>
    <t>OPTIPLEX 7010</t>
  </si>
  <si>
    <t>6N43P</t>
  </si>
  <si>
    <t>998-BQUI</t>
  </si>
  <si>
    <t>ORCHAMD1605_2400_R</t>
  </si>
  <si>
    <t>2WT6D</t>
  </si>
  <si>
    <t>730-7970</t>
  </si>
  <si>
    <t>i5535-2684sLV</t>
  </si>
  <si>
    <t>2XCCH</t>
  </si>
  <si>
    <t>998-BQNG</t>
  </si>
  <si>
    <t>36DGV</t>
  </si>
  <si>
    <t>998-BGFB</t>
  </si>
  <si>
    <t>OPTIPLEX 3020,,TIGRISSFF,TIGRISSFFFBTX</t>
  </si>
  <si>
    <t>36KG1</t>
  </si>
  <si>
    <t>730-7935</t>
  </si>
  <si>
    <t>390R6</t>
  </si>
  <si>
    <t>730-4999</t>
  </si>
  <si>
    <t>MX8X6</t>
  </si>
  <si>
    <t>730-6217</t>
  </si>
  <si>
    <t>N51PC</t>
  </si>
  <si>
    <t>730-4663</t>
  </si>
  <si>
    <t>N8T79</t>
  </si>
  <si>
    <t>998-BODX</t>
  </si>
  <si>
    <t>INSPIRON 2350,,,MONSTER2FBTX</t>
  </si>
  <si>
    <t>NMN30</t>
  </si>
  <si>
    <t>998-BPSW</t>
  </si>
  <si>
    <t>GENMT1603_201</t>
  </si>
  <si>
    <t>NR7HP</t>
  </si>
  <si>
    <t>998-BNSC</t>
  </si>
  <si>
    <t>DGY0W</t>
  </si>
  <si>
    <t>998-10001</t>
  </si>
  <si>
    <t>INSPIRON N5030,NO PROCESSOR,NOTEBOOK,CHELSEA NEW INTEL MV RETAILCTO</t>
  </si>
  <si>
    <t>CHELSEA NEW INTEL MV RETAIL CTO</t>
  </si>
  <si>
    <t>CHELSEA NEW INTEL MV RETAIL</t>
  </si>
  <si>
    <t>DPVYJ</t>
  </si>
  <si>
    <t>998-BJSM</t>
  </si>
  <si>
    <t>MarbleFalls14_3W_111</t>
  </si>
  <si>
    <t>MARBLE FALLS14FBTX</t>
  </si>
  <si>
    <t>LATITUDE 3450</t>
  </si>
  <si>
    <t>MARBLE FALLS14BTX</t>
  </si>
  <si>
    <t>DV28D</t>
  </si>
  <si>
    <t>998-BLPQ</t>
  </si>
  <si>
    <t>i7/8/256/W7P(64bit) (eDP)</t>
  </si>
  <si>
    <t>DYV3R</t>
  </si>
  <si>
    <t>998-BIBV</t>
  </si>
  <si>
    <t>i5735-1936IBL</t>
  </si>
  <si>
    <t>F30N4</t>
  </si>
  <si>
    <t>730-6394</t>
  </si>
  <si>
    <t>5W6P7</t>
  </si>
  <si>
    <t>998-BLLD</t>
  </si>
  <si>
    <t>Salado14_R2_209/MX/BTS</t>
  </si>
  <si>
    <t>608V3</t>
  </si>
  <si>
    <t>998-BPQV</t>
  </si>
  <si>
    <t>GBEARMT1603_102</t>
  </si>
  <si>
    <t>61CFG</t>
  </si>
  <si>
    <t>730-7698</t>
  </si>
  <si>
    <t>Latitude E5440_003</t>
  </si>
  <si>
    <t>64H3D</t>
  </si>
  <si>
    <t>730-6289</t>
  </si>
  <si>
    <t>6D1G7</t>
  </si>
  <si>
    <t>730-4083</t>
  </si>
  <si>
    <t>HTMD6</t>
  </si>
  <si>
    <t>998-BEGM</t>
  </si>
  <si>
    <t>X8700-7312BLK</t>
  </si>
  <si>
    <t>HYJG1</t>
  </si>
  <si>
    <t>998-BJWE</t>
  </si>
  <si>
    <t xml:space="preserve"> i5|8GB|1TB</t>
  </si>
  <si>
    <t>J1JC9</t>
  </si>
  <si>
    <t>730-8019</t>
  </si>
  <si>
    <t>JCJ2C</t>
  </si>
  <si>
    <t>998-BICH</t>
  </si>
  <si>
    <t>i5535-2686sLV</t>
  </si>
  <si>
    <t>JFCPJ</t>
  </si>
  <si>
    <t>730-5652</t>
  </si>
  <si>
    <t>JTP28</t>
  </si>
  <si>
    <t>998-BBYV</t>
  </si>
  <si>
    <t>JYVG5</t>
  </si>
  <si>
    <t>998-BOZR</t>
  </si>
  <si>
    <t>K0YWR</t>
  </si>
  <si>
    <t>998-BNUE</t>
  </si>
  <si>
    <t>i5|8|1TB FHD T</t>
  </si>
  <si>
    <t>KCPYV</t>
  </si>
  <si>
    <t>210-ADGS</t>
  </si>
  <si>
    <t>EQL 6210XS 800G 1.2TB 2.5in</t>
  </si>
  <si>
    <t>KG06R</t>
  </si>
  <si>
    <t>998-11290</t>
  </si>
  <si>
    <t>P11YW</t>
  </si>
  <si>
    <t>998-BNXD</t>
  </si>
  <si>
    <t>Smart Selection|AMD G-T48E 1.4GHz DC |ThinOS|2GB|8GB Flash</t>
  </si>
  <si>
    <t>SONOMAFBTX</t>
  </si>
  <si>
    <t>WYSE 5040 AIO</t>
  </si>
  <si>
    <t>SONOMABTX</t>
  </si>
  <si>
    <t>PDM3C</t>
  </si>
  <si>
    <t>730-5164</t>
  </si>
  <si>
    <t>PF5NF</t>
  </si>
  <si>
    <t>998-BIVW</t>
  </si>
  <si>
    <t>Goliad12_R1_108</t>
  </si>
  <si>
    <t>PHNPN</t>
  </si>
  <si>
    <t>730-7439</t>
  </si>
  <si>
    <t>PNYVR</t>
  </si>
  <si>
    <t>998-BHSQ</t>
  </si>
  <si>
    <t>PPMGR</t>
  </si>
  <si>
    <t>730-3397</t>
  </si>
  <si>
    <t>Vostro 270 ST Con 36</t>
  </si>
  <si>
    <t>R1XTV</t>
  </si>
  <si>
    <t>998-BBYN</t>
  </si>
  <si>
    <t>i3|4|500 T</t>
  </si>
  <si>
    <t>R62F4</t>
  </si>
  <si>
    <t>998-BHRO</t>
  </si>
  <si>
    <t>i3043-3750BLK</t>
  </si>
  <si>
    <t>RCP5C</t>
  </si>
  <si>
    <t>998-BLWF</t>
  </si>
  <si>
    <t>3020MFF_1H16_003</t>
  </si>
  <si>
    <t>RMFV9</t>
  </si>
  <si>
    <t>210-AEEC</t>
  </si>
  <si>
    <t>EQL 4210X 1.2TB 2.5in</t>
  </si>
  <si>
    <t>DX9J1</t>
  </si>
  <si>
    <t>998-BLXW</t>
  </si>
  <si>
    <t>i3043-5002BLK</t>
  </si>
  <si>
    <t>F1FJG</t>
  </si>
  <si>
    <t>730-6326</t>
  </si>
  <si>
    <t>OAK14V_1405_519</t>
  </si>
  <si>
    <t>FDY9F</t>
  </si>
  <si>
    <t>225-2185</t>
  </si>
  <si>
    <t>Dell Latitude E5420</t>
  </si>
  <si>
    <t>FJNDK</t>
  </si>
  <si>
    <t>730-0834</t>
  </si>
  <si>
    <t>FMC51</t>
  </si>
  <si>
    <t>998-BLKQ</t>
  </si>
  <si>
    <t>FNCH6</t>
  </si>
  <si>
    <t>998-BDFI</t>
  </si>
  <si>
    <t>FNH0G</t>
  </si>
  <si>
    <t>998-BNRU</t>
  </si>
  <si>
    <t>FPDY3</t>
  </si>
  <si>
    <t>730-3381</t>
  </si>
  <si>
    <t>FYMVD</t>
  </si>
  <si>
    <t>998-BBEG</t>
  </si>
  <si>
    <t>Precision T1700SFF_526</t>
  </si>
  <si>
    <t>TULUMSFFFBTX</t>
  </si>
  <si>
    <t>FIXED WORKSTATIONS</t>
  </si>
  <si>
    <t>PRECISION T1700</t>
  </si>
  <si>
    <t>TULUMSFFBTX</t>
  </si>
  <si>
    <t>G1P68</t>
  </si>
  <si>
    <t>998-BHXG</t>
  </si>
  <si>
    <t>i7347-7550sLV</t>
  </si>
  <si>
    <t>C825C</t>
  </si>
  <si>
    <t>225-2630</t>
  </si>
  <si>
    <t>EQL 6100E 1TB 3.5in</t>
  </si>
  <si>
    <t>CCH4Y</t>
  </si>
  <si>
    <t>998-BLPJ</t>
  </si>
  <si>
    <t>XPS9343-7273SLV</t>
  </si>
  <si>
    <t>CN54D</t>
  </si>
  <si>
    <t>998-BGDY</t>
  </si>
  <si>
    <t>OPTIPLEX 9020,NO PROCESSOR,AMAZON SFF,AMAZONSFFFBTX,BTX,WW</t>
  </si>
  <si>
    <t>D1T3T</t>
  </si>
  <si>
    <t>998-BFZX</t>
  </si>
  <si>
    <t>OptiPlex 7020 MT_019</t>
  </si>
  <si>
    <t>US</t>
  </si>
  <si>
    <t>D3GVD</t>
  </si>
  <si>
    <t>730-4051</t>
  </si>
  <si>
    <t>FD0VM</t>
  </si>
  <si>
    <t>730-8126</t>
  </si>
  <si>
    <t>FHVR7</t>
  </si>
  <si>
    <t>998-BPPY</t>
  </si>
  <si>
    <t>GENMT1603_203</t>
  </si>
  <si>
    <t>FKM9J</t>
  </si>
  <si>
    <t>998-BQZY</t>
  </si>
  <si>
    <t>FPPHY</t>
  </si>
  <si>
    <t>998-BBBR</t>
  </si>
  <si>
    <t>FV1JC</t>
  </si>
  <si>
    <t>998-BDQR</t>
  </si>
  <si>
    <t>FYDKM</t>
  </si>
  <si>
    <t>998-BHYE</t>
  </si>
  <si>
    <t>G14FH</t>
  </si>
  <si>
    <t>Hol-2014</t>
  </si>
  <si>
    <t>730-8264</t>
  </si>
  <si>
    <t>i5|8|128</t>
  </si>
  <si>
    <t>G3MHW</t>
  </si>
  <si>
    <t>998-BRSO</t>
  </si>
  <si>
    <t>SP3 4GB/128GB/I5</t>
  </si>
  <si>
    <t>G64R6</t>
  </si>
  <si>
    <t>730-3307</t>
  </si>
  <si>
    <t>HNHK8</t>
  </si>
  <si>
    <t>730-7751</t>
  </si>
  <si>
    <t>OptiPlex 3020 SFF_009</t>
  </si>
  <si>
    <t>HRX0X</t>
  </si>
  <si>
    <t>998-BNNK</t>
  </si>
  <si>
    <t>J07KH</t>
  </si>
  <si>
    <t>998-BQQF</t>
  </si>
  <si>
    <t>LILSFF1605_7101_R</t>
  </si>
  <si>
    <t>LILYSFFFBTX</t>
  </si>
  <si>
    <t>INSPIRON 3252</t>
  </si>
  <si>
    <t>LILYSFFBTX</t>
  </si>
  <si>
    <t>J2KDY</t>
  </si>
  <si>
    <t>998-BODQ</t>
  </si>
  <si>
    <t>BRASWELL PQC / 4GB / 500GB  / integrated / non touch / 7265AC/ 3 Cell</t>
  </si>
  <si>
    <t>PLANOBFBTX</t>
  </si>
  <si>
    <t>LATITUDE 3160</t>
  </si>
  <si>
    <t>PLANOBBTX</t>
  </si>
  <si>
    <t>JJ8GK</t>
  </si>
  <si>
    <t>730-7011</t>
  </si>
  <si>
    <t>39PY2</t>
  </si>
  <si>
    <t>998-BQXC</t>
  </si>
  <si>
    <t>CENTAURI_1605_A012</t>
  </si>
  <si>
    <t>3CJJC</t>
  </si>
  <si>
    <t>998-BQSH</t>
  </si>
  <si>
    <t>SAKU1605_104_P</t>
  </si>
  <si>
    <t>3F4G1</t>
  </si>
  <si>
    <t>998-BIHU</t>
  </si>
  <si>
    <t>INSPIRON 3646,,SAFFRON,SAFFRONFBTX</t>
  </si>
  <si>
    <t>3P959</t>
  </si>
  <si>
    <t>730-4084</t>
  </si>
  <si>
    <t>4CV9J</t>
  </si>
  <si>
    <t>998-BNSO</t>
  </si>
  <si>
    <t>JHMR3</t>
  </si>
  <si>
    <t>998-BJSR</t>
  </si>
  <si>
    <t>Goliad12_MLK_2W_001_US_W</t>
  </si>
  <si>
    <t>JMGD7</t>
  </si>
  <si>
    <t>730-3216</t>
  </si>
  <si>
    <t>JYPD0</t>
  </si>
  <si>
    <t>730-3220</t>
  </si>
  <si>
    <t>K2R93</t>
  </si>
  <si>
    <t>998-BLPZ</t>
  </si>
  <si>
    <t>CASP1601_409/MX/BTS</t>
  </si>
  <si>
    <t>K2Y13</t>
  </si>
  <si>
    <t>730-4542</t>
  </si>
  <si>
    <t>INSPIRON 5421,,NOTEBOOK,OAKM14IVBFBTX</t>
  </si>
  <si>
    <t>OAKM14IVBFBTX</t>
  </si>
  <si>
    <t>INSPIRON 5421</t>
  </si>
  <si>
    <t>OAKM14IVBBTX</t>
  </si>
  <si>
    <t>K3DTT</t>
  </si>
  <si>
    <t>730-7839</t>
  </si>
  <si>
    <t>Optiplex 7010_002</t>
  </si>
  <si>
    <t>KGW41</t>
  </si>
  <si>
    <t>998-BBHT</t>
  </si>
  <si>
    <t>Optiplex 9020 AIO_020</t>
  </si>
  <si>
    <t>KMNV6</t>
  </si>
  <si>
    <t>998-BRCU</t>
  </si>
  <si>
    <t>Inspiron 15 7000 Series, 7568</t>
  </si>
  <si>
    <t>INSPIRON 7568</t>
  </si>
  <si>
    <t>BLACKWOODSKLBTX</t>
  </si>
  <si>
    <t>KP0M6</t>
  </si>
  <si>
    <t>998-BRRX</t>
  </si>
  <si>
    <t>PIRE1605_2141_R2</t>
  </si>
  <si>
    <t>M0HVT</t>
  </si>
  <si>
    <t>998-10021</t>
  </si>
  <si>
    <t>M353W</t>
  </si>
  <si>
    <t>225-4578</t>
  </si>
  <si>
    <t>EQL 6100X 900G 2.5in</t>
  </si>
  <si>
    <t>M57T4</t>
  </si>
  <si>
    <t>998-BLSP</t>
  </si>
  <si>
    <t>7020SFF_1H16_019</t>
  </si>
  <si>
    <t>MP3DR</t>
  </si>
  <si>
    <t>998-BCJI</t>
  </si>
  <si>
    <t>i7737T-4994sLV</t>
  </si>
  <si>
    <t>MRRDM</t>
  </si>
  <si>
    <t>998-BGEZ</t>
  </si>
  <si>
    <t>N2C3D</t>
  </si>
  <si>
    <t>730-4196</t>
  </si>
  <si>
    <t>XPS13,NO PROCESSOR,L322X,WW,NOTEBOOK,SPYDER MLK XPSFBTX</t>
  </si>
  <si>
    <t>SPYDER MLK XPSFBTX</t>
  </si>
  <si>
    <t>SPYDER MLK XPS BTX</t>
  </si>
  <si>
    <t>2D8D4</t>
  </si>
  <si>
    <t>730-5813</t>
  </si>
  <si>
    <t>EAGL1403_017</t>
  </si>
  <si>
    <t>2FKYR</t>
  </si>
  <si>
    <t>730-4662</t>
  </si>
  <si>
    <t>2H98T</t>
  </si>
  <si>
    <t>730-1631</t>
  </si>
  <si>
    <t>30K18</t>
  </si>
  <si>
    <t>730-7450</t>
  </si>
  <si>
    <t>31GYP</t>
  </si>
  <si>
    <t>998-BHXP</t>
  </si>
  <si>
    <t>i5348-2001BLK</t>
  </si>
  <si>
    <t>N5RFH</t>
  </si>
  <si>
    <t>730-1823</t>
  </si>
  <si>
    <t>N89WR</t>
  </si>
  <si>
    <t>998-BMNL</t>
  </si>
  <si>
    <t>N8WHW</t>
  </si>
  <si>
    <t>16 GB, WiFi, Black</t>
  </si>
  <si>
    <t>NGNRG</t>
  </si>
  <si>
    <t>998-BKVW</t>
  </si>
  <si>
    <t>MAPLE14MBDW1601_2557</t>
  </si>
  <si>
    <t>NH8CG</t>
  </si>
  <si>
    <t>998-BHCX</t>
  </si>
  <si>
    <t>i5HSW|8|1TB Win7</t>
  </si>
  <si>
    <t>NM54D</t>
  </si>
  <si>
    <t>998-BDOD</t>
  </si>
  <si>
    <t>NNH64</t>
  </si>
  <si>
    <t>998-BPUC</t>
  </si>
  <si>
    <t>Cel|2|32|NT</t>
  </si>
  <si>
    <t>NXH83</t>
  </si>
  <si>
    <t>998-BNLF</t>
  </si>
  <si>
    <t>EAGLEPEAKFBTX</t>
  </si>
  <si>
    <t>VENUE 10 7040</t>
  </si>
  <si>
    <t>EAGLEPEAKBTX</t>
  </si>
  <si>
    <t>Not Applicable</t>
  </si>
  <si>
    <t>P0JYG</t>
  </si>
  <si>
    <t>998-BQDF</t>
  </si>
  <si>
    <t>P17Y3</t>
  </si>
  <si>
    <t>998-BHUC</t>
  </si>
  <si>
    <t>i5547-5001sLV</t>
  </si>
  <si>
    <t>P5KPY</t>
  </si>
  <si>
    <t>730-7978</t>
  </si>
  <si>
    <t>i3/4/1</t>
  </si>
  <si>
    <t>PC7XC</t>
  </si>
  <si>
    <t>730-6992</t>
  </si>
  <si>
    <t>Latitude E6540_002</t>
  </si>
  <si>
    <t>PHT5J</t>
  </si>
  <si>
    <t>998-BBWZ</t>
  </si>
  <si>
    <t>Latitude 3340_010_Win7</t>
  </si>
  <si>
    <t>PJDR7</t>
  </si>
  <si>
    <t>998-BBYL</t>
  </si>
  <si>
    <t>Cel|4|500 T</t>
  </si>
  <si>
    <t>PTTF7</t>
  </si>
  <si>
    <t>998-BHDC</t>
  </si>
  <si>
    <t>i3|4|500 W7P</t>
  </si>
  <si>
    <t>RP5VG</t>
  </si>
  <si>
    <t>998-BDRP</t>
  </si>
  <si>
    <t>RTNW2</t>
  </si>
  <si>
    <t>730-7905</t>
  </si>
  <si>
    <t>i3(IVB)|4|500 NT</t>
  </si>
  <si>
    <t>TFPHY</t>
  </si>
  <si>
    <t>998-BHSE</t>
  </si>
  <si>
    <t>TG6N1</t>
  </si>
  <si>
    <t>998-BNUP</t>
  </si>
  <si>
    <t>TH5C0</t>
  </si>
  <si>
    <t>730-3322</t>
  </si>
  <si>
    <t>THVWR</t>
  </si>
  <si>
    <t>730-3646</t>
  </si>
  <si>
    <t>TRFHG</t>
  </si>
  <si>
    <t>998-BELX</t>
  </si>
  <si>
    <t>i3847-8923BK</t>
  </si>
  <si>
    <t>V7WVC</t>
  </si>
  <si>
    <t>998-BRGV</t>
  </si>
  <si>
    <t>VCY0R</t>
  </si>
  <si>
    <t>730-2480</t>
  </si>
  <si>
    <t>VDMTN</t>
  </si>
  <si>
    <t>730-3077</t>
  </si>
  <si>
    <t>2HR75</t>
  </si>
  <si>
    <t>998-BRCP</t>
  </si>
  <si>
    <t>CEDAR15AMD1601_2809</t>
  </si>
  <si>
    <t>2Y56J</t>
  </si>
  <si>
    <t>998-BMNM</t>
  </si>
  <si>
    <t>37N8F</t>
  </si>
  <si>
    <t>998-BHPD</t>
  </si>
  <si>
    <t>i3HSW|4|500 T</t>
  </si>
  <si>
    <t>3D4DY</t>
  </si>
  <si>
    <t>998-BDRD</t>
  </si>
  <si>
    <t>3R4FC</t>
  </si>
  <si>
    <t>730-4089</t>
  </si>
  <si>
    <t>3R7PP</t>
  </si>
  <si>
    <t>998-BMKK</t>
  </si>
  <si>
    <t>64GB/2GB/WUXGA/WiFi</t>
  </si>
  <si>
    <t>SILVERTONFBTX</t>
  </si>
  <si>
    <t>VENUE 10 PRO 5055</t>
  </si>
  <si>
    <t>SILVERTONBTX</t>
  </si>
  <si>
    <t>3WV4K</t>
  </si>
  <si>
    <t>730-0207</t>
  </si>
  <si>
    <t>4DVWJ</t>
  </si>
  <si>
    <t>730-7904</t>
  </si>
  <si>
    <t>4F2HT</t>
  </si>
  <si>
    <t>998-BQRL</t>
  </si>
  <si>
    <t>4KTT6</t>
  </si>
  <si>
    <t>730-3272</t>
  </si>
  <si>
    <t>3WPR1</t>
  </si>
  <si>
    <t>730-1970</t>
  </si>
  <si>
    <t>3X34R</t>
  </si>
  <si>
    <t>332-1184</t>
  </si>
  <si>
    <t>MMCo - E6230</t>
  </si>
  <si>
    <t>Dalmore 12</t>
  </si>
  <si>
    <t>Notebooks</t>
  </si>
  <si>
    <t>DALMORE12BTX</t>
  </si>
  <si>
    <t>3YC73</t>
  </si>
  <si>
    <t>730-2284</t>
  </si>
  <si>
    <t>42KC3</t>
  </si>
  <si>
    <t>998-BEYR</t>
  </si>
  <si>
    <t>Latitude E6440_101</t>
  </si>
  <si>
    <t>48TD6</t>
  </si>
  <si>
    <t>998-BJWD</t>
  </si>
  <si>
    <t xml:space="preserve"> i3|4GB|1TB</t>
  </si>
  <si>
    <t>M6W0X</t>
  </si>
  <si>
    <t>998-BHPQ</t>
  </si>
  <si>
    <t>MGTTT</t>
  </si>
  <si>
    <t>998-BINC</t>
  </si>
  <si>
    <t>MJ06Y</t>
  </si>
  <si>
    <t>998-BDRH</t>
  </si>
  <si>
    <t>MJD3V</t>
  </si>
  <si>
    <t>730-4348</t>
  </si>
  <si>
    <t>MN0V5</t>
  </si>
  <si>
    <t>998-BEQP</t>
  </si>
  <si>
    <t>4M8RG</t>
  </si>
  <si>
    <t>998-BRYK</t>
  </si>
  <si>
    <t>Somerset_2H_01</t>
  </si>
  <si>
    <t>SOMERSETFBTX</t>
  </si>
  <si>
    <t>VENUE10 PRO 5056</t>
  </si>
  <si>
    <t>SOMERSETBTX</t>
  </si>
  <si>
    <t>4MM29</t>
  </si>
  <si>
    <t>998-BLWH</t>
  </si>
  <si>
    <t>3020MFF_1H16_006</t>
  </si>
  <si>
    <t>4N8XR</t>
  </si>
  <si>
    <t>730-4191</t>
  </si>
  <si>
    <t>51MJK</t>
  </si>
  <si>
    <t>998-BNRN</t>
  </si>
  <si>
    <t>555FX</t>
  </si>
  <si>
    <t>730-6587</t>
  </si>
  <si>
    <t>I14PDC_s450BW8C</t>
  </si>
  <si>
    <t>G2GGH</t>
  </si>
  <si>
    <t>730-3192</t>
  </si>
  <si>
    <t>G56R6</t>
  </si>
  <si>
    <t>998-BDOE</t>
  </si>
  <si>
    <t>GC43H</t>
  </si>
  <si>
    <t>730-6381</t>
  </si>
  <si>
    <t>GDHFD</t>
  </si>
  <si>
    <t>998-BRIG</t>
  </si>
  <si>
    <t>7440AIO_2H16_005</t>
  </si>
  <si>
    <t>BLUEFINAIOFBTX</t>
  </si>
  <si>
    <t>OPTIPLEX 7440 AIO</t>
  </si>
  <si>
    <t>BLUEFINAIOBTX</t>
  </si>
  <si>
    <t>GGN2C</t>
  </si>
  <si>
    <t>998-BDYZ</t>
  </si>
  <si>
    <t>X8700-1262BLK</t>
  </si>
  <si>
    <t>VM6MV</t>
  </si>
  <si>
    <t>730-4053</t>
  </si>
  <si>
    <t>VVJYH</t>
  </si>
  <si>
    <t>998-10086</t>
  </si>
  <si>
    <t>W2JJH</t>
  </si>
  <si>
    <t>389-BDUB</t>
  </si>
  <si>
    <t>Compellent Surly 3.5 SC200 - 3TB</t>
  </si>
  <si>
    <t>W61C6</t>
  </si>
  <si>
    <t>730-6964</t>
  </si>
  <si>
    <t>Goliad141H_008</t>
  </si>
  <si>
    <t>W6Y8H</t>
  </si>
  <si>
    <t>998-BBEP</t>
  </si>
  <si>
    <t>JT47R</t>
  </si>
  <si>
    <t>998-BKXF</t>
  </si>
  <si>
    <t>ALIENWARE AREA 51,,,CENTAURIFBTX</t>
  </si>
  <si>
    <t>K10HC</t>
  </si>
  <si>
    <t>998-BHSF</t>
  </si>
  <si>
    <t>K6KFV</t>
  </si>
  <si>
    <t>998-BGDD</t>
  </si>
  <si>
    <t>OPTIPLEX 9020_007</t>
  </si>
  <si>
    <t>K8RG3</t>
  </si>
  <si>
    <t>998-BRKS</t>
  </si>
  <si>
    <t>5040SFF_2H16_009</t>
  </si>
  <si>
    <t>KKJDV</t>
  </si>
  <si>
    <t>998-BPNB</t>
  </si>
  <si>
    <t>VAN14BDW1603_006_P</t>
  </si>
  <si>
    <t>D7WCX</t>
  </si>
  <si>
    <t>998-BIXE</t>
  </si>
  <si>
    <t>DHG67</t>
  </si>
  <si>
    <t>730-4335</t>
  </si>
  <si>
    <t>DPC80</t>
  </si>
  <si>
    <t>998-BLQC</t>
  </si>
  <si>
    <t>X8700-3562BLK</t>
  </si>
  <si>
    <t>E5470H_2H16_024</t>
  </si>
  <si>
    <t>DRY8M</t>
  </si>
  <si>
    <t>389-BCBK</t>
  </si>
  <si>
    <t>MMCo - 7010 SFF</t>
  </si>
  <si>
    <t>G6X30</t>
  </si>
  <si>
    <t>730-7981</t>
  </si>
  <si>
    <t>G8DHH</t>
  </si>
  <si>
    <t>730-7755</t>
  </si>
  <si>
    <t>Venue 8 Pro _002_PRO</t>
  </si>
  <si>
    <t>GDMXT</t>
  </si>
  <si>
    <t>730-5802</t>
  </si>
  <si>
    <t>AMZSFF141H_018</t>
  </si>
  <si>
    <t>GJK3Y</t>
  </si>
  <si>
    <t>730-1889</t>
  </si>
  <si>
    <t>A3INT1303_31</t>
  </si>
  <si>
    <t>GP1M5</t>
  </si>
  <si>
    <t>730-4341</t>
  </si>
  <si>
    <t>MWXTN</t>
  </si>
  <si>
    <t>998-BRII</t>
  </si>
  <si>
    <t>7440AIO_2H16_012</t>
  </si>
  <si>
    <t>N6DT1</t>
  </si>
  <si>
    <t>730-0604</t>
  </si>
  <si>
    <t>NDM7C</t>
  </si>
  <si>
    <t>225-3388</t>
  </si>
  <si>
    <t>LATITUDE E5520</t>
  </si>
  <si>
    <t>NHR8W</t>
  </si>
  <si>
    <t>998-BHWT</t>
  </si>
  <si>
    <t>i5545-1250sLV</t>
  </si>
  <si>
    <t>NJ9TJ</t>
  </si>
  <si>
    <t>998-BMOL</t>
  </si>
  <si>
    <t>Touch|i5|8GB|1TB|UMA|AC|Win8.1</t>
  </si>
  <si>
    <t>GXNV7</t>
  </si>
  <si>
    <t>730-6288</t>
  </si>
  <si>
    <t>GYXKW</t>
  </si>
  <si>
    <t>998-BLWW</t>
  </si>
  <si>
    <t>ANW15-7493SLV</t>
  </si>
  <si>
    <t>H0HH4</t>
  </si>
  <si>
    <t>730-3644</t>
  </si>
  <si>
    <t>H45CV</t>
  </si>
  <si>
    <t>998-BBBZ</t>
  </si>
  <si>
    <t>HC9XX</t>
  </si>
  <si>
    <t>730-4162</t>
  </si>
  <si>
    <t>HPPXP</t>
  </si>
  <si>
    <t>998-BLKM</t>
  </si>
  <si>
    <t>HX1VM</t>
  </si>
  <si>
    <t>998-BNZJ</t>
  </si>
  <si>
    <t>J08MG</t>
  </si>
  <si>
    <t>730-4046</t>
  </si>
  <si>
    <t>J35F3</t>
  </si>
  <si>
    <t>998-BING</t>
  </si>
  <si>
    <t>INSPIRON 3531,,NOTEBOOK,OAK15BYTFBTX</t>
  </si>
  <si>
    <t>JFKT0</t>
  </si>
  <si>
    <t>730-0039</t>
  </si>
  <si>
    <t>JKC0G</t>
  </si>
  <si>
    <t>998-BNTS</t>
  </si>
  <si>
    <t>JTPFT</t>
  </si>
  <si>
    <t>730-2354</t>
  </si>
  <si>
    <t>M0YT4</t>
  </si>
  <si>
    <t>998-BRIX</t>
  </si>
  <si>
    <t>CORAL_ASM_1603_C001</t>
  </si>
  <si>
    <t>M157V</t>
  </si>
  <si>
    <t>210-ADGF</t>
  </si>
  <si>
    <t>EQL 4110E 2TB 3.5in</t>
  </si>
  <si>
    <t>M9X2J</t>
  </si>
  <si>
    <t>998-BRIY</t>
  </si>
  <si>
    <t>CORAL_ASM_1603_D001</t>
  </si>
  <si>
    <t>GHF3H</t>
  </si>
  <si>
    <t>998-BIBK</t>
  </si>
  <si>
    <t>i15RM-7566APL</t>
  </si>
  <si>
    <t>GMJVN</t>
  </si>
  <si>
    <t>998-BKWD</t>
  </si>
  <si>
    <t>CEDAR14VBDW1601_2253</t>
  </si>
  <si>
    <t>CEDAR14BDWFBTX</t>
  </si>
  <si>
    <t>INSPIRON 3443</t>
  </si>
  <si>
    <t>CEDAR14BDWBTX</t>
  </si>
  <si>
    <t>GTKDC</t>
  </si>
  <si>
    <t>998-BIWY</t>
  </si>
  <si>
    <t>SMB - WYSE T10 - FGA</t>
  </si>
  <si>
    <t>DELL WYSE T10FBTX</t>
  </si>
  <si>
    <t>DELL WYSE T10BTX</t>
  </si>
  <si>
    <t>H042X</t>
  </si>
  <si>
    <t>730-2783</t>
  </si>
  <si>
    <t>A7INT1303_026</t>
  </si>
  <si>
    <t>H67W3</t>
  </si>
  <si>
    <t>730-7748</t>
  </si>
  <si>
    <t>OptiPlex 3020 MT_005</t>
  </si>
  <si>
    <t>H8DMR</t>
  </si>
  <si>
    <t>730-7785</t>
  </si>
  <si>
    <t>HJ4FY</t>
  </si>
  <si>
    <t>998-BQRP</t>
  </si>
  <si>
    <t>REDWOOD-BSKL1605_1401</t>
  </si>
  <si>
    <t>REDWOODBSKLFBTX</t>
  </si>
  <si>
    <t>INSPIRON 3153</t>
  </si>
  <si>
    <t>REDWOODBSKLBTX</t>
  </si>
  <si>
    <t>HWJR3</t>
  </si>
  <si>
    <t>998-BNWM</t>
  </si>
  <si>
    <t>J09NH</t>
  </si>
  <si>
    <t>730-0211</t>
  </si>
  <si>
    <t>J2W4F</t>
  </si>
  <si>
    <t>998-BGGB</t>
  </si>
  <si>
    <t>3DVKY</t>
  </si>
  <si>
    <t>998-BMFF</t>
  </si>
  <si>
    <t>VENUE 7 3741,,MODEL 3741,LAKEWOODFBTX,ADR</t>
  </si>
  <si>
    <t>LAKEWOODFBTX</t>
  </si>
  <si>
    <t>VENUE 7 3741</t>
  </si>
  <si>
    <t>LAKEWOODBTX</t>
  </si>
  <si>
    <t>3H8V0</t>
  </si>
  <si>
    <t>998-BOZU</t>
  </si>
  <si>
    <t>3NRHV</t>
  </si>
  <si>
    <t>998-BCJJ</t>
  </si>
  <si>
    <t>i5|6|500h HD T</t>
  </si>
  <si>
    <t>40WWK</t>
  </si>
  <si>
    <t>998-BHDP</t>
  </si>
  <si>
    <t>i5HSW|8|1TB T</t>
  </si>
  <si>
    <t>4TD5D</t>
  </si>
  <si>
    <t>730-2283</t>
  </si>
  <si>
    <t>KKW2N</t>
  </si>
  <si>
    <t>998-BHRW</t>
  </si>
  <si>
    <t>KYCT6</t>
  </si>
  <si>
    <t>998-BOOI</t>
  </si>
  <si>
    <t>M61PC</t>
  </si>
  <si>
    <t>998-BLKX</t>
  </si>
  <si>
    <t>X8700-1264BLK</t>
  </si>
  <si>
    <t>MMWR6</t>
  </si>
  <si>
    <t>998-BQZZ</t>
  </si>
  <si>
    <t>7040MFF_2H16_004</t>
  </si>
  <si>
    <t>MPKXG</t>
  </si>
  <si>
    <t>998-BNPB</t>
  </si>
  <si>
    <t>DX32X</t>
  </si>
  <si>
    <t>998-BDCP</t>
  </si>
  <si>
    <t>i5547-5780sLV</t>
  </si>
  <si>
    <t>FFW21</t>
  </si>
  <si>
    <t>210-ABPU</t>
  </si>
  <si>
    <t>16GB WiFi Android 4.2/Black</t>
  </si>
  <si>
    <t>FKPPV</t>
  </si>
  <si>
    <t>998-BLUR</t>
  </si>
  <si>
    <t>i3043-750BLK</t>
  </si>
  <si>
    <t>FM7GG</t>
  </si>
  <si>
    <t>730-2479</t>
  </si>
  <si>
    <t>FN7NF</t>
  </si>
  <si>
    <t>730-5680</t>
  </si>
  <si>
    <t>MXFDV</t>
  </si>
  <si>
    <t>998-BJUR</t>
  </si>
  <si>
    <t>T|PDC|4GB|1TB|UMA|DVDRW|DW1707|Win8.1</t>
  </si>
  <si>
    <t>NCJDN</t>
  </si>
  <si>
    <t>730-4085</t>
  </si>
  <si>
    <t>NNPN6</t>
  </si>
  <si>
    <t>998-BIUK</t>
  </si>
  <si>
    <t>i5HSW|8|128 T FHD</t>
  </si>
  <si>
    <t>NWF58</t>
  </si>
  <si>
    <t>730-7503</t>
  </si>
  <si>
    <t>AUST1403_033</t>
  </si>
  <si>
    <t>PHFGT</t>
  </si>
  <si>
    <t>998-BHZV</t>
  </si>
  <si>
    <t>PNDTK</t>
  </si>
  <si>
    <t>730-0835</t>
  </si>
  <si>
    <t>R57H8</t>
  </si>
  <si>
    <t>730-7312</t>
  </si>
  <si>
    <t>RHC23</t>
  </si>
  <si>
    <t>998-BQRO</t>
  </si>
  <si>
    <t>RJV46</t>
  </si>
  <si>
    <t>998-BGDZ</t>
  </si>
  <si>
    <t>WFWXC</t>
  </si>
  <si>
    <t>998-BITY</t>
  </si>
  <si>
    <t>32GB/WiFi/White</t>
  </si>
  <si>
    <t>BAILEYFBTX</t>
  </si>
  <si>
    <t>VENUE 8 PRO 3845</t>
  </si>
  <si>
    <t>BAILEYBTX</t>
  </si>
  <si>
    <t>WX8NJ</t>
  </si>
  <si>
    <t>998-BKTG</t>
  </si>
  <si>
    <t>i7BDW|8|1TB HD W7P</t>
  </si>
  <si>
    <t>X31MD</t>
  </si>
  <si>
    <t>998-BKXR</t>
  </si>
  <si>
    <t>T|i7|8|2TB+32|GT750M 2GB|DVDRW|Killer1202</t>
  </si>
  <si>
    <t>X87Y3</t>
  </si>
  <si>
    <t>998-BHNJ</t>
  </si>
  <si>
    <t>LATITUDE E6440_110</t>
  </si>
  <si>
    <t>XTX42</t>
  </si>
  <si>
    <t>730-7894</t>
  </si>
  <si>
    <t>32GB/2GB/HD/WiFi/Red</t>
  </si>
  <si>
    <t>XWK37</t>
  </si>
  <si>
    <t>998-BELZ</t>
  </si>
  <si>
    <t>XXVPR</t>
  </si>
  <si>
    <t>998-BEIK</t>
  </si>
  <si>
    <t>i3541-2000BLK</t>
  </si>
  <si>
    <t>Y1V42</t>
  </si>
  <si>
    <t>730-7908</t>
  </si>
  <si>
    <t>YR6V3</t>
  </si>
  <si>
    <t>389-BEDT</t>
  </si>
  <si>
    <t>WYSE D90D7</t>
  </si>
  <si>
    <t>YWHPN</t>
  </si>
  <si>
    <t>998-BNPQ</t>
  </si>
  <si>
    <t>R4J3K</t>
  </si>
  <si>
    <t>998-BHZD</t>
  </si>
  <si>
    <t>R7N1H</t>
  </si>
  <si>
    <t>998-BQQX</t>
  </si>
  <si>
    <t>RC5Y3</t>
  </si>
  <si>
    <t>998-BRSR</t>
  </si>
  <si>
    <t>SP3 8GB/512GB/I7</t>
  </si>
  <si>
    <t>RV35J</t>
  </si>
  <si>
    <t>998-BMBG</t>
  </si>
  <si>
    <t>T2Y7N</t>
  </si>
  <si>
    <t>730-6003</t>
  </si>
  <si>
    <t>T1700MT_161</t>
  </si>
  <si>
    <t>TULUMMTFBTX</t>
  </si>
  <si>
    <t>TULUMMTBTX</t>
  </si>
  <si>
    <t>T46DG</t>
  </si>
  <si>
    <t>998-BNXQ</t>
  </si>
  <si>
    <t>Smart Selection|AMD1.4|WES7|4GB |16GB Flash</t>
  </si>
  <si>
    <t>T81HH</t>
  </si>
  <si>
    <t>998-BHPR</t>
  </si>
  <si>
    <t>T8WTY</t>
  </si>
  <si>
    <t>998-BNZK</t>
  </si>
  <si>
    <t>TGGC3</t>
  </si>
  <si>
    <t>998-BNLN</t>
  </si>
  <si>
    <t>E5450_2H15_050</t>
  </si>
  <si>
    <t>4NV60</t>
  </si>
  <si>
    <t>730-8009</t>
  </si>
  <si>
    <t>OAK14V1501_2300</t>
  </si>
  <si>
    <t>4P97G</t>
  </si>
  <si>
    <t>730-7814</t>
  </si>
  <si>
    <t>LANIKAI7DTFBTX</t>
  </si>
  <si>
    <t>LANIKAI7DTBTX</t>
  </si>
  <si>
    <t>4R1WN</t>
  </si>
  <si>
    <t>998-BPSN</t>
  </si>
  <si>
    <t>50KND</t>
  </si>
  <si>
    <t>998-BHHF</t>
  </si>
  <si>
    <t>NK7NW</t>
  </si>
  <si>
    <t>730-8155</t>
  </si>
  <si>
    <t>P0JYK</t>
  </si>
  <si>
    <t>998-BQVE</t>
  </si>
  <si>
    <t>P67X9</t>
  </si>
  <si>
    <t>998-BDRI</t>
  </si>
  <si>
    <t>PC8K2</t>
  </si>
  <si>
    <t>998-BJIU</t>
  </si>
  <si>
    <t>PT0WN</t>
  </si>
  <si>
    <t>331-4593</t>
  </si>
  <si>
    <t>Latitude 10 Con3</t>
  </si>
  <si>
    <t>Penfolds</t>
  </si>
  <si>
    <t>R3YYD</t>
  </si>
  <si>
    <t>998-BEYY</t>
  </si>
  <si>
    <t>R4JNH</t>
  </si>
  <si>
    <t>998-BKTJ</t>
  </si>
  <si>
    <t>i3543-7500BLK</t>
  </si>
  <si>
    <t>RKCH4</t>
  </si>
  <si>
    <t>998-BOFJ</t>
  </si>
  <si>
    <t>RR7TR</t>
  </si>
  <si>
    <t>730-1255</t>
  </si>
  <si>
    <t>MGVYH</t>
  </si>
  <si>
    <t>998-BMCF</t>
  </si>
  <si>
    <t>INSPIRON 7746,,NOTEBOOK,HADLEY17BDWFBTX</t>
  </si>
  <si>
    <t>MHFXW</t>
  </si>
  <si>
    <t>730-4413</t>
  </si>
  <si>
    <t>MHGDX</t>
  </si>
  <si>
    <t>998-BKOB</t>
  </si>
  <si>
    <t>MJRJ6</t>
  </si>
  <si>
    <t>730-7628</t>
  </si>
  <si>
    <t>MNFN0</t>
  </si>
  <si>
    <t>998-BRBM</t>
  </si>
  <si>
    <t>CEDAR15VHSW1601_2333</t>
  </si>
  <si>
    <t>6D84V</t>
  </si>
  <si>
    <t>998-BLXH</t>
  </si>
  <si>
    <t>3020SFF_1H16_015_STF</t>
  </si>
  <si>
    <t>6KRDG</t>
  </si>
  <si>
    <t>730-0313</t>
  </si>
  <si>
    <t>6RVMN</t>
  </si>
  <si>
    <t>730-0129</t>
  </si>
  <si>
    <t>6TD16</t>
  </si>
  <si>
    <t>998-BCYE</t>
  </si>
  <si>
    <t>i3542-1666BK</t>
  </si>
  <si>
    <t>MVG7F</t>
  </si>
  <si>
    <t>998-BQPE</t>
  </si>
  <si>
    <t>N1R4V</t>
  </si>
  <si>
    <t>730-3975</t>
  </si>
  <si>
    <t>NF14W</t>
  </si>
  <si>
    <t>730-6053</t>
  </si>
  <si>
    <t>P2RT2</t>
  </si>
  <si>
    <t>730-6783</t>
  </si>
  <si>
    <t>P7PPH</t>
  </si>
  <si>
    <t>FY 16 B2S Cycle 3</t>
  </si>
  <si>
    <t>998-BNTP</t>
  </si>
  <si>
    <t>CASP1603_409</t>
  </si>
  <si>
    <t>PH7T2</t>
  </si>
  <si>
    <t>998-BNYE</t>
  </si>
  <si>
    <t>Pent|4|500 T</t>
  </si>
  <si>
    <t>REDWOODMLKBSWFBTX</t>
  </si>
  <si>
    <t>INSPIRON 3157</t>
  </si>
  <si>
    <t>REDWOODMLKBSWBTX</t>
  </si>
  <si>
    <t>PJ7HW</t>
  </si>
  <si>
    <t>998-BHWR</t>
  </si>
  <si>
    <t>PT9G9</t>
  </si>
  <si>
    <t>730-3076</t>
  </si>
  <si>
    <t>INSPIRON 3420,NO PROCESSOR,NOTEBOOK,ENRICOMLK14ITLFBTX</t>
  </si>
  <si>
    <t>ENRICOMLK14ITLFBTX</t>
  </si>
  <si>
    <t>INSPIRON 3420</t>
  </si>
  <si>
    <t>ENRICOMLK14ITLBTX</t>
  </si>
  <si>
    <t>RJN9R</t>
  </si>
  <si>
    <t>998-BIHT</t>
  </si>
  <si>
    <t>RM8V8</t>
  </si>
  <si>
    <t>730-4476</t>
  </si>
  <si>
    <t>J9Y74</t>
  </si>
  <si>
    <t>998-BNTN</t>
  </si>
  <si>
    <t>JDVD0</t>
  </si>
  <si>
    <t>730-6988</t>
  </si>
  <si>
    <t>JG7C6</t>
  </si>
  <si>
    <t>998-BPTV</t>
  </si>
  <si>
    <t>DELL PRECISION M2800,,,FIGTREEFBTX</t>
  </si>
  <si>
    <t>FIGTREEFBTX</t>
  </si>
  <si>
    <t>DELL PRECISION M2800</t>
  </si>
  <si>
    <t>FIGTREEBTX</t>
  </si>
  <si>
    <t>JGGY6</t>
  </si>
  <si>
    <t>730-3962</t>
  </si>
  <si>
    <t>JR6XH</t>
  </si>
  <si>
    <t>730-2432</t>
  </si>
  <si>
    <t>3996J</t>
  </si>
  <si>
    <t>730-3994</t>
  </si>
  <si>
    <t>3TRMJ</t>
  </si>
  <si>
    <t>998-BQQG</t>
  </si>
  <si>
    <t>LILSFF1605_7102_R</t>
  </si>
  <si>
    <t>3VH10</t>
  </si>
  <si>
    <t>998-BRGT</t>
  </si>
  <si>
    <t>JASMBSW1605_8109</t>
  </si>
  <si>
    <t>3Y70F</t>
  </si>
  <si>
    <t>998-BIBE</t>
  </si>
  <si>
    <t>i15RM-7566IBL</t>
  </si>
  <si>
    <t>404DY</t>
  </si>
  <si>
    <t>998-BHVN</t>
  </si>
  <si>
    <t>43FWP</t>
  </si>
  <si>
    <t>998-BHZZ</t>
  </si>
  <si>
    <t>i17RM-51623sLV</t>
  </si>
  <si>
    <t>452C9</t>
  </si>
  <si>
    <t>998-BLFV</t>
  </si>
  <si>
    <t>i7352-2767SLV</t>
  </si>
  <si>
    <t>4C1YV</t>
  </si>
  <si>
    <t>998-BNVV</t>
  </si>
  <si>
    <t>4TH9R</t>
  </si>
  <si>
    <t>730-2034</t>
  </si>
  <si>
    <t>OLYM1302_059</t>
  </si>
  <si>
    <t>4XK6H</t>
  </si>
  <si>
    <t>998-BIEI</t>
  </si>
  <si>
    <t>i5|12GB|1TB|</t>
  </si>
  <si>
    <t>2P8J1</t>
  </si>
  <si>
    <t>998-BNUS</t>
  </si>
  <si>
    <t>2XR9F</t>
  </si>
  <si>
    <t>730-7741</t>
  </si>
  <si>
    <t>314T1</t>
  </si>
  <si>
    <t>998-BIXS</t>
  </si>
  <si>
    <t>33FFM</t>
  </si>
  <si>
    <t>730-5809</t>
  </si>
  <si>
    <t>INSP LPT 5437,BTS</t>
  </si>
  <si>
    <t>33X7D</t>
  </si>
  <si>
    <t>730-7764</t>
  </si>
  <si>
    <t>Touch|i5|8|1TB|UMA|NoODD|1705</t>
  </si>
  <si>
    <t>YX86R</t>
  </si>
  <si>
    <t>730-6879</t>
  </si>
  <si>
    <t>5FXFJ</t>
  </si>
  <si>
    <t>998-BENI</t>
  </si>
  <si>
    <t>OAK14V1503_2001</t>
  </si>
  <si>
    <t>5KF7M</t>
  </si>
  <si>
    <t>998-BJWG</t>
  </si>
  <si>
    <t xml:space="preserve"> i5|8GB|1TB W7 Pro</t>
  </si>
  <si>
    <t>5MW27</t>
  </si>
  <si>
    <t>998-BHDL</t>
  </si>
  <si>
    <t>5R4K8</t>
  </si>
  <si>
    <t>998-BFER</t>
  </si>
  <si>
    <t>OptiPlex 9030 AIO_012</t>
  </si>
  <si>
    <t>5VYJM</t>
  </si>
  <si>
    <t>998-BNXF</t>
  </si>
  <si>
    <t>Core I5 Mainstream/8/256</t>
  </si>
  <si>
    <t>RKJPV</t>
  </si>
  <si>
    <t>998-BPDV</t>
  </si>
  <si>
    <t>Blackwood151603_003</t>
  </si>
  <si>
    <t>RM86J</t>
  </si>
  <si>
    <t>998-BECD</t>
  </si>
  <si>
    <t>RMGYX</t>
  </si>
  <si>
    <t>998-BNHV</t>
  </si>
  <si>
    <t>RNN4H</t>
  </si>
  <si>
    <t>730-6760</t>
  </si>
  <si>
    <t>RP0HY</t>
  </si>
  <si>
    <t>998-BIEK</t>
  </si>
  <si>
    <t>i7|8GB|1TB| W8.1</t>
  </si>
  <si>
    <t>TJXG5</t>
  </si>
  <si>
    <t>998-BHVL</t>
  </si>
  <si>
    <t>TPVYT</t>
  </si>
  <si>
    <t>Holiday-2013</t>
  </si>
  <si>
    <t>730-3091</t>
  </si>
  <si>
    <t>PRIN1305_025</t>
  </si>
  <si>
    <t>TWP67</t>
  </si>
  <si>
    <t>998-BENM</t>
  </si>
  <si>
    <t>i3147-3750sLV</t>
  </si>
  <si>
    <t>VGD3C</t>
  </si>
  <si>
    <t>730-7540</t>
  </si>
  <si>
    <t>VNHCV</t>
  </si>
  <si>
    <t>998-BIZU</t>
  </si>
  <si>
    <t>CEDAR15AMD1505_2824P</t>
  </si>
  <si>
    <t>RWND6</t>
  </si>
  <si>
    <t>998-BRCL</t>
  </si>
  <si>
    <t>E5450_2H15_053</t>
  </si>
  <si>
    <t>RXVY5</t>
  </si>
  <si>
    <t>998-BBDZ</t>
  </si>
  <si>
    <t>TDKJC</t>
  </si>
  <si>
    <t>730-7595</t>
  </si>
  <si>
    <t>TJP1J</t>
  </si>
  <si>
    <t>998-BEEK</t>
  </si>
  <si>
    <t>TRH7C</t>
  </si>
  <si>
    <t>998-BPDW</t>
  </si>
  <si>
    <t>Blackwood151603_009_P</t>
  </si>
  <si>
    <t>5731N</t>
  </si>
  <si>
    <t>998-BDBE</t>
  </si>
  <si>
    <t>i5547-3751sLV</t>
  </si>
  <si>
    <t>5XG1C</t>
  </si>
  <si>
    <t>730-7346</t>
  </si>
  <si>
    <t>6G7R2</t>
  </si>
  <si>
    <t>998-BEYX</t>
  </si>
  <si>
    <t>i3147-3751sLV</t>
  </si>
  <si>
    <t>6V2V9</t>
  </si>
  <si>
    <t>730-1834</t>
  </si>
  <si>
    <t>Q171301_108</t>
  </si>
  <si>
    <t>755WG</t>
  </si>
  <si>
    <t>730-4598</t>
  </si>
  <si>
    <t>T3WD5</t>
  </si>
  <si>
    <t>998-BNOO</t>
  </si>
  <si>
    <t>T695X</t>
  </si>
  <si>
    <t>730-7837</t>
  </si>
  <si>
    <t>Optiplex 7010_001</t>
  </si>
  <si>
    <t>T8WDR</t>
  </si>
  <si>
    <t>998-BQRQ</t>
  </si>
  <si>
    <t>IRIS15BSW1605_007</t>
  </si>
  <si>
    <t>TWDXN</t>
  </si>
  <si>
    <t>730-7636</t>
  </si>
  <si>
    <t>G2T11</t>
  </si>
  <si>
    <t>998-BNTJ</t>
  </si>
  <si>
    <t>G7CYP</t>
  </si>
  <si>
    <t>730-4054</t>
  </si>
  <si>
    <t>GPDG1</t>
  </si>
  <si>
    <t>998-BKSQ</t>
  </si>
  <si>
    <t>i5749-555SLV</t>
  </si>
  <si>
    <t>GV449</t>
  </si>
  <si>
    <t>730-3786</t>
  </si>
  <si>
    <t>H23D2</t>
  </si>
  <si>
    <t>730-5969</t>
  </si>
  <si>
    <t>E5470H_2H16_022</t>
  </si>
  <si>
    <t>KHYYG</t>
  </si>
  <si>
    <t>210-ADGH</t>
  </si>
  <si>
    <t>EQL 4110E 3TB 3.5in</t>
  </si>
  <si>
    <t>KKYT7</t>
  </si>
  <si>
    <t>730-8238</t>
  </si>
  <si>
    <t>KMHN4</t>
  </si>
  <si>
    <t>998-BNNH</t>
  </si>
  <si>
    <t>i5|8GB|1TB|M2:GT720|DVDRW|DW1704|Win8.1</t>
  </si>
  <si>
    <t>KW8NH</t>
  </si>
  <si>
    <t>730-4396</t>
  </si>
  <si>
    <t>V47DN</t>
  </si>
  <si>
    <t>998-BHCP</t>
  </si>
  <si>
    <t>i3|HSW|4|500 HD+</t>
  </si>
  <si>
    <t>VG6FC</t>
  </si>
  <si>
    <t>730-4081</t>
  </si>
  <si>
    <t>VH3JR</t>
  </si>
  <si>
    <t>998-BBCB</t>
  </si>
  <si>
    <t>VM67F</t>
  </si>
  <si>
    <t>998-BQSU</t>
  </si>
  <si>
    <t>TULIP15SKL1605_2319_R (3D)</t>
  </si>
  <si>
    <t>VN9GX</t>
  </si>
  <si>
    <t>389-BCET</t>
  </si>
  <si>
    <t>Lat E6430 - AMEX</t>
  </si>
  <si>
    <t>Dalmore 14</t>
  </si>
  <si>
    <t>DALMORE14BTX</t>
  </si>
  <si>
    <t>VWVYT</t>
  </si>
  <si>
    <t>730-4190</t>
  </si>
  <si>
    <t>VYYW6</t>
  </si>
  <si>
    <t>998-BIDQ</t>
  </si>
  <si>
    <t>i5535-1464sLV</t>
  </si>
  <si>
    <t>W9TFY</t>
  </si>
  <si>
    <t>998-BGDF</t>
  </si>
  <si>
    <t>OPTIPLEX 9020_015</t>
  </si>
  <si>
    <t>WD45K</t>
  </si>
  <si>
    <t>998-BNXJ</t>
  </si>
  <si>
    <t>WD67T</t>
  </si>
  <si>
    <t>998-BNSG</t>
  </si>
  <si>
    <t>WF32Y</t>
  </si>
  <si>
    <t>998-BKWZ</t>
  </si>
  <si>
    <t>i7548-2129SLV</t>
  </si>
  <si>
    <t>WMGHX</t>
  </si>
  <si>
    <t>730-8177</t>
  </si>
  <si>
    <t>WVYD3</t>
  </si>
  <si>
    <t>998-BKRR</t>
  </si>
  <si>
    <t>i5HSW|16|1TB|QHD</t>
  </si>
  <si>
    <t>WYGK3</t>
  </si>
  <si>
    <t>998-BRST</t>
  </si>
  <si>
    <t>X0H7K</t>
  </si>
  <si>
    <t>998-BRBJ</t>
  </si>
  <si>
    <t>6V9Y3</t>
  </si>
  <si>
    <t>998-BRDD</t>
  </si>
  <si>
    <t>Inspiron 15 (3541) BTX base</t>
  </si>
  <si>
    <t>77VG1</t>
  </si>
  <si>
    <t>998-BDBG</t>
  </si>
  <si>
    <t>i5547-7500sLV</t>
  </si>
  <si>
    <t>7G70G</t>
  </si>
  <si>
    <t>730-2353</t>
  </si>
  <si>
    <t>7M8DM</t>
  </si>
  <si>
    <t>998-BMNK</t>
  </si>
  <si>
    <t>82KK4</t>
  </si>
  <si>
    <t>DBM2H2016</t>
  </si>
  <si>
    <t>998-BQKR</t>
  </si>
  <si>
    <t>Meridian_13_2H_002</t>
  </si>
  <si>
    <t>MERIDIANFBTX</t>
  </si>
  <si>
    <t>CHROMEBOOK 13 7310</t>
  </si>
  <si>
    <t>MERIDIANBTX</t>
  </si>
  <si>
    <t>X0XFN</t>
  </si>
  <si>
    <t>730-4630</t>
  </si>
  <si>
    <t>X86FH</t>
  </si>
  <si>
    <t>998-BRIW</t>
  </si>
  <si>
    <t>CORAL_ASM_1603_B001</t>
  </si>
  <si>
    <t>XC4VP</t>
  </si>
  <si>
    <t>998-BIBX</t>
  </si>
  <si>
    <t>i5735-1936sLV</t>
  </si>
  <si>
    <t>XFWWM</t>
  </si>
  <si>
    <t>998-BITX</t>
  </si>
  <si>
    <t>32GB/WiFi/Black</t>
  </si>
  <si>
    <t>XV6WH</t>
  </si>
  <si>
    <t>998-BJEO</t>
  </si>
  <si>
    <t>BLACKBURNFBTX</t>
  </si>
  <si>
    <t>VENUE 8 7840</t>
  </si>
  <si>
    <t>BLACKBURNBTX</t>
  </si>
  <si>
    <t>MF4CJ</t>
  </si>
  <si>
    <t>998-BPNW</t>
  </si>
  <si>
    <t>MF75V</t>
  </si>
  <si>
    <t>998-BIEH</t>
  </si>
  <si>
    <t>i5|8GB|1TB|WIN8.1</t>
  </si>
  <si>
    <t>MPYY9</t>
  </si>
  <si>
    <t>998-BPTM</t>
  </si>
  <si>
    <t>REDWOOD1603_1204</t>
  </si>
  <si>
    <t>MXMTT</t>
  </si>
  <si>
    <t>730-3218</t>
  </si>
  <si>
    <t>MY4RH</t>
  </si>
  <si>
    <t>730-8315</t>
  </si>
  <si>
    <t>INSPIRON 3 SERIES 15,NOTEBOOK,3537,OAKV15HSWFBTX</t>
  </si>
  <si>
    <t>N9P29</t>
  </si>
  <si>
    <t>998-BNUN</t>
  </si>
  <si>
    <t>NC12J</t>
  </si>
  <si>
    <t>730-7345</t>
  </si>
  <si>
    <t>NFM5W</t>
  </si>
  <si>
    <t>998-BLXE</t>
  </si>
  <si>
    <t>3020SFF_1H16_007</t>
  </si>
  <si>
    <t>NK25P</t>
  </si>
  <si>
    <t>998-BEKF</t>
  </si>
  <si>
    <t>i3542-6000BK</t>
  </si>
  <si>
    <t>P6Y1P</t>
  </si>
  <si>
    <t>998-BDGD</t>
  </si>
  <si>
    <t>P7HR7</t>
  </si>
  <si>
    <t>730-4586</t>
  </si>
  <si>
    <t>P9FFC</t>
  </si>
  <si>
    <t>210-ACQC</t>
  </si>
  <si>
    <t>EQL 6210X 900G 2.5in</t>
  </si>
  <si>
    <t>PN8HD</t>
  </si>
  <si>
    <t>998-BPRL</t>
  </si>
  <si>
    <t>SUPEKV1605_424_P</t>
  </si>
  <si>
    <t>PRG61</t>
  </si>
  <si>
    <t>998-BNRH</t>
  </si>
  <si>
    <t>TULIP15BYTBTX1,INSPIRON 15-5551</t>
  </si>
  <si>
    <t>R12FT</t>
  </si>
  <si>
    <t>998-BHRX</t>
  </si>
  <si>
    <t>XWGF6</t>
  </si>
  <si>
    <t>998-BDKI</t>
  </si>
  <si>
    <t>i3541-600BLK</t>
  </si>
  <si>
    <t>XWPMH</t>
  </si>
  <si>
    <t>998-BQBZ</t>
  </si>
  <si>
    <t>REDWOOD-BBSW1603_1302</t>
  </si>
  <si>
    <t>XX52V</t>
  </si>
  <si>
    <t>998-BCXE</t>
  </si>
  <si>
    <t>INSPIRON 5447, NOTEBOOK, MAPLEM14HSWFBTX</t>
  </si>
  <si>
    <t>MAPLEM14HSWFBTX</t>
  </si>
  <si>
    <t>INSPIRON 5447</t>
  </si>
  <si>
    <t>MAPLEM14HSWBTX</t>
  </si>
  <si>
    <t>Y86JW</t>
  </si>
  <si>
    <t>998-BHSY</t>
  </si>
  <si>
    <t>YK1R5</t>
  </si>
  <si>
    <t>331-9917</t>
  </si>
  <si>
    <t>KACE 2100S-1</t>
  </si>
  <si>
    <t>R1FJF</t>
  </si>
  <si>
    <t>998-BKPH</t>
  </si>
  <si>
    <t>MAPLE15MBDW1601_2606_3DR</t>
  </si>
  <si>
    <t>R9PDN</t>
  </si>
  <si>
    <t>998-BHNG</t>
  </si>
  <si>
    <t>LATITUDE E6440_102</t>
  </si>
  <si>
    <t>RN1KT</t>
  </si>
  <si>
    <t>998-BNRZ</t>
  </si>
  <si>
    <t>Tulip151603_2362</t>
  </si>
  <si>
    <t>RN3C9</t>
  </si>
  <si>
    <t>730-2529</t>
  </si>
  <si>
    <t>RP89F</t>
  </si>
  <si>
    <t>998-BKTH</t>
  </si>
  <si>
    <t>i5BDW|8|1TB HD T</t>
  </si>
  <si>
    <t>T0MKR</t>
  </si>
  <si>
    <t>730-7848</t>
  </si>
  <si>
    <t>T0WY7</t>
  </si>
  <si>
    <t>730-4478</t>
  </si>
  <si>
    <t>T82KN</t>
  </si>
  <si>
    <t>730-8171</t>
  </si>
  <si>
    <t>TK9P5</t>
  </si>
  <si>
    <t>225-1152</t>
  </si>
  <si>
    <t>TP56V</t>
  </si>
  <si>
    <t>998-BNYD</t>
  </si>
  <si>
    <t>RR7DX</t>
  </si>
  <si>
    <t>998-BNUI</t>
  </si>
  <si>
    <t>INSPIRON 14-3451,,,IRIS14BYTFBTX</t>
  </si>
  <si>
    <t>RTF9V</t>
  </si>
  <si>
    <t>998-BPRM</t>
  </si>
  <si>
    <t>SUPEKV1605_426_P</t>
  </si>
  <si>
    <t>RYG08</t>
  </si>
  <si>
    <t>998-BPZL</t>
  </si>
  <si>
    <t>COTTON131603_5003</t>
  </si>
  <si>
    <t>RYJFX</t>
  </si>
  <si>
    <t>998-BQUO</t>
  </si>
  <si>
    <t>TULIP17BDW1605_2416_HSW</t>
  </si>
  <si>
    <t>T0V85</t>
  </si>
  <si>
    <t>998-BRCQ</t>
  </si>
  <si>
    <t>CEDAR15AMD1601_2808</t>
  </si>
  <si>
    <t>34YHD</t>
  </si>
  <si>
    <t>730-7671</t>
  </si>
  <si>
    <t>i5|6|750</t>
  </si>
  <si>
    <t>38F62</t>
  </si>
  <si>
    <t>998-BRBN</t>
  </si>
  <si>
    <t>CEDAR15V1505_2338P</t>
  </si>
  <si>
    <t>3WCGT</t>
  </si>
  <si>
    <t>998-BDGS</t>
  </si>
  <si>
    <t>4D7GH</t>
  </si>
  <si>
    <t>998-BDIW</t>
  </si>
  <si>
    <t>io3045-1444BLK</t>
  </si>
  <si>
    <t>4P86P</t>
  </si>
  <si>
    <t>998-BOWV</t>
  </si>
  <si>
    <t>V2DHG</t>
  </si>
  <si>
    <t>730-3645</t>
  </si>
  <si>
    <t>V2KYD</t>
  </si>
  <si>
    <t>998-BKVK</t>
  </si>
  <si>
    <t>i5448-7000SLV</t>
  </si>
  <si>
    <t>VCTK7</t>
  </si>
  <si>
    <t>730-2427</t>
  </si>
  <si>
    <t>VG7VP</t>
  </si>
  <si>
    <t>998-BDQZ</t>
  </si>
  <si>
    <t>VKX3X</t>
  </si>
  <si>
    <t>730-3814</t>
  </si>
  <si>
    <t>VNK0V</t>
  </si>
  <si>
    <t>998-BBHJ</t>
  </si>
  <si>
    <t>AMZAIO142H_020</t>
  </si>
  <si>
    <t>VWPT9</t>
  </si>
  <si>
    <t>730-3294</t>
  </si>
  <si>
    <t>VXR7Y</t>
  </si>
  <si>
    <t>730-8139</t>
  </si>
  <si>
    <t>VYXGM</t>
  </si>
  <si>
    <t>730-2516</t>
  </si>
  <si>
    <t>W3W7Y</t>
  </si>
  <si>
    <t>998-BMCC</t>
  </si>
  <si>
    <t>TPC09</t>
  </si>
  <si>
    <t>998-BLPE</t>
  </si>
  <si>
    <t>NT|PDC|4GB|500G|UMA|DVDRW|DW1707|Win8.1</t>
  </si>
  <si>
    <t>TX3Y5</t>
  </si>
  <si>
    <t>998-BHNH</t>
  </si>
  <si>
    <t>LATITUDE E6440_103</t>
  </si>
  <si>
    <t>TXPGK</t>
  </si>
  <si>
    <t>998-BLYH</t>
  </si>
  <si>
    <t>XPS15-6846sLV</t>
  </si>
  <si>
    <t>V4T8J</t>
  </si>
  <si>
    <t>998-BDLR</t>
  </si>
  <si>
    <t>i3541-5001BLK</t>
  </si>
  <si>
    <t>VXH22</t>
  </si>
  <si>
    <t>730-6966</t>
  </si>
  <si>
    <t>YNFK8</t>
  </si>
  <si>
    <t>998-BIUG</t>
  </si>
  <si>
    <t>T1W4F</t>
  </si>
  <si>
    <t>210-ABQH</t>
  </si>
  <si>
    <t>32GB WiFi Android 4.2/Red</t>
  </si>
  <si>
    <t>T47YD</t>
  </si>
  <si>
    <t>998-BLMT</t>
  </si>
  <si>
    <t>Latitude E7240</t>
  </si>
  <si>
    <t>TGK2C</t>
  </si>
  <si>
    <t>998-BHXQ</t>
  </si>
  <si>
    <t>i5348-3333BLK</t>
  </si>
  <si>
    <t>TKX2X</t>
  </si>
  <si>
    <t>730-6973</t>
  </si>
  <si>
    <t>TM2W6</t>
  </si>
  <si>
    <t>998-BJSL</t>
  </si>
  <si>
    <t>MarbleFalls14_3W_114</t>
  </si>
  <si>
    <t>52V79</t>
  </si>
  <si>
    <t>998-BINV</t>
  </si>
  <si>
    <t>SMB - Venue 11_07</t>
  </si>
  <si>
    <t>550G9</t>
  </si>
  <si>
    <t>730-8002</t>
  </si>
  <si>
    <t>55RKC</t>
  </si>
  <si>
    <t>998-BECJ</t>
  </si>
  <si>
    <t>5MCG3</t>
  </si>
  <si>
    <t>998-BEYQ</t>
  </si>
  <si>
    <t>Latitude E6440_103</t>
  </si>
  <si>
    <t>5W68D</t>
  </si>
  <si>
    <t>998-BNVU</t>
  </si>
  <si>
    <t>2/32/Android/Wifi/NoKB</t>
  </si>
  <si>
    <t>588YD</t>
  </si>
  <si>
    <t>998-BPBO</t>
  </si>
  <si>
    <t>Tulip151603_2319/US/BTS</t>
  </si>
  <si>
    <t>5FYVW</t>
  </si>
  <si>
    <t>730-7508</t>
  </si>
  <si>
    <t>i7|8|1TB FHD T</t>
  </si>
  <si>
    <t>5TT3J</t>
  </si>
  <si>
    <t>998-BEQH</t>
  </si>
  <si>
    <t>i3847-6927BK</t>
  </si>
  <si>
    <t>65GH4</t>
  </si>
  <si>
    <t>730-0310</t>
  </si>
  <si>
    <t>67CPM</t>
  </si>
  <si>
    <t>998-BHEF</t>
  </si>
  <si>
    <t>i5|8GB|1TB W7 Pro</t>
  </si>
  <si>
    <t>TVKX6</t>
  </si>
  <si>
    <t>730-6628</t>
  </si>
  <si>
    <t>INSPIRON 3 SERIES 17,NOTEBOOK,OAKV17HSWFBTX</t>
  </si>
  <si>
    <t>W02W7</t>
  </si>
  <si>
    <t>998-BQXZ</t>
  </si>
  <si>
    <t>7040SFF_2H16_017/MX/BTS</t>
  </si>
  <si>
    <t>W1T77</t>
  </si>
  <si>
    <t>730-2329</t>
  </si>
  <si>
    <t>W1X5K</t>
  </si>
  <si>
    <t>998-BMMJ</t>
  </si>
  <si>
    <t>i3|4GB|500GB|UMA|DVDRW|DW1705|Win7Pro</t>
  </si>
  <si>
    <t>W69TP</t>
  </si>
  <si>
    <t>998-10015</t>
  </si>
  <si>
    <t>INSPIRON N5030,NO PROCESSOR,NOTEBOOK,CHELSEA NEW INTEL MV CTO</t>
  </si>
  <si>
    <t>CHELSEA NEW INTEL MV CTO</t>
  </si>
  <si>
    <t>CHELSEA NEW INTEL MV</t>
  </si>
  <si>
    <t>VVC80</t>
  </si>
  <si>
    <t>998-BHMY</t>
  </si>
  <si>
    <t>W7R0Y</t>
  </si>
  <si>
    <t>998-BPTX</t>
  </si>
  <si>
    <t>GENMT1603_208</t>
  </si>
  <si>
    <t>W9JN1</t>
  </si>
  <si>
    <t>998-BOOJ</t>
  </si>
  <si>
    <t>WGJN8</t>
  </si>
  <si>
    <t>998-BNHO</t>
  </si>
  <si>
    <t>WVVPW</t>
  </si>
  <si>
    <t>730-8307</t>
  </si>
  <si>
    <t>32GB/2GB/HD/WiFi/Black</t>
  </si>
  <si>
    <t>HPVKJ</t>
  </si>
  <si>
    <t>998-BIBB</t>
  </si>
  <si>
    <t>i17RM-5164IBL</t>
  </si>
  <si>
    <t>HT3PJ</t>
  </si>
  <si>
    <t>730-7747</t>
  </si>
  <si>
    <t>OptiPlex 3020 MT_003</t>
  </si>
  <si>
    <t>J48P5</t>
  </si>
  <si>
    <t>998-BLSB</t>
  </si>
  <si>
    <t>i3043-6250BLK</t>
  </si>
  <si>
    <t>J6RKX</t>
  </si>
  <si>
    <t>998-BIFV</t>
  </si>
  <si>
    <t>i3 4130t / 8 / 1TB</t>
  </si>
  <si>
    <t>JR2X4</t>
  </si>
  <si>
    <t>730-7846</t>
  </si>
  <si>
    <t>OAK15V1501_2132</t>
  </si>
  <si>
    <t>W1GV5</t>
  </si>
  <si>
    <t>730-6953</t>
  </si>
  <si>
    <t>LANIKAI7MTFBTX</t>
  </si>
  <si>
    <t>LANIKAI7MTBTX</t>
  </si>
  <si>
    <t>W5RH9</t>
  </si>
  <si>
    <t>998-10009</t>
  </si>
  <si>
    <t>W89MD</t>
  </si>
  <si>
    <t>998-BPBK</t>
  </si>
  <si>
    <t>GENSFF1603_315/US/BTS</t>
  </si>
  <si>
    <t>WF46M</t>
  </si>
  <si>
    <t>998-10981</t>
  </si>
  <si>
    <t>4PFN0</t>
  </si>
  <si>
    <t>998-BNHN</t>
  </si>
  <si>
    <t>Goliad14_MLK_2W_004</t>
  </si>
  <si>
    <t>4XWHC</t>
  </si>
  <si>
    <t>998-BOYQ</t>
  </si>
  <si>
    <t>4Y6VG</t>
  </si>
  <si>
    <t>730-7552</t>
  </si>
  <si>
    <t>5044K</t>
  </si>
  <si>
    <t>998-11286</t>
  </si>
  <si>
    <t>51KHT</t>
  </si>
  <si>
    <t>331-9916</t>
  </si>
  <si>
    <t>KACE 1200S</t>
  </si>
  <si>
    <t>X31W8</t>
  </si>
  <si>
    <t>998-BEQG</t>
  </si>
  <si>
    <t>XJY0V</t>
  </si>
  <si>
    <t>998-BDOG</t>
  </si>
  <si>
    <t>i5447-6250sLV</t>
  </si>
  <si>
    <t>Y0J4Y</t>
  </si>
  <si>
    <t>998-BQNM</t>
  </si>
  <si>
    <t>PIRE1605_1397</t>
  </si>
  <si>
    <t>Y0PN4</t>
  </si>
  <si>
    <t>730-4126</t>
  </si>
  <si>
    <t>Y1WV8</t>
  </si>
  <si>
    <t>998-BQWR</t>
  </si>
  <si>
    <t>JYHPT</t>
  </si>
  <si>
    <t>998-BPYW</t>
  </si>
  <si>
    <t>Tulip151603_2334B</t>
  </si>
  <si>
    <t>K79GV</t>
  </si>
  <si>
    <t>998-BLOB</t>
  </si>
  <si>
    <t>i3847-6617BK</t>
  </si>
  <si>
    <t>KMG3M</t>
  </si>
  <si>
    <t>998-BJUN</t>
  </si>
  <si>
    <t>T|i5|8GB|1TB|Intel 7206</t>
  </si>
  <si>
    <t>KWCNT</t>
  </si>
  <si>
    <t>730-5110</t>
  </si>
  <si>
    <t>M0MN4</t>
  </si>
  <si>
    <t>730-5569</t>
  </si>
  <si>
    <t>WN4RG</t>
  </si>
  <si>
    <t>730-8017</t>
  </si>
  <si>
    <t>io2350T-16670BLK</t>
  </si>
  <si>
    <t>WVP92</t>
  </si>
  <si>
    <t>998-BHVV</t>
  </si>
  <si>
    <t>OPTIPLEX 3020,,DOGFISH,DOGFISH 3FBTX</t>
  </si>
  <si>
    <t>WWNY6</t>
  </si>
  <si>
    <t>998-BPHI</t>
  </si>
  <si>
    <t>COTTON131603_5010</t>
  </si>
  <si>
    <t>X31HF</t>
  </si>
  <si>
    <t>225-2629</t>
  </si>
  <si>
    <t>EQL 6100E 2TB 3.5in</t>
  </si>
  <si>
    <t>X7X9J</t>
  </si>
  <si>
    <t>998-BQQW</t>
  </si>
  <si>
    <t>GENSFF1605_315</t>
  </si>
  <si>
    <t>Y30TR</t>
  </si>
  <si>
    <t>998-BRLD</t>
  </si>
  <si>
    <t>5040SFF_2H16_002</t>
  </si>
  <si>
    <t>Y3WJN</t>
  </si>
  <si>
    <t>998-BLKV</t>
  </si>
  <si>
    <t>CelBYT|2|500</t>
  </si>
  <si>
    <t>Y68CY</t>
  </si>
  <si>
    <t>998-10978</t>
  </si>
  <si>
    <t>Y88NP</t>
  </si>
  <si>
    <t>998-BJHO</t>
  </si>
  <si>
    <t>YJV25</t>
  </si>
  <si>
    <t>730-4708</t>
  </si>
  <si>
    <t>W5H29</t>
  </si>
  <si>
    <t>730-6400</t>
  </si>
  <si>
    <t>WD2HK</t>
  </si>
  <si>
    <t>730-8201</t>
  </si>
  <si>
    <t>WPN8X</t>
  </si>
  <si>
    <t>998-BQUJ</t>
  </si>
  <si>
    <t>ORCHAMD1605_2406_R</t>
  </si>
  <si>
    <t>WT2VT</t>
  </si>
  <si>
    <t>998-10088</t>
  </si>
  <si>
    <t>M1P71</t>
  </si>
  <si>
    <t>998-BRBD</t>
  </si>
  <si>
    <t>7040MFF_2H16_009</t>
  </si>
  <si>
    <t>M32JY</t>
  </si>
  <si>
    <t>998-BLRE</t>
  </si>
  <si>
    <t>MJ4H2</t>
  </si>
  <si>
    <t>998-BRBI</t>
  </si>
  <si>
    <t>MTD87</t>
  </si>
  <si>
    <t>998-BIBJ</t>
  </si>
  <si>
    <t>i15RM-5122BRZ</t>
  </si>
  <si>
    <t>MXY24</t>
  </si>
  <si>
    <t>730-8026</t>
  </si>
  <si>
    <t>XF29H</t>
  </si>
  <si>
    <t>730-4192</t>
  </si>
  <si>
    <t>XFW4X</t>
  </si>
  <si>
    <t>998-BEEJ</t>
  </si>
  <si>
    <t>XJ8C2</t>
  </si>
  <si>
    <t>730-7770</t>
  </si>
  <si>
    <t>T|i3|6|1TB|UMA|DVDRW|1703</t>
  </si>
  <si>
    <t>XM31V</t>
  </si>
  <si>
    <t>998-BKTM</t>
  </si>
  <si>
    <t>XT78J</t>
  </si>
  <si>
    <t>998-BJHT</t>
  </si>
  <si>
    <t>WRD2W</t>
  </si>
  <si>
    <t>730-2513</t>
  </si>
  <si>
    <t>WXKY9</t>
  </si>
  <si>
    <t>998-BGGF</t>
  </si>
  <si>
    <t>1GB / 16GB / LTE / Black</t>
  </si>
  <si>
    <t>X3T87</t>
  </si>
  <si>
    <t>998-BKTF</t>
  </si>
  <si>
    <t>i7BDW|8|1TB HD</t>
  </si>
  <si>
    <t>X6TKP</t>
  </si>
  <si>
    <t>998-BJWC</t>
  </si>
  <si>
    <t>E5250_2H15_013</t>
  </si>
  <si>
    <t>X8R83</t>
  </si>
  <si>
    <t>998-BLSQ</t>
  </si>
  <si>
    <t>7020SFF_1H16_020</t>
  </si>
  <si>
    <t>WT9HN</t>
  </si>
  <si>
    <t>730-7634</t>
  </si>
  <si>
    <t>WYKCV</t>
  </si>
  <si>
    <t>730-7752</t>
  </si>
  <si>
    <t>OptiPlex 3020 SFF_005</t>
  </si>
  <si>
    <t>X56FK</t>
  </si>
  <si>
    <t>730-7574</t>
  </si>
  <si>
    <t>M4800_142H_005NF</t>
  </si>
  <si>
    <t>XDV3J</t>
  </si>
  <si>
    <t>998-BDYX</t>
  </si>
  <si>
    <t>XWYX4</t>
  </si>
  <si>
    <t>998-BCYY</t>
  </si>
  <si>
    <t>i3542-5000BK</t>
  </si>
  <si>
    <t>Y1JJJ</t>
  </si>
  <si>
    <t>730-5262</t>
  </si>
  <si>
    <t>Y3GXG</t>
  </si>
  <si>
    <t>730-2784</t>
  </si>
  <si>
    <t>A7INT1303_036</t>
  </si>
  <si>
    <t>Y9RCY</t>
  </si>
  <si>
    <t>730-2170</t>
  </si>
  <si>
    <t>YRJY3</t>
  </si>
  <si>
    <t>998-BDWL</t>
  </si>
  <si>
    <t>INSPIRON 7 SERIES 14,7437,NOTEBOOK,HADLEY 14FBTX</t>
  </si>
  <si>
    <t>YXJHN</t>
  </si>
  <si>
    <t>998-BIVU</t>
  </si>
  <si>
    <t>i3043-5001BLK</t>
  </si>
  <si>
    <t>X9DNP</t>
  </si>
  <si>
    <t>730-2531</t>
  </si>
  <si>
    <t>XC6KV</t>
  </si>
  <si>
    <t>998-BHFL</t>
  </si>
  <si>
    <t>i7|HSW|8|1TB HD+</t>
  </si>
  <si>
    <t>XF4ND</t>
  </si>
  <si>
    <t>998-BNNP</t>
  </si>
  <si>
    <t>XV4MF</t>
  </si>
  <si>
    <t>730-2205</t>
  </si>
  <si>
    <t>YCFX7</t>
  </si>
  <si>
    <t>998-BENQ</t>
  </si>
  <si>
    <t>5YG5F</t>
  </si>
  <si>
    <t>998-BNZL</t>
  </si>
  <si>
    <t>62H8R</t>
  </si>
  <si>
    <t>389-BCEU</t>
  </si>
  <si>
    <t>Lat E6230 - AMEX</t>
  </si>
  <si>
    <t>6KRYK</t>
  </si>
  <si>
    <t>998-BHJR</t>
  </si>
  <si>
    <t>6PNTD</t>
  </si>
  <si>
    <t>730-3643</t>
  </si>
  <si>
    <t>7CV89</t>
  </si>
  <si>
    <t>998-BHSV</t>
  </si>
  <si>
    <t>YD8C8</t>
  </si>
  <si>
    <t>998-BKFE</t>
  </si>
  <si>
    <t>SAFF1601_7102</t>
  </si>
  <si>
    <t>YNH7M</t>
  </si>
  <si>
    <t>998-BHSS</t>
  </si>
  <si>
    <t>YT1JK</t>
  </si>
  <si>
    <t>730-8302</t>
  </si>
  <si>
    <t>Chromebook_2GB_002</t>
  </si>
  <si>
    <t>YWNN5</t>
  </si>
  <si>
    <t>730-8280</t>
  </si>
  <si>
    <t>Pro11-2500BLK</t>
  </si>
  <si>
    <t>7F6FY</t>
  </si>
  <si>
    <t>730-3348</t>
  </si>
  <si>
    <t>7M7K2</t>
  </si>
  <si>
    <t>998-BICI</t>
  </si>
  <si>
    <t>i5535-2684BRZ</t>
  </si>
  <si>
    <t>7MM7C</t>
  </si>
  <si>
    <t>998-BNVZ</t>
  </si>
  <si>
    <t>7PYC9</t>
  </si>
  <si>
    <t>998-BHDE</t>
  </si>
  <si>
    <t>80TC9</t>
  </si>
  <si>
    <t>998-BHZU</t>
  </si>
  <si>
    <t>6YRPH</t>
  </si>
  <si>
    <t>998-BGFC</t>
  </si>
  <si>
    <t>7KP6X</t>
  </si>
  <si>
    <t>998-BKTB</t>
  </si>
  <si>
    <t>i5749-1111SLV</t>
  </si>
  <si>
    <t>7MHWG</t>
  </si>
  <si>
    <t>998-10979</t>
  </si>
  <si>
    <t>7V34C</t>
  </si>
  <si>
    <t>998-BKRV</t>
  </si>
  <si>
    <t>i3647-3538BK</t>
  </si>
  <si>
    <t>834V3</t>
  </si>
  <si>
    <t>998-BIDV</t>
  </si>
  <si>
    <t>i5735-323BRZ</t>
  </si>
  <si>
    <t>YDM6V</t>
  </si>
  <si>
    <t>998-BKSY</t>
  </si>
  <si>
    <t>YHFKR</t>
  </si>
  <si>
    <t>730-5155</t>
  </si>
  <si>
    <t>XPSo18-2727BLK</t>
  </si>
  <si>
    <t>YHJR7</t>
  </si>
  <si>
    <t>730-7821</t>
  </si>
  <si>
    <t>XPS13ULT-7857sLV</t>
  </si>
  <si>
    <t>YHM44</t>
  </si>
  <si>
    <t>998-BMMS</t>
  </si>
  <si>
    <t>YHWD0</t>
  </si>
  <si>
    <t>998-BLZY</t>
  </si>
  <si>
    <t>9030AIO_1H16_003/MX/BTS</t>
  </si>
  <si>
    <t>N2V5P</t>
  </si>
  <si>
    <t>730-8095</t>
  </si>
  <si>
    <t>Cel(BT)|4|500</t>
  </si>
  <si>
    <t>BONSAI BAYTRAILFMBTX</t>
  </si>
  <si>
    <t>INSPIRON 3138</t>
  </si>
  <si>
    <t>BONSAI BAYTRAIL MBTX</t>
  </si>
  <si>
    <t>N6MPT</t>
  </si>
  <si>
    <t>998-BJPO</t>
  </si>
  <si>
    <t>LATITUDE 3450,,NOTEBOOK,MARBLE FALLS14FBTX</t>
  </si>
  <si>
    <t>N929T</t>
  </si>
  <si>
    <t>998-BGBV</t>
  </si>
  <si>
    <t>LATITUDE E5540_107</t>
  </si>
  <si>
    <t>N9PVR</t>
  </si>
  <si>
    <t>730-8397</t>
  </si>
  <si>
    <t>864R0</t>
  </si>
  <si>
    <t>998-BEXQ</t>
  </si>
  <si>
    <t>i3646-1000BLK</t>
  </si>
  <si>
    <t>865VF</t>
  </si>
  <si>
    <t>730-4949</t>
  </si>
  <si>
    <t>8897N</t>
  </si>
  <si>
    <t>730-0750</t>
  </si>
  <si>
    <t>8CTD5</t>
  </si>
  <si>
    <t>998-BIFT</t>
  </si>
  <si>
    <t>i3 4130t / 4 / 500</t>
  </si>
  <si>
    <t>8V2XX</t>
  </si>
  <si>
    <t>730-8233</t>
  </si>
  <si>
    <t>Y2M6G</t>
  </si>
  <si>
    <t>998-BKRP</t>
  </si>
  <si>
    <t>PQC|4GB|500GB W7 Pro</t>
  </si>
  <si>
    <t>Y6J4P</t>
  </si>
  <si>
    <t>998-BRBS</t>
  </si>
  <si>
    <t>CEDAR14V1601_2223</t>
  </si>
  <si>
    <t>YF341</t>
  </si>
  <si>
    <t>998-BLUT</t>
  </si>
  <si>
    <t>3020MT_1H16_009_STF</t>
  </si>
  <si>
    <t>YHWTJ</t>
  </si>
  <si>
    <t>998-BMNT</t>
  </si>
  <si>
    <t>YM2JX</t>
  </si>
  <si>
    <t>998-BBGM</t>
  </si>
  <si>
    <t>VENUE 7,3730, DCHDY-BASE,TBLT,16G,TBRD,BTX,US,BLK</t>
  </si>
  <si>
    <t>THUNDERBIRD BTS</t>
  </si>
  <si>
    <t>THUNDERBIRD</t>
  </si>
  <si>
    <t>8W6R7</t>
  </si>
  <si>
    <t>730-4315</t>
  </si>
  <si>
    <t>9GDMN</t>
  </si>
  <si>
    <t>998-BCVL</t>
  </si>
  <si>
    <t>OptiPlex 3030AIO_010</t>
  </si>
  <si>
    <t>9W39J</t>
  </si>
  <si>
    <t>998-BRIV</t>
  </si>
  <si>
    <t>CORAL_ASM_1603_A001</t>
  </si>
  <si>
    <t>C4GG4</t>
  </si>
  <si>
    <t>998-BICB</t>
  </si>
  <si>
    <t>i5735-1936MRL</t>
  </si>
  <si>
    <t>C99H2</t>
  </si>
  <si>
    <t>730-6989</t>
  </si>
  <si>
    <t>84V74</t>
  </si>
  <si>
    <t>998-BQNY</t>
  </si>
  <si>
    <t>8HG7V</t>
  </si>
  <si>
    <t>998-BHNQ</t>
  </si>
  <si>
    <t>T|i5|12GB|1TB|UMA|DW1705|Win8.1</t>
  </si>
  <si>
    <t>8RRVH</t>
  </si>
  <si>
    <t>210-ADGL</t>
  </si>
  <si>
    <t>EQL 6100X 1.2TB 2.5in</t>
  </si>
  <si>
    <t>8RWY2</t>
  </si>
  <si>
    <t>331-7639</t>
  </si>
  <si>
    <t>Lat E5530 Con 4</t>
  </si>
  <si>
    <t>Korbel 15</t>
  </si>
  <si>
    <t>KORBEL15BTX</t>
  </si>
  <si>
    <t>90G5W</t>
  </si>
  <si>
    <t>998-BLPY</t>
  </si>
  <si>
    <t>THUN1601_602/MX/BTS</t>
  </si>
  <si>
    <t>4H7W7</t>
  </si>
  <si>
    <t>998-BNRM</t>
  </si>
  <si>
    <t>4KCTW</t>
  </si>
  <si>
    <t>730-3401</t>
  </si>
  <si>
    <t>4RDRM</t>
  </si>
  <si>
    <t>998-BRBG</t>
  </si>
  <si>
    <t>COTTON-B131605_004_P</t>
  </si>
  <si>
    <t>4TMHY</t>
  </si>
  <si>
    <t>730-6145</t>
  </si>
  <si>
    <t>i3|4|500 (IVB) - 4 cell</t>
  </si>
  <si>
    <t>4Y3M9</t>
  </si>
  <si>
    <t>998-BQSO</t>
  </si>
  <si>
    <t>YYR61</t>
  </si>
  <si>
    <t>998-BEKE</t>
  </si>
  <si>
    <t>i7|8|1 HD+|W7P</t>
  </si>
  <si>
    <t>7H1TX</t>
  </si>
  <si>
    <t>998-BDBN</t>
  </si>
  <si>
    <t>i5547-12500sLV</t>
  </si>
  <si>
    <t>7J2WX</t>
  </si>
  <si>
    <t>998-BEQR</t>
  </si>
  <si>
    <t>T|PQC|4GB|500|UMA|NoODD|DW1705|Win8.1</t>
  </si>
  <si>
    <t>885K2</t>
  </si>
  <si>
    <t>998-BKYH</t>
  </si>
  <si>
    <t>i3847-6931BK</t>
  </si>
  <si>
    <t>8CF3D</t>
  </si>
  <si>
    <t>730-4399</t>
  </si>
  <si>
    <t>8D9CR</t>
  </si>
  <si>
    <t>332-0964</t>
  </si>
  <si>
    <t>KACE 3100S</t>
  </si>
  <si>
    <t>8415N</t>
  </si>
  <si>
    <t>998-BMXK</t>
  </si>
  <si>
    <t>846PV</t>
  </si>
  <si>
    <t>730-7760</t>
  </si>
  <si>
    <t>T|i5|8|1TB|UMA|DVDRW|1703</t>
  </si>
  <si>
    <t>8G2HX</t>
  </si>
  <si>
    <t>730-1822</t>
  </si>
  <si>
    <t>8N7TV</t>
  </si>
  <si>
    <t>332-0713</t>
  </si>
  <si>
    <t>Opti 7010 - FL HWY</t>
  </si>
  <si>
    <t>Lanikai 7</t>
  </si>
  <si>
    <t>8TKRR</t>
  </si>
  <si>
    <t>730-7164</t>
  </si>
  <si>
    <t>Salado141H_010</t>
  </si>
  <si>
    <t>YMJCH</t>
  </si>
  <si>
    <t>998-BMGJ</t>
  </si>
  <si>
    <t>YR2KY</t>
  </si>
  <si>
    <t>998-BEZF</t>
  </si>
  <si>
    <t>YATES,BASE,TBLT,BTX,YATES,,WW,VENUE 8</t>
  </si>
  <si>
    <t>53J7F</t>
  </si>
  <si>
    <t>998-BMMV</t>
  </si>
  <si>
    <t>53V4C</t>
  </si>
  <si>
    <t>210-ADGY</t>
  </si>
  <si>
    <t>EQL 6210XS 400G 600G 2.5in</t>
  </si>
  <si>
    <t>55KMJ</t>
  </si>
  <si>
    <t>998-BBDW</t>
  </si>
  <si>
    <t>66XHM</t>
  </si>
  <si>
    <t>730-5933</t>
  </si>
  <si>
    <t>69G03</t>
  </si>
  <si>
    <t>730-5247</t>
  </si>
  <si>
    <t>AUST1403_009/BTS_ENG_Win7HP</t>
  </si>
  <si>
    <t>C9GMY</t>
  </si>
  <si>
    <t>998-BKUC</t>
  </si>
  <si>
    <t>CCXRR</t>
  </si>
  <si>
    <t>730-8014</t>
  </si>
  <si>
    <t>CG12R</t>
  </si>
  <si>
    <t>998-BIZJ</t>
  </si>
  <si>
    <t>CK8N2</t>
  </si>
  <si>
    <t>998-BLPO</t>
  </si>
  <si>
    <t>X4 8/256 - f-stepping</t>
  </si>
  <si>
    <t>CMR0C</t>
  </si>
  <si>
    <t>998-BRLI</t>
  </si>
  <si>
    <t>7040MT_2H16_022</t>
  </si>
  <si>
    <t>NH6WH</t>
  </si>
  <si>
    <t>730-4088</t>
  </si>
  <si>
    <t>NMG82</t>
  </si>
  <si>
    <t>FY14 B2S Cycle 3</t>
  </si>
  <si>
    <t>730-5127</t>
  </si>
  <si>
    <t>PIRE1403_014</t>
  </si>
  <si>
    <t>P13CN</t>
  </si>
  <si>
    <t>998-BQQV</t>
  </si>
  <si>
    <t>GENSFF1605_313</t>
  </si>
  <si>
    <t>P6YM3</t>
  </si>
  <si>
    <t>730-4479</t>
  </si>
  <si>
    <t>P7RG5</t>
  </si>
  <si>
    <t>998-BPXD</t>
  </si>
  <si>
    <t>GOOD1603_105</t>
  </si>
  <si>
    <t>90PXD</t>
  </si>
  <si>
    <t>998-BQRM</t>
  </si>
  <si>
    <t xml:space="preserve">CEDAR14V1505_2225 </t>
  </si>
  <si>
    <t>9JYHW</t>
  </si>
  <si>
    <t>730-7952</t>
  </si>
  <si>
    <t>VENUE 11 PRO,7130,7139,JUNCTIONFBTX,WIN</t>
  </si>
  <si>
    <t>9KKJF</t>
  </si>
  <si>
    <t>730-7865</t>
  </si>
  <si>
    <t>Latitude E5540_002</t>
  </si>
  <si>
    <t>9THTG</t>
  </si>
  <si>
    <t>998-BJKM</t>
  </si>
  <si>
    <t>v7840-1090BLK</t>
  </si>
  <si>
    <t>9TYRD</t>
  </si>
  <si>
    <t>730-7446</t>
  </si>
  <si>
    <t>911RW</t>
  </si>
  <si>
    <t>998-BQPK</t>
  </si>
  <si>
    <t>Blackwood151605_009</t>
  </si>
  <si>
    <t>94HMC</t>
  </si>
  <si>
    <t>998-BCXF</t>
  </si>
  <si>
    <t>i5547-3750sLV</t>
  </si>
  <si>
    <t>98JND</t>
  </si>
  <si>
    <t>998-BRDG</t>
  </si>
  <si>
    <t>POPPY1605_715_3D_P</t>
  </si>
  <si>
    <t>99RG4</t>
  </si>
  <si>
    <t>730-2500</t>
  </si>
  <si>
    <t>9D5WP</t>
  </si>
  <si>
    <t>998-BHRT</t>
  </si>
  <si>
    <t>5251M</t>
  </si>
  <si>
    <t>730-8029</t>
  </si>
  <si>
    <t>i5/8/1</t>
  </si>
  <si>
    <t>57MT9</t>
  </si>
  <si>
    <t>730-7762</t>
  </si>
  <si>
    <t>58MN0</t>
  </si>
  <si>
    <t>998-BESD</t>
  </si>
  <si>
    <t>Saffron</t>
  </si>
  <si>
    <t>59HRM</t>
  </si>
  <si>
    <t>998-BOPX</t>
  </si>
  <si>
    <t>5FFDY</t>
  </si>
  <si>
    <t>730-7884</t>
  </si>
  <si>
    <t>BELLE1405_001</t>
  </si>
  <si>
    <t>P8WV6</t>
  </si>
  <si>
    <t>998-BNJT</t>
  </si>
  <si>
    <t>PMTHX</t>
  </si>
  <si>
    <t>998-BPQR</t>
  </si>
  <si>
    <t>i5|6|1</t>
  </si>
  <si>
    <t>PPF7H</t>
  </si>
  <si>
    <t>730-4314</t>
  </si>
  <si>
    <t>PWX03</t>
  </si>
  <si>
    <t>730-7343</t>
  </si>
  <si>
    <t>R0K4F</t>
  </si>
  <si>
    <t>998-BEOP</t>
  </si>
  <si>
    <t>XPS15-6845sLV</t>
  </si>
  <si>
    <t>5WK53</t>
  </si>
  <si>
    <t>730-8172</t>
  </si>
  <si>
    <t>61X70</t>
  </si>
  <si>
    <t>998-BHCV</t>
  </si>
  <si>
    <t>CelBT|4|500</t>
  </si>
  <si>
    <t>65TFT</t>
  </si>
  <si>
    <t>998-BHRU</t>
  </si>
  <si>
    <t>66TFT</t>
  </si>
  <si>
    <t>730-2484</t>
  </si>
  <si>
    <t>PCARR1303_017</t>
  </si>
  <si>
    <t>694KX</t>
  </si>
  <si>
    <t>998-BNSJ</t>
  </si>
  <si>
    <t>MAPLE15M1603_2654_3D</t>
  </si>
  <si>
    <t>60WW6</t>
  </si>
  <si>
    <t>730-6761</t>
  </si>
  <si>
    <t>62T8N</t>
  </si>
  <si>
    <t>998-BNLG</t>
  </si>
  <si>
    <t>64HXF</t>
  </si>
  <si>
    <t>998-BOFB</t>
  </si>
  <si>
    <t>Touch E/4/500</t>
  </si>
  <si>
    <t>69PG2</t>
  </si>
  <si>
    <t>730-2477</t>
  </si>
  <si>
    <t>6J20R</t>
  </si>
  <si>
    <t>998-BHSO</t>
  </si>
  <si>
    <t>R1DX5</t>
  </si>
  <si>
    <t>730-6627</t>
  </si>
  <si>
    <t>R4D8D</t>
  </si>
  <si>
    <t>998-BHJP</t>
  </si>
  <si>
    <t>NT|PDC|4GB|1TB|UMA|DVDRW|DW1707|Win8.1</t>
  </si>
  <si>
    <t>R4YVP</t>
  </si>
  <si>
    <t>730-2515</t>
  </si>
  <si>
    <t>R61WJ</t>
  </si>
  <si>
    <t>332-1225</t>
  </si>
  <si>
    <t>MMCo - E6530</t>
  </si>
  <si>
    <t>Dalmore 15</t>
  </si>
  <si>
    <t>DALMORE15BTX</t>
  </si>
  <si>
    <t>R6C7N</t>
  </si>
  <si>
    <t>998-BIWV</t>
  </si>
  <si>
    <t>9GMTD</t>
  </si>
  <si>
    <t>998-BRRF</t>
  </si>
  <si>
    <t>CEDAR15VHSW1605_2358_OPP</t>
  </si>
  <si>
    <t>9GWFN</t>
  </si>
  <si>
    <t>998-BGHH</t>
  </si>
  <si>
    <t>OPTIPLEX 3020_009</t>
  </si>
  <si>
    <t>DESKTOPS</t>
  </si>
  <si>
    <t>9TJVR</t>
  </si>
  <si>
    <t>998-BERO</t>
  </si>
  <si>
    <t>i3647-4616BLK</t>
  </si>
  <si>
    <t>C0H54</t>
  </si>
  <si>
    <t>998-BLZQ</t>
  </si>
  <si>
    <t>RKJJF</t>
  </si>
  <si>
    <t>998-BNEF</t>
  </si>
  <si>
    <t>RX5YN</t>
  </si>
  <si>
    <t>998-BENN</t>
  </si>
  <si>
    <t>RYFJW</t>
  </si>
  <si>
    <t>730-3273</t>
  </si>
  <si>
    <t>T7C13</t>
  </si>
  <si>
    <t>998-BEQS</t>
  </si>
  <si>
    <t>TCMJJ</t>
  </si>
  <si>
    <t>998-BOWR</t>
  </si>
  <si>
    <t>C3DDW</t>
  </si>
  <si>
    <t>998-BIXB</t>
  </si>
  <si>
    <t>SMB - WYSE D10D - FGA</t>
  </si>
  <si>
    <t>DELL WYSE D10DFBTX</t>
  </si>
  <si>
    <t>DELL WYSE D10DBTX</t>
  </si>
  <si>
    <t>C40G2</t>
  </si>
  <si>
    <t>730-7500</t>
  </si>
  <si>
    <t>C7D87</t>
  </si>
  <si>
    <t>998-BDQQ</t>
  </si>
  <si>
    <t>CF81T</t>
  </si>
  <si>
    <t>998-BOZW</t>
  </si>
  <si>
    <t>REDWOOD1603_1203/US/BTS</t>
  </si>
  <si>
    <t>CF95K</t>
  </si>
  <si>
    <t>730-3350</t>
  </si>
  <si>
    <t>WATER1305_003</t>
  </si>
  <si>
    <t>TKRTY</t>
  </si>
  <si>
    <t>998-BLUW</t>
  </si>
  <si>
    <t>3030AIO_1H16_010</t>
  </si>
  <si>
    <t>TPF37</t>
  </si>
  <si>
    <t>998-BMFP</t>
  </si>
  <si>
    <t>OPTIPLEX 9030 AIO,BTX,RHINE,RHINE,BTX,WW</t>
  </si>
  <si>
    <t>TVWTD</t>
  </si>
  <si>
    <t>998-BHSL</t>
  </si>
  <si>
    <t>V100D</t>
  </si>
  <si>
    <t>730-7813</t>
  </si>
  <si>
    <t>V25HW</t>
  </si>
  <si>
    <t>998-BDGP</t>
  </si>
  <si>
    <t>i3542-3267BK</t>
  </si>
  <si>
    <t>9V1CR</t>
  </si>
  <si>
    <t>730-2603</t>
  </si>
  <si>
    <t>BMWZ41303_023</t>
  </si>
  <si>
    <t>C0NVY</t>
  </si>
  <si>
    <t>998-BLRF</t>
  </si>
  <si>
    <t>C6XWW</t>
  </si>
  <si>
    <t>998-BJFJ</t>
  </si>
  <si>
    <t>C7PXK</t>
  </si>
  <si>
    <t>998-BRIJ</t>
  </si>
  <si>
    <t>7440AIO_2H16_001</t>
  </si>
  <si>
    <t>C81DN</t>
  </si>
  <si>
    <t>998-BIDU</t>
  </si>
  <si>
    <t>i5735-323MRL</t>
  </si>
  <si>
    <t>6GMM5</t>
  </si>
  <si>
    <t>730-7972</t>
  </si>
  <si>
    <t>OAK15AMD1501_2129</t>
  </si>
  <si>
    <t>6MFYW</t>
  </si>
  <si>
    <t>730-3402</t>
  </si>
  <si>
    <t>6V4G5</t>
  </si>
  <si>
    <t>998-BQSD</t>
  </si>
  <si>
    <t>TULIP15BSW1605_006</t>
  </si>
  <si>
    <t>TULIP15BSWFBTX</t>
  </si>
  <si>
    <t>INSPIRON 15-5552</t>
  </si>
  <si>
    <t>TULIP15BSWBTX</t>
  </si>
  <si>
    <t>6WY3K</t>
  </si>
  <si>
    <t>730-7910</t>
  </si>
  <si>
    <t>OAK15V1501_1201</t>
  </si>
  <si>
    <t>6XYCP</t>
  </si>
  <si>
    <t>730-7132</t>
  </si>
  <si>
    <t>LATOAK141H_003</t>
  </si>
  <si>
    <t>6FNJH</t>
  </si>
  <si>
    <t>730-8030</t>
  </si>
  <si>
    <t>i5/12/i</t>
  </si>
  <si>
    <t>6JJP4</t>
  </si>
  <si>
    <t>730-0172</t>
  </si>
  <si>
    <t>6MN0F</t>
  </si>
  <si>
    <t>998-BIDH</t>
  </si>
  <si>
    <t>NT|A4|6GB|1TB|UMA|DVDRW|DW1705|Win8.1</t>
  </si>
  <si>
    <t>6VT91</t>
  </si>
  <si>
    <t>998-BPBH</t>
  </si>
  <si>
    <t>GENMT1603_207/US/BTS</t>
  </si>
  <si>
    <t>6VV2C</t>
  </si>
  <si>
    <t>998-BPRK</t>
  </si>
  <si>
    <t>SUPEKV1605_423_P</t>
  </si>
  <si>
    <t>V4P5K</t>
  </si>
  <si>
    <t>998-BECF</t>
  </si>
  <si>
    <t>VFNNJ</t>
  </si>
  <si>
    <t>389-BDTX</t>
  </si>
  <si>
    <t>Compellent Surly 2.5 SC220 - 300GB</t>
  </si>
  <si>
    <t>VFV18</t>
  </si>
  <si>
    <t>998-BNNI</t>
  </si>
  <si>
    <t>VHDT7</t>
  </si>
  <si>
    <t>998-BQXV</t>
  </si>
  <si>
    <t>7040SFF_2H16_003/MX/BTS</t>
  </si>
  <si>
    <t>VRP96</t>
  </si>
  <si>
    <t>730-5790</t>
  </si>
  <si>
    <t>Optiplex 9020_007</t>
  </si>
  <si>
    <t>CP0GM</t>
  </si>
  <si>
    <t>998-BRKW</t>
  </si>
  <si>
    <t>5040SFF_2H16_016</t>
  </si>
  <si>
    <t>CPR8N</t>
  </si>
  <si>
    <t>730-4543</t>
  </si>
  <si>
    <t>CXGDD</t>
  </si>
  <si>
    <t>998-BEQB</t>
  </si>
  <si>
    <t>D5PDV</t>
  </si>
  <si>
    <t>998-BJXD</t>
  </si>
  <si>
    <t>i5|8GB|1TB</t>
  </si>
  <si>
    <t>DGG36</t>
  </si>
  <si>
    <t>730-6948</t>
  </si>
  <si>
    <t>Latitude 3440_001</t>
  </si>
  <si>
    <t>71F6K</t>
  </si>
  <si>
    <t>998-BNRL</t>
  </si>
  <si>
    <t>71HY7</t>
  </si>
  <si>
    <t>730-1891</t>
  </si>
  <si>
    <t>7DG5D</t>
  </si>
  <si>
    <t>998-BRIF</t>
  </si>
  <si>
    <t>7440AIO_2H16_003</t>
  </si>
  <si>
    <t>80NN0</t>
  </si>
  <si>
    <t>730-5736</t>
  </si>
  <si>
    <t>T1700SFF_526</t>
  </si>
  <si>
    <t>70W1F</t>
  </si>
  <si>
    <t>730-8021</t>
  </si>
  <si>
    <t>Precision M3800</t>
  </si>
  <si>
    <t>738JK</t>
  </si>
  <si>
    <t>730-6946</t>
  </si>
  <si>
    <t>Latitude 3540_002</t>
  </si>
  <si>
    <t>LATITUDE OAK15FBTX</t>
  </si>
  <si>
    <t>LATITUDE 3540</t>
  </si>
  <si>
    <t>LATITUDE OAK15BTX</t>
  </si>
  <si>
    <t>760R4</t>
  </si>
  <si>
    <t>332-1206</t>
  </si>
  <si>
    <t>MMCo - E6430</t>
  </si>
  <si>
    <t>7FDVM</t>
  </si>
  <si>
    <t>225-2631</t>
  </si>
  <si>
    <t>EQL 6100XV 600G 3.5in</t>
  </si>
  <si>
    <t>7NKCY</t>
  </si>
  <si>
    <t>998-BQNZ</t>
  </si>
  <si>
    <t>7GP5K</t>
  </si>
  <si>
    <t>998-BIFY</t>
  </si>
  <si>
    <t>v8TBL-3334BLK</t>
  </si>
  <si>
    <t>80X3T</t>
  </si>
  <si>
    <t>730-0212</t>
  </si>
  <si>
    <t>86RF1</t>
  </si>
  <si>
    <t>389-BCPM</t>
  </si>
  <si>
    <t>Lat E6230 - FORD</t>
  </si>
  <si>
    <t>8FJ95</t>
  </si>
  <si>
    <t>998-BQDS</t>
  </si>
  <si>
    <t>DINO1603_5103</t>
  </si>
  <si>
    <t>8G9G4</t>
  </si>
  <si>
    <t>730-4169</t>
  </si>
  <si>
    <t>CPPWJ</t>
  </si>
  <si>
    <t>998-BGHI</t>
  </si>
  <si>
    <t>OPTIPLEX 3020_015</t>
  </si>
  <si>
    <t>CT6D7</t>
  </si>
  <si>
    <t>730-3191</t>
  </si>
  <si>
    <t>CW9DJ</t>
  </si>
  <si>
    <t>730-8200</t>
  </si>
  <si>
    <t>CXTKC</t>
  </si>
  <si>
    <t>998-BJUY</t>
  </si>
  <si>
    <t>T|i5|8GB|1TB|UMA|DVDRW|DW1707|Win8.1</t>
  </si>
  <si>
    <t>CYRTJ</t>
  </si>
  <si>
    <t>998-BMLJ</t>
  </si>
  <si>
    <t>PQC|4GB|500|UMA|DVDRW|DW1705|Win7PRO</t>
  </si>
  <si>
    <t>W14N7</t>
  </si>
  <si>
    <t>998-BKUL</t>
  </si>
  <si>
    <t>i7|8GB|1TB|W7 pro</t>
  </si>
  <si>
    <t>WC07W</t>
  </si>
  <si>
    <t>998-BHUR</t>
  </si>
  <si>
    <t>AX51R2-5747BK</t>
  </si>
  <si>
    <t>WDCNJ</t>
  </si>
  <si>
    <t>998-BJVO</t>
  </si>
  <si>
    <t>i3647-1692BK</t>
  </si>
  <si>
    <t>WJD2W</t>
  </si>
  <si>
    <t>998-BLST</t>
  </si>
  <si>
    <t>7020MT_1H16_022</t>
  </si>
  <si>
    <t>WPH3P</t>
  </si>
  <si>
    <t>730-0216</t>
  </si>
  <si>
    <t>D0MR3</t>
  </si>
  <si>
    <t>998-BMJW</t>
  </si>
  <si>
    <t>D3DF9</t>
  </si>
  <si>
    <t>998-BELS</t>
  </si>
  <si>
    <t>Latitude E5440_106</t>
  </si>
  <si>
    <t>DT5F2</t>
  </si>
  <si>
    <t>998-BEQF</t>
  </si>
  <si>
    <t>F5WRH</t>
  </si>
  <si>
    <t>998-BPTZ</t>
  </si>
  <si>
    <t>ORCH1603_2405_EW_P</t>
  </si>
  <si>
    <t>F6NVC</t>
  </si>
  <si>
    <t>998-BRIH</t>
  </si>
  <si>
    <t>7440AIO_2H16_006</t>
  </si>
  <si>
    <t>DFVDR</t>
  </si>
  <si>
    <t>998-BNXK</t>
  </si>
  <si>
    <t>DTM34</t>
  </si>
  <si>
    <t>998-BOWW</t>
  </si>
  <si>
    <t>F22XP</t>
  </si>
  <si>
    <t>730-8285</t>
  </si>
  <si>
    <t>Optiplex 9020MT_032</t>
  </si>
  <si>
    <t>FFP6R</t>
  </si>
  <si>
    <t>998-BOYS</t>
  </si>
  <si>
    <t>X1/128GB/4GB/FHD/WiFi_40pin</t>
  </si>
  <si>
    <t>FW9XR</t>
  </si>
  <si>
    <t>998-BEXM</t>
  </si>
  <si>
    <t>i7|8GB|1TB|W7</t>
  </si>
  <si>
    <t>DHFF2</t>
  </si>
  <si>
    <t>210-ADHE</t>
  </si>
  <si>
    <t>EQL 6210E 2TB 3.5in</t>
  </si>
  <si>
    <t>DJTWJ</t>
  </si>
  <si>
    <t>998-BHDO</t>
  </si>
  <si>
    <t>i7HSW|8|1TB W7P</t>
  </si>
  <si>
    <t>DKWC1</t>
  </si>
  <si>
    <t>998-BQPG</t>
  </si>
  <si>
    <t>COTTON131605_5010</t>
  </si>
  <si>
    <t>COTTONWOODSKLFBTX</t>
  </si>
  <si>
    <t>INSPIRON 7359</t>
  </si>
  <si>
    <t>COTTONWOODSKLBTX</t>
  </si>
  <si>
    <t>F4N3K</t>
  </si>
  <si>
    <t>998-BMMF</t>
  </si>
  <si>
    <t>i3|8GB|1TB|UMA|DVDRW|DW1705|Win8.1</t>
  </si>
  <si>
    <t>FKNGY</t>
  </si>
  <si>
    <t>730-7965</t>
  </si>
  <si>
    <t>i17RM-5164sLV</t>
  </si>
  <si>
    <t>8V5VY</t>
  </si>
  <si>
    <t>998-BOPY</t>
  </si>
  <si>
    <t>90CC5</t>
  </si>
  <si>
    <t>998-BOLB</t>
  </si>
  <si>
    <t>958RV</t>
  </si>
  <si>
    <t>998-BHSN</t>
  </si>
  <si>
    <t>97DP1</t>
  </si>
  <si>
    <t>998-BBVX</t>
  </si>
  <si>
    <t>98CP1</t>
  </si>
  <si>
    <t>998-BIZK</t>
  </si>
  <si>
    <t>NT|E1|4GB|500|UMA|DVDRW|DW1705|Win8.1bing</t>
  </si>
  <si>
    <t>G15W0</t>
  </si>
  <si>
    <t>730-2534</t>
  </si>
  <si>
    <t>G8YFP</t>
  </si>
  <si>
    <t>998-BFBK</t>
  </si>
  <si>
    <t>Latitude E7440_116</t>
  </si>
  <si>
    <t>GCHWM</t>
  </si>
  <si>
    <t>730-7714</t>
  </si>
  <si>
    <t>GPG6K</t>
  </si>
  <si>
    <t>730-6970</t>
  </si>
  <si>
    <t>FPWS T3161_142H_003</t>
  </si>
  <si>
    <t>BELLS3FBTX</t>
  </si>
  <si>
    <t>PRECISION T3610</t>
  </si>
  <si>
    <t>BELLS3BTX</t>
  </si>
  <si>
    <t>GV2WH</t>
  </si>
  <si>
    <t>998-BGDV</t>
  </si>
  <si>
    <t>i5/6/1 W7P</t>
  </si>
  <si>
    <t>8FTPP</t>
  </si>
  <si>
    <t>998-BRDC</t>
  </si>
  <si>
    <t>Inspiron 15 5000 Series (5558)</t>
  </si>
  <si>
    <t>8HX58</t>
  </si>
  <si>
    <t>998-BRBC</t>
  </si>
  <si>
    <t>7040MFF_2H16_012</t>
  </si>
  <si>
    <t>8KXC1</t>
  </si>
  <si>
    <t>730-3997</t>
  </si>
  <si>
    <t>8NR0M</t>
  </si>
  <si>
    <t>730-4850</t>
  </si>
  <si>
    <t>95K7F</t>
  </si>
  <si>
    <t>730-2770</t>
  </si>
  <si>
    <t>FR7G6</t>
  </si>
  <si>
    <t>998-BDQW</t>
  </si>
  <si>
    <t>FWN16</t>
  </si>
  <si>
    <t>210-AEEB</t>
  </si>
  <si>
    <t>EQL 4210X 600G 2.5in</t>
  </si>
  <si>
    <t>GCP4N</t>
  </si>
  <si>
    <t>998-BELV</t>
  </si>
  <si>
    <t>Latitude E5440_105</t>
  </si>
  <si>
    <t>GRJ15</t>
  </si>
  <si>
    <t>210-ACQD</t>
  </si>
  <si>
    <t>EQL 4100XV 600G 3.5in</t>
  </si>
  <si>
    <t>GX17J</t>
  </si>
  <si>
    <t>998-BNRQ</t>
  </si>
  <si>
    <t>GX6HN</t>
  </si>
  <si>
    <t>998-BIDT</t>
  </si>
  <si>
    <t>i5735-323-APL</t>
  </si>
  <si>
    <t>H0C4P</t>
  </si>
  <si>
    <t>998-BPBM</t>
  </si>
  <si>
    <t>Tulip151603_2310/US/BTS</t>
  </si>
  <si>
    <t>H0GJ0</t>
  </si>
  <si>
    <t>730-5646</t>
  </si>
  <si>
    <t>H8PJP</t>
  </si>
  <si>
    <t>998-BDIT</t>
  </si>
  <si>
    <t>i3|4GB|1TB W7 Pro</t>
  </si>
  <si>
    <t>H990V</t>
  </si>
  <si>
    <t>998-BIFW</t>
  </si>
  <si>
    <t>i5 4590t / 8 / 1TB</t>
  </si>
  <si>
    <t>81XN1</t>
  </si>
  <si>
    <t>998-BQPF</t>
  </si>
  <si>
    <t>COTTON131605_5003</t>
  </si>
  <si>
    <t>86G08</t>
  </si>
  <si>
    <t>998-BEXP</t>
  </si>
  <si>
    <t>i3043-1250BLK</t>
  </si>
  <si>
    <t>8GD63</t>
  </si>
  <si>
    <t>730-6592</t>
  </si>
  <si>
    <t>8RW1R</t>
  </si>
  <si>
    <t>998-BPSG</t>
  </si>
  <si>
    <t>982MC</t>
  </si>
  <si>
    <t>998-BHGY</t>
  </si>
  <si>
    <t>99PJF</t>
  </si>
  <si>
    <t>210-ADGW</t>
  </si>
  <si>
    <t>EQL 6100E 4TB 3.5in</t>
  </si>
  <si>
    <t>9D04C</t>
  </si>
  <si>
    <t>998-BJKO</t>
  </si>
  <si>
    <t>9F7JF</t>
  </si>
  <si>
    <t>998-BJSE</t>
  </si>
  <si>
    <t>i7BDW|8|1TB HD+</t>
  </si>
  <si>
    <t>9FJTR</t>
  </si>
  <si>
    <t>730-7718</t>
  </si>
  <si>
    <t>BELL8-1820BLK</t>
  </si>
  <si>
    <t>9T8GH</t>
  </si>
  <si>
    <t>998-BLQB</t>
  </si>
  <si>
    <t>i3551-2600BLK</t>
  </si>
  <si>
    <t>X2KN7</t>
  </si>
  <si>
    <t>998-BRDB</t>
  </si>
  <si>
    <t>Inspiron 3452</t>
  </si>
  <si>
    <t>XKMCN</t>
  </si>
  <si>
    <t>998-BICO</t>
  </si>
  <si>
    <t>i17RM-8387BRZ</t>
  </si>
  <si>
    <t>Y07M2</t>
  </si>
  <si>
    <t>FY15 B2S Cycle 3</t>
  </si>
  <si>
    <t>998-BBZE</t>
  </si>
  <si>
    <t>CASP1503_405</t>
  </si>
  <si>
    <t>YP39Y</t>
  </si>
  <si>
    <t>998-BLQX</t>
  </si>
  <si>
    <t>YPFXJ</t>
  </si>
  <si>
    <t>998-BRSP</t>
  </si>
  <si>
    <t>SP3 8GB/256GB/I5</t>
  </si>
  <si>
    <t>9D45P</t>
  </si>
  <si>
    <t>730-7300</t>
  </si>
  <si>
    <t>9FY97</t>
  </si>
  <si>
    <t>998-BIVX</t>
  </si>
  <si>
    <t>T|PQC|4GB|500|UMA|1705|Battery|Win8.1</t>
  </si>
  <si>
    <t>9G16D</t>
  </si>
  <si>
    <t>210-AEEF</t>
  </si>
  <si>
    <t>EQL 4210E 3TB 3.5in</t>
  </si>
  <si>
    <t>9JNMY</t>
  </si>
  <si>
    <t>FY15 B2S Cycle 3 (new)</t>
  </si>
  <si>
    <t>998-BDZL</t>
  </si>
  <si>
    <t>CASP1503_408</t>
  </si>
  <si>
    <t>9PW15</t>
  </si>
  <si>
    <t>998-BNVJ</t>
  </si>
  <si>
    <t>7T4C5</t>
  </si>
  <si>
    <t>998-BPQK</t>
  </si>
  <si>
    <t>BRAD151603_5222</t>
  </si>
  <si>
    <t>7TWGX</t>
  </si>
  <si>
    <t>998-BHFM</t>
  </si>
  <si>
    <t>i7|HSW|8|1TB HD+ W7P</t>
  </si>
  <si>
    <t>7XRPP</t>
  </si>
  <si>
    <t>730-3400</t>
  </si>
  <si>
    <t>84CGM</t>
  </si>
  <si>
    <t>730-0263</t>
  </si>
  <si>
    <t>8JRDW</t>
  </si>
  <si>
    <t>998-BJKN</t>
  </si>
  <si>
    <t>LATITUDE 3550,,NOTEBOOK,MARBLE FALLS15FBTX</t>
  </si>
  <si>
    <t>99X1T</t>
  </si>
  <si>
    <t>730-4477</t>
  </si>
  <si>
    <t>9D5V2</t>
  </si>
  <si>
    <t>730-8016</t>
  </si>
  <si>
    <t>9K21F</t>
  </si>
  <si>
    <t>998-BHNI</t>
  </si>
  <si>
    <t>LATITUDE E6440_101</t>
  </si>
  <si>
    <t>C2DTH</t>
  </si>
  <si>
    <t>998-BFYT</t>
  </si>
  <si>
    <t>LATITUDE 3540_102</t>
  </si>
  <si>
    <t>C36MM</t>
  </si>
  <si>
    <t>998-BKCR</t>
  </si>
  <si>
    <t>C7JJT</t>
  </si>
  <si>
    <t>998-BRLH</t>
  </si>
  <si>
    <t>7040MT_2H16_008</t>
  </si>
  <si>
    <t>CHGC3</t>
  </si>
  <si>
    <t>730-4379</t>
  </si>
  <si>
    <t>CPX49</t>
  </si>
  <si>
    <t>998-BCXT</t>
  </si>
  <si>
    <t>Touch|i5|12GB|1TB|UMA|DW1705|Win8.1</t>
  </si>
  <si>
    <t>CVRNJ</t>
  </si>
  <si>
    <t>998-BHDM</t>
  </si>
  <si>
    <t>i5HSW|8|1TB W7P</t>
  </si>
  <si>
    <t>CXHP3</t>
  </si>
  <si>
    <t>998-21665</t>
  </si>
  <si>
    <t>95DHY</t>
  </si>
  <si>
    <t>998-BHST</t>
  </si>
  <si>
    <t>9CPY4</t>
  </si>
  <si>
    <t>998-BMLS</t>
  </si>
  <si>
    <t>9GMGJ</t>
  </si>
  <si>
    <t>730-4340</t>
  </si>
  <si>
    <t>9HMTM</t>
  </si>
  <si>
    <t>998-BJGX</t>
  </si>
  <si>
    <t>PRECISION T7610,NO PROCESSOR,BIG SUR,BELLS7FBTX</t>
  </si>
  <si>
    <t>BELLS7FBTX</t>
  </si>
  <si>
    <t>PRECISION T7610</t>
  </si>
  <si>
    <t>BELLS7BTX</t>
  </si>
  <si>
    <t>C3Y56</t>
  </si>
  <si>
    <t>331-8753</t>
  </si>
  <si>
    <t>Lat E6330 Con 20</t>
  </si>
  <si>
    <t>Undefined</t>
  </si>
  <si>
    <t>DALMORE13BTX</t>
  </si>
  <si>
    <t>6PW7V</t>
  </si>
  <si>
    <t>998-BLGM</t>
  </si>
  <si>
    <t>i7746-6875SLV</t>
  </si>
  <si>
    <t>6RC1D</t>
  </si>
  <si>
    <t>998-BMVV</t>
  </si>
  <si>
    <t>6T0HY</t>
  </si>
  <si>
    <t>998-BPTW</t>
  </si>
  <si>
    <t>6VW4J</t>
  </si>
  <si>
    <t>730-5293</t>
  </si>
  <si>
    <t>704P4</t>
  </si>
  <si>
    <t>730-4028</t>
  </si>
  <si>
    <t>CYG9F</t>
  </si>
  <si>
    <t>730-8153</t>
  </si>
  <si>
    <t>D8RCX</t>
  </si>
  <si>
    <t>730-8039</t>
  </si>
  <si>
    <t>XPSo27T-3575BLK</t>
  </si>
  <si>
    <t>D9C85</t>
  </si>
  <si>
    <t>998-BOZX</t>
  </si>
  <si>
    <t>PQC|4|500</t>
  </si>
  <si>
    <t>D9VDW</t>
  </si>
  <si>
    <t>998-10018</t>
  </si>
  <si>
    <t>INSPIRON N7110,NO PROCESSOR,NOTEBOOK,QUEEN 17 CTO</t>
  </si>
  <si>
    <t>QUEEN 17 CTO</t>
  </si>
  <si>
    <t>QUEEN 17</t>
  </si>
  <si>
    <t>DD5KK</t>
  </si>
  <si>
    <t>998-BPRJ</t>
  </si>
  <si>
    <t>HC29V</t>
  </si>
  <si>
    <t>998-BNSM</t>
  </si>
  <si>
    <t>HFJ5D</t>
  </si>
  <si>
    <t>730-7966</t>
  </si>
  <si>
    <t>i17RM-324sLV</t>
  </si>
  <si>
    <t>HJ7T8</t>
  </si>
  <si>
    <t>730-6968</t>
  </si>
  <si>
    <t>FPWS T3161_142H_010</t>
  </si>
  <si>
    <t>HW96V</t>
  </si>
  <si>
    <t>730-0694</t>
  </si>
  <si>
    <t>INSPIRON N5050,NO PROCESSOR,NOTEBOOK,ENRICO 15 INTELHRFBTX</t>
  </si>
  <si>
    <t>ENRICO 15 INTELHRFBTX</t>
  </si>
  <si>
    <t>INSPIRON N5050</t>
  </si>
  <si>
    <t>ENRICO 15 INTELHRBTX</t>
  </si>
  <si>
    <t>YYC85</t>
  </si>
  <si>
    <t>998-BDWQ</t>
  </si>
  <si>
    <t>H78F4</t>
  </si>
  <si>
    <t>210-ABQL</t>
  </si>
  <si>
    <t>H9YHN</t>
  </si>
  <si>
    <t>998-BEOG</t>
  </si>
  <si>
    <t>Latitude E5540_111</t>
  </si>
  <si>
    <t>HRYXK</t>
  </si>
  <si>
    <t>998-BMLI</t>
  </si>
  <si>
    <t>PQC|4GB|500|UMA|DVDRW|DW1705|Win8.1</t>
  </si>
  <si>
    <t>HWF2V</t>
  </si>
  <si>
    <t>730-7781</t>
  </si>
  <si>
    <t>OAK17M1501_1563</t>
  </si>
  <si>
    <t>J2K50</t>
  </si>
  <si>
    <t>998-BNVF</t>
  </si>
  <si>
    <t>CN17F</t>
  </si>
  <si>
    <t>998-BNRF</t>
  </si>
  <si>
    <t>CVJ91</t>
  </si>
  <si>
    <t>998-BBED</t>
  </si>
  <si>
    <t>Precision T1700MT_157</t>
  </si>
  <si>
    <t>D8D89</t>
  </si>
  <si>
    <t>998-BHXY</t>
  </si>
  <si>
    <t>i3048-2286BLK</t>
  </si>
  <si>
    <t>DJJ9D</t>
  </si>
  <si>
    <t>998-BOLQ</t>
  </si>
  <si>
    <t>DJJK5</t>
  </si>
  <si>
    <t>998-BLFR</t>
  </si>
  <si>
    <t>i3543-3251BLK</t>
  </si>
  <si>
    <t>DG0T7</t>
  </si>
  <si>
    <t>730-4068</t>
  </si>
  <si>
    <t>DG9FC</t>
  </si>
  <si>
    <t>998-BKWB</t>
  </si>
  <si>
    <t>DXNG3</t>
  </si>
  <si>
    <t>998-BJXB</t>
  </si>
  <si>
    <t xml:space="preserve"> i3|4GB|500GB W7 Pro</t>
  </si>
  <si>
    <t>F6HG6</t>
  </si>
  <si>
    <t>998-BKXS</t>
  </si>
  <si>
    <t>T|i7|16|2TB+32|GT750M|BD|Killer1202</t>
  </si>
  <si>
    <t>FC91V</t>
  </si>
  <si>
    <t>998-BNYT</t>
  </si>
  <si>
    <t>F6T4V</t>
  </si>
  <si>
    <t>998-BJQF</t>
  </si>
  <si>
    <t>FCGH9</t>
  </si>
  <si>
    <t>998-BNTW</t>
  </si>
  <si>
    <t>FJTJ3</t>
  </si>
  <si>
    <t>730-6386</t>
  </si>
  <si>
    <t>FM8KR</t>
  </si>
  <si>
    <t>730-5794</t>
  </si>
  <si>
    <t>Optiplex 9020_011</t>
  </si>
  <si>
    <t>FMT9C</t>
  </si>
  <si>
    <t>998-BRGW</t>
  </si>
  <si>
    <t>ORCHBSW1605_409</t>
  </si>
  <si>
    <t>C5G71</t>
  </si>
  <si>
    <t>730-7936</t>
  </si>
  <si>
    <t>i15RV-954BLK</t>
  </si>
  <si>
    <t>C60FH</t>
  </si>
  <si>
    <t>998-BIBD</t>
  </si>
  <si>
    <t>i15RM-5124IBL</t>
  </si>
  <si>
    <t>CH999</t>
  </si>
  <si>
    <t>998-BEKZ</t>
  </si>
  <si>
    <t>ALW17-8751sLV</t>
  </si>
  <si>
    <t>CTR5C</t>
  </si>
  <si>
    <t>998-BGGC</t>
  </si>
  <si>
    <t>16 GB, WiFi, Black, Mexico</t>
  </si>
  <si>
    <t>D1FDT</t>
  </si>
  <si>
    <t>998-BLVD</t>
  </si>
  <si>
    <t>9020MFF_1H16_002</t>
  </si>
  <si>
    <t>HYW9Y</t>
  </si>
  <si>
    <t>998-BREZ</t>
  </si>
  <si>
    <t>SUNFL1605_625_P</t>
  </si>
  <si>
    <t>HYWC0</t>
  </si>
  <si>
    <t>730-8173</t>
  </si>
  <si>
    <t>J68CN</t>
  </si>
  <si>
    <t>225-4575</t>
  </si>
  <si>
    <t>EQL 6110E 3TB 3.5in</t>
  </si>
  <si>
    <t>J6TN7</t>
  </si>
  <si>
    <t>998-BEXR</t>
  </si>
  <si>
    <t>LatOak14_R1_103</t>
  </si>
  <si>
    <t>J9T2X</t>
  </si>
  <si>
    <t>998-BEQQ</t>
  </si>
  <si>
    <t>NT|Cel|4GB|500|UMA|NoODD|DW1705|Win8.1Bing</t>
  </si>
  <si>
    <t>DKPD9</t>
  </si>
  <si>
    <t>730-6846</t>
  </si>
  <si>
    <t>DMFF7</t>
  </si>
  <si>
    <t>998-BMOM</t>
  </si>
  <si>
    <t>Touch|i5|12GB||1TB|UMA|AC|Win8.1</t>
  </si>
  <si>
    <t>DRJ5P</t>
  </si>
  <si>
    <t>730-6471</t>
  </si>
  <si>
    <t>F4DJ7</t>
  </si>
  <si>
    <t>998-BJMK</t>
  </si>
  <si>
    <t>FJMT0</t>
  </si>
  <si>
    <t>998-BNKO</t>
  </si>
  <si>
    <t>DF4CJ</t>
  </si>
  <si>
    <t>998-BOFF</t>
  </si>
  <si>
    <t>DKFCM</t>
  </si>
  <si>
    <t>998-BOFC</t>
  </si>
  <si>
    <t>Touch A6/4/500</t>
  </si>
  <si>
    <t>DMP4X</t>
  </si>
  <si>
    <t>998-BNFC</t>
  </si>
  <si>
    <t>i5|6|1TB FHD T W8.1P</t>
  </si>
  <si>
    <t>DW6N0</t>
  </si>
  <si>
    <t>998-BDOC</t>
  </si>
  <si>
    <t>i7737T-3342sLV</t>
  </si>
  <si>
    <t>DXFN6</t>
  </si>
  <si>
    <t>998-BIZG</t>
  </si>
  <si>
    <t>J9TXG</t>
  </si>
  <si>
    <t>730-1298</t>
  </si>
  <si>
    <t>JF13F</t>
  </si>
  <si>
    <t>998-BGDE</t>
  </si>
  <si>
    <t>OPTIPLEX 9020_009</t>
  </si>
  <si>
    <t>JGWWM</t>
  </si>
  <si>
    <t>998-BPVI</t>
  </si>
  <si>
    <t>Tulip151603_2367</t>
  </si>
  <si>
    <t>JHX32</t>
  </si>
  <si>
    <t>998-BNPC</t>
  </si>
  <si>
    <t>JM7FJ</t>
  </si>
  <si>
    <t>730-1785</t>
  </si>
  <si>
    <t>Vostro 1540S FGA 18S</t>
  </si>
  <si>
    <t>CARUSO 15 INTEL ARD FBTX</t>
  </si>
  <si>
    <t>VOSTRO 1540</t>
  </si>
  <si>
    <t>CARUSO 15 INTEL ARD BTX</t>
  </si>
  <si>
    <t>FKVY6</t>
  </si>
  <si>
    <t>998-BHNN</t>
  </si>
  <si>
    <t>OPTIPLEX 9020_008</t>
  </si>
  <si>
    <t>FVGP3</t>
  </si>
  <si>
    <t>998-BCVJ</t>
  </si>
  <si>
    <t>TGRAIO151H_005</t>
  </si>
  <si>
    <t>FWNY4</t>
  </si>
  <si>
    <t>730-5671</t>
  </si>
  <si>
    <t>G2W14</t>
  </si>
  <si>
    <t>730-7303</t>
  </si>
  <si>
    <t>G55DK</t>
  </si>
  <si>
    <t>998-BIRU</t>
  </si>
  <si>
    <t>F4NP9</t>
  </si>
  <si>
    <t>998-BHPX</t>
  </si>
  <si>
    <t>F64DM</t>
  </si>
  <si>
    <t>998-BPNI</t>
  </si>
  <si>
    <t>VAN15BDW1603_017_P</t>
  </si>
  <si>
    <t>F7H8T</t>
  </si>
  <si>
    <t>730-2652</t>
  </si>
  <si>
    <t>VOSTRO 3360,MERCSLK13BTX1</t>
  </si>
  <si>
    <t>MERCEDESSLK13FBTX</t>
  </si>
  <si>
    <t>VOSTRO 3360</t>
  </si>
  <si>
    <t>MERCEDESSLK13BTX</t>
  </si>
  <si>
    <t>FFR9H</t>
  </si>
  <si>
    <t>730-4183</t>
  </si>
  <si>
    <t>FR18C</t>
  </si>
  <si>
    <t>998-BIGY</t>
  </si>
  <si>
    <t>i7|8GB|1TB| MUI</t>
  </si>
  <si>
    <t>C4NHV</t>
  </si>
  <si>
    <t>998-BNRG</t>
  </si>
  <si>
    <t>C51GH</t>
  </si>
  <si>
    <t>998-BNYW</t>
  </si>
  <si>
    <t>C91TT</t>
  </si>
  <si>
    <t>730-0075</t>
  </si>
  <si>
    <t>VOSTRO 3350,NOTEBOOK,NIRVANA13FBTX</t>
  </si>
  <si>
    <t xml:space="preserve"> NIRVANA13INTELFBTX</t>
  </si>
  <si>
    <t>VOSTRO 3350</t>
  </si>
  <si>
    <t>NIRVANA13INTELBTX</t>
  </si>
  <si>
    <t>CJGWM</t>
  </si>
  <si>
    <t>998-BLWY</t>
  </si>
  <si>
    <t>ANW15-1421SLV</t>
  </si>
  <si>
    <t>CND7D</t>
  </si>
  <si>
    <t>998-BMMI</t>
  </si>
  <si>
    <t>GRXDF</t>
  </si>
  <si>
    <t>730-3188</t>
  </si>
  <si>
    <t>H8YX0</t>
  </si>
  <si>
    <t>998-BQUH</t>
  </si>
  <si>
    <t>HH02V</t>
  </si>
  <si>
    <t>Eagleton</t>
  </si>
  <si>
    <t>HMRYN</t>
  </si>
  <si>
    <t>210-AEDZ</t>
  </si>
  <si>
    <t>EQL 4210XS 400G 600G 2.5in</t>
  </si>
  <si>
    <t>E5570H_2H16_026</t>
  </si>
  <si>
    <t>J8D9C</t>
  </si>
  <si>
    <t>998-BJPX</t>
  </si>
  <si>
    <t>JCCD6</t>
  </si>
  <si>
    <t>998-BPVS</t>
  </si>
  <si>
    <t>COTTON131603_5023_EW_P</t>
  </si>
  <si>
    <t>JJT5H</t>
  </si>
  <si>
    <t>998-BIUF</t>
  </si>
  <si>
    <t>JK09G</t>
  </si>
  <si>
    <t>998-BJJB</t>
  </si>
  <si>
    <t>JPWF7</t>
  </si>
  <si>
    <t>998-BNPF</t>
  </si>
  <si>
    <t>JXNFC</t>
  </si>
  <si>
    <t>998-BPNX</t>
  </si>
  <si>
    <t>JYVVX</t>
  </si>
  <si>
    <t>210-AEED</t>
  </si>
  <si>
    <t>EQL 4210E 2TB 3.5in</t>
  </si>
  <si>
    <t>K4X9F</t>
  </si>
  <si>
    <t>998-BHZO</t>
  </si>
  <si>
    <t>INSPIRON 7547,,,BRADLEYHSWFBTX</t>
  </si>
  <si>
    <t>KCCRF</t>
  </si>
  <si>
    <t>730-4450</t>
  </si>
  <si>
    <t>KJX07</t>
  </si>
  <si>
    <t>730-4378</t>
  </si>
  <si>
    <t>76GTX</t>
  </si>
  <si>
    <t>998-BHXS</t>
  </si>
  <si>
    <t>i3646-2600BLK</t>
  </si>
  <si>
    <t>7GF9X</t>
  </si>
  <si>
    <t>730-0849</t>
  </si>
  <si>
    <t>7JHHY</t>
  </si>
  <si>
    <t>998-BOYR</t>
  </si>
  <si>
    <t>X1/64GB/4GB/FHD/WiFi_40pin</t>
  </si>
  <si>
    <t>7MW3C</t>
  </si>
  <si>
    <t>730-1831</t>
  </si>
  <si>
    <t>Q151301_146</t>
  </si>
  <si>
    <t>7P2FT</t>
  </si>
  <si>
    <t>998-BICG</t>
  </si>
  <si>
    <t>i5535-2684IBL</t>
  </si>
  <si>
    <t>FR8JC</t>
  </si>
  <si>
    <t>998-BEJY</t>
  </si>
  <si>
    <t>i3|4|500 HD+|W7</t>
  </si>
  <si>
    <t>FTVTR</t>
  </si>
  <si>
    <t>730-3399</t>
  </si>
  <si>
    <t>FVGNY</t>
  </si>
  <si>
    <t>730-7798</t>
  </si>
  <si>
    <t>i15RVT-13333BLK</t>
  </si>
  <si>
    <t>G2NM3</t>
  </si>
  <si>
    <t>998-BLMP</t>
  </si>
  <si>
    <t>i3148-8840sLV</t>
  </si>
  <si>
    <t>G96J3</t>
  </si>
  <si>
    <t>998-BPMY</t>
  </si>
  <si>
    <t>FNWWP</t>
  </si>
  <si>
    <t>998-BPXF</t>
  </si>
  <si>
    <t>Tulip151603_2310</t>
  </si>
  <si>
    <t>G65RP</t>
  </si>
  <si>
    <t>998-BDXO</t>
  </si>
  <si>
    <t>G84X9</t>
  </si>
  <si>
    <t>998-BPGZ</t>
  </si>
  <si>
    <t>G9H1G</t>
  </si>
  <si>
    <t>998-BBBW</t>
  </si>
  <si>
    <t>KKYMN</t>
  </si>
  <si>
    <t>998-BGHF</t>
  </si>
  <si>
    <t>KMYF8</t>
  </si>
  <si>
    <t>998-BHCU</t>
  </si>
  <si>
    <t>KTCY2</t>
  </si>
  <si>
    <t>730-2352</t>
  </si>
  <si>
    <t>KW76R</t>
  </si>
  <si>
    <t>998-BDOJ</t>
  </si>
  <si>
    <t>i7537T-1122sLV</t>
  </si>
  <si>
    <t>M65T9</t>
  </si>
  <si>
    <t>998-BQUZ</t>
  </si>
  <si>
    <t>GWD3F</t>
  </si>
  <si>
    <t>730-6001</t>
  </si>
  <si>
    <t>NA_T1700MT_157</t>
  </si>
  <si>
    <t>H14JV</t>
  </si>
  <si>
    <t>998-BENY</t>
  </si>
  <si>
    <t>H7RFJ</t>
  </si>
  <si>
    <t>998-BIYB</t>
  </si>
  <si>
    <t>i5547-5003sLV</t>
  </si>
  <si>
    <t>H95X8</t>
  </si>
  <si>
    <t>730-8174</t>
  </si>
  <si>
    <t>HDNWX</t>
  </si>
  <si>
    <t>730-2430</t>
  </si>
  <si>
    <t>7TXHY</t>
  </si>
  <si>
    <t>998-BQSJ</t>
  </si>
  <si>
    <t>PIRE1603_1394_R</t>
  </si>
  <si>
    <t>84FH3</t>
  </si>
  <si>
    <t>730-8219</t>
  </si>
  <si>
    <t>SMB - AMZMT142H_022</t>
  </si>
  <si>
    <t>85CWH</t>
  </si>
  <si>
    <t>998-BDRC</t>
  </si>
  <si>
    <t>8KR9H</t>
  </si>
  <si>
    <t>998-BDGB</t>
  </si>
  <si>
    <t>PDC|4GB|500GB</t>
  </si>
  <si>
    <t>91FCW</t>
  </si>
  <si>
    <t>730-8010</t>
  </si>
  <si>
    <t>I14HCel_s250BZ</t>
  </si>
  <si>
    <t>JV0YV</t>
  </si>
  <si>
    <t>998-BKCS</t>
  </si>
  <si>
    <t>K13KP</t>
  </si>
  <si>
    <t>730-5282</t>
  </si>
  <si>
    <t>INSPIRON 7520,AUDIA5TURBOBTX1</t>
  </si>
  <si>
    <t>AUDIA5TURBOFBTX</t>
  </si>
  <si>
    <t>INSPIRON 7520</t>
  </si>
  <si>
    <t>AUDIA5TURBOBTX</t>
  </si>
  <si>
    <t>KJ9C2</t>
  </si>
  <si>
    <t>998-BQHM</t>
  </si>
  <si>
    <t>TULIP14BDW1605_2225</t>
  </si>
  <si>
    <t>KTHDK</t>
  </si>
  <si>
    <t>730-5261</t>
  </si>
  <si>
    <t>J25HW</t>
  </si>
  <si>
    <t>998-BMCB</t>
  </si>
  <si>
    <t>J2MG2</t>
  </si>
  <si>
    <t>998-BHUO</t>
  </si>
  <si>
    <t>AX51R2-5748BK</t>
  </si>
  <si>
    <t>JFFMH</t>
  </si>
  <si>
    <t>389-BDKE</t>
  </si>
  <si>
    <t>PowerEdge Con1</t>
  </si>
  <si>
    <t>JK0V3</t>
  </si>
  <si>
    <t>998-BNPP</t>
  </si>
  <si>
    <t>JR6T2</t>
  </si>
  <si>
    <t>730-6963</t>
  </si>
  <si>
    <t>Latitude E7440_015</t>
  </si>
  <si>
    <t>MWDP2</t>
  </si>
  <si>
    <t>998-BQLO</t>
  </si>
  <si>
    <t>JASMSKL1605_900</t>
  </si>
  <si>
    <t>N207T</t>
  </si>
  <si>
    <t>998-BNTQ</t>
  </si>
  <si>
    <t>CASP1603_421</t>
  </si>
  <si>
    <t>N5JXJ</t>
  </si>
  <si>
    <t>998-BNSR</t>
  </si>
  <si>
    <t>ND99C</t>
  </si>
  <si>
    <t>998-BBYI</t>
  </si>
  <si>
    <t>NV461</t>
  </si>
  <si>
    <t>730-5653</t>
  </si>
  <si>
    <t>FT3TF</t>
  </si>
  <si>
    <t>332-0980</t>
  </si>
  <si>
    <t>KACE 3200S</t>
  </si>
  <si>
    <t>FTX99</t>
  </si>
  <si>
    <t>998-BORZ</t>
  </si>
  <si>
    <t>G0R1R</t>
  </si>
  <si>
    <t>998-BPQH</t>
  </si>
  <si>
    <t>GOOD1603_107</t>
  </si>
  <si>
    <t>GP7HG</t>
  </si>
  <si>
    <t>998-BMWE</t>
  </si>
  <si>
    <t>GPRW2</t>
  </si>
  <si>
    <t>730-8286</t>
  </si>
  <si>
    <t>BELL8-910RED</t>
  </si>
  <si>
    <t>HV5YP</t>
  </si>
  <si>
    <t>730-3170</t>
  </si>
  <si>
    <t>HX8XP</t>
  </si>
  <si>
    <t>998-BDQV</t>
  </si>
  <si>
    <t>X8700-634BLK</t>
  </si>
  <si>
    <t>J0WVV</t>
  </si>
  <si>
    <t>225-2633</t>
  </si>
  <si>
    <t>EQL 4100E 1TB 3.5in</t>
  </si>
  <si>
    <t>J4P57</t>
  </si>
  <si>
    <t>998-BOPW</t>
  </si>
  <si>
    <t>JDXFM</t>
  </si>
  <si>
    <t>998-BMLH</t>
  </si>
  <si>
    <t>JWRJH</t>
  </si>
  <si>
    <t>998-BHPS</t>
  </si>
  <si>
    <t>K26KM</t>
  </si>
  <si>
    <t>998-BINU</t>
  </si>
  <si>
    <t>SMB - Venue 11_01</t>
  </si>
  <si>
    <t>K9FPV</t>
  </si>
  <si>
    <t>998-BBSM</t>
  </si>
  <si>
    <t>KDFYJ</t>
  </si>
  <si>
    <t>730-4243</t>
  </si>
  <si>
    <t>KH2R1</t>
  </si>
  <si>
    <t>730-8178</t>
  </si>
  <si>
    <t>9FPMF</t>
  </si>
  <si>
    <t>730-8151</t>
  </si>
  <si>
    <t>9HJKD</t>
  </si>
  <si>
    <t>730-5926</t>
  </si>
  <si>
    <t>9PX63</t>
  </si>
  <si>
    <t>730-4465</t>
  </si>
  <si>
    <t>9TMK8</t>
  </si>
  <si>
    <t>998-BELW</t>
  </si>
  <si>
    <t>9WRXW</t>
  </si>
  <si>
    <t>998-BENL</t>
  </si>
  <si>
    <t>i3541-2001BLK</t>
  </si>
  <si>
    <t>CVC52</t>
  </si>
  <si>
    <t>998-BNPE</t>
  </si>
  <si>
    <t>D4YMR</t>
  </si>
  <si>
    <t>730-4480</t>
  </si>
  <si>
    <t>D82V4</t>
  </si>
  <si>
    <t>730-4047</t>
  </si>
  <si>
    <t>DCR0C</t>
  </si>
  <si>
    <t>730-4596</t>
  </si>
  <si>
    <t>F3RY1</t>
  </si>
  <si>
    <t>998-BKYC</t>
  </si>
  <si>
    <t>MAPLE15MBDW1601_2653</t>
  </si>
  <si>
    <t>GDT9R</t>
  </si>
  <si>
    <t>998-BMLM</t>
  </si>
  <si>
    <t>GRN7M</t>
  </si>
  <si>
    <t>998-BHDX</t>
  </si>
  <si>
    <t>GW09N</t>
  </si>
  <si>
    <t>730-5791</t>
  </si>
  <si>
    <t>Optiplex 9020_010</t>
  </si>
  <si>
    <t>GXM3J</t>
  </si>
  <si>
    <t>998-BIZF</t>
  </si>
  <si>
    <t>H0RGG</t>
  </si>
  <si>
    <t>730-7822</t>
  </si>
  <si>
    <t>XPS13ULT-4286sLV</t>
  </si>
  <si>
    <t>JGC8X</t>
  </si>
  <si>
    <t>998-BNVW</t>
  </si>
  <si>
    <t>JWCDH</t>
  </si>
  <si>
    <t>730-7590</t>
  </si>
  <si>
    <t>JX02W</t>
  </si>
  <si>
    <t>998-BIEM</t>
  </si>
  <si>
    <t>K7GCP</t>
  </si>
  <si>
    <t>998-BMNO</t>
  </si>
  <si>
    <t>K8X6G</t>
  </si>
  <si>
    <t>730-7653</t>
  </si>
  <si>
    <t>NW26D</t>
  </si>
  <si>
    <t>730-7802</t>
  </si>
  <si>
    <t>PJT63</t>
  </si>
  <si>
    <t>998-BDXP</t>
  </si>
  <si>
    <t>PR4MG</t>
  </si>
  <si>
    <t>730-4077</t>
  </si>
  <si>
    <t>Vostro 270 ST Con 65</t>
  </si>
  <si>
    <t>PXX41</t>
  </si>
  <si>
    <t>998-BQRN</t>
  </si>
  <si>
    <t>REDWOOD1605_1203</t>
  </si>
  <si>
    <t>PYM5N</t>
  </si>
  <si>
    <t>998-BLQZ</t>
  </si>
  <si>
    <t>i7|12GB|1TB</t>
  </si>
  <si>
    <t>GPY48</t>
  </si>
  <si>
    <t>730-8320</t>
  </si>
  <si>
    <t>Optiplex 3011_020</t>
  </si>
  <si>
    <t>GT4V0</t>
  </si>
  <si>
    <t>332-0714</t>
  </si>
  <si>
    <t>Opti 7010 - FORD</t>
  </si>
  <si>
    <t>H0VG9</t>
  </si>
  <si>
    <t>730-8303</t>
  </si>
  <si>
    <t>XPSU12-8670CRBFB</t>
  </si>
  <si>
    <t>H1CH6</t>
  </si>
  <si>
    <t>998-BRSS</t>
  </si>
  <si>
    <t>7440AIO_2H16_026</t>
  </si>
  <si>
    <t>H7H46</t>
  </si>
  <si>
    <t>998-BLOZ</t>
  </si>
  <si>
    <t>I5-4310M/4GB/320/UMA/HD/6235/NO/6CELL (eDP)</t>
  </si>
  <si>
    <t>H133X</t>
  </si>
  <si>
    <t>730-3813</t>
  </si>
  <si>
    <t>H2PVY</t>
  </si>
  <si>
    <t>998-BEQE</t>
  </si>
  <si>
    <t>H7V7T</t>
  </si>
  <si>
    <t>998-BQDT</t>
  </si>
  <si>
    <t>HDXFT</t>
  </si>
  <si>
    <t>998-BKSW</t>
  </si>
  <si>
    <t>HFKVM</t>
  </si>
  <si>
    <t>730-7309</t>
  </si>
  <si>
    <t>C03JJ</t>
  </si>
  <si>
    <t>998-BNSL</t>
  </si>
  <si>
    <t>CDPX2</t>
  </si>
  <si>
    <t>998-BJUQ</t>
  </si>
  <si>
    <t>CK0GT</t>
  </si>
  <si>
    <t>998-BKUF</t>
  </si>
  <si>
    <t>T|Cel|4|500|UMA|1705|Battery|Win8.1</t>
  </si>
  <si>
    <t>CN1J3</t>
  </si>
  <si>
    <t>998-BKXT</t>
  </si>
  <si>
    <t>CNY73</t>
  </si>
  <si>
    <t>998-BESE</t>
  </si>
  <si>
    <t>T|Cel|4GB|500|UMA|NoODD|DW1705|Win8.1</t>
  </si>
  <si>
    <t>KKXHG</t>
  </si>
  <si>
    <t>998-BEZL</t>
  </si>
  <si>
    <t>KNPV5</t>
  </si>
  <si>
    <t>998-BIYE</t>
  </si>
  <si>
    <t>SMB - WYSE D90D7 - FGA</t>
  </si>
  <si>
    <t>DELL WYSE D90D7FBTX</t>
  </si>
  <si>
    <t>DELL WYSE D90D7BTX</t>
  </si>
  <si>
    <t>KRX8N</t>
  </si>
  <si>
    <t>998-BHVS</t>
  </si>
  <si>
    <t>KTV0V</t>
  </si>
  <si>
    <t>730-5263</t>
  </si>
  <si>
    <t>KV602</t>
  </si>
  <si>
    <t>998-BMLX</t>
  </si>
  <si>
    <t>RNW34</t>
  </si>
  <si>
    <t>998-BEEQ</t>
  </si>
  <si>
    <t>Salado14_R1_109</t>
  </si>
  <si>
    <t>TCJ9N</t>
  </si>
  <si>
    <t>998-11293</t>
  </si>
  <si>
    <t>TVNJV</t>
  </si>
  <si>
    <t>730-1821</t>
  </si>
  <si>
    <t>TXCF4</t>
  </si>
  <si>
    <t>730-0837</t>
  </si>
  <si>
    <t>F7R69</t>
  </si>
  <si>
    <t>998-BNTK</t>
  </si>
  <si>
    <t>F8MFT</t>
  </si>
  <si>
    <t>210-AEDY</t>
  </si>
  <si>
    <t>EQL 4210XV 300G 2.5in</t>
  </si>
  <si>
    <t>F95YK</t>
  </si>
  <si>
    <t>730-7626</t>
  </si>
  <si>
    <t>F9PPM</t>
  </si>
  <si>
    <t>998-BIWW</t>
  </si>
  <si>
    <t>COTTON15HSW1505_5013P</t>
  </si>
  <si>
    <t>FD08M</t>
  </si>
  <si>
    <t>998-BHJO</t>
  </si>
  <si>
    <t>Touch|i5|8GB|1TB|UMA|DVDRW|DW1707|Win8.1</t>
  </si>
  <si>
    <t>KHW4N</t>
  </si>
  <si>
    <t>998-BEJK</t>
  </si>
  <si>
    <t>i3542-3335BK</t>
  </si>
  <si>
    <t>KJPGP</t>
  </si>
  <si>
    <t>998-BNXV</t>
  </si>
  <si>
    <t>M2KKD</t>
  </si>
  <si>
    <t>998-BIZP</t>
  </si>
  <si>
    <t>i7HSW|8|1TB</t>
  </si>
  <si>
    <t>MF87C</t>
  </si>
  <si>
    <t>998-BNRE</t>
  </si>
  <si>
    <t>MGMKY</t>
  </si>
  <si>
    <t>730-0389</t>
  </si>
  <si>
    <t>KWNPD</t>
  </si>
  <si>
    <t>998-BPBN</t>
  </si>
  <si>
    <t>Cel|4|500|T</t>
  </si>
  <si>
    <t>KXH8X</t>
  </si>
  <si>
    <t>998-BNPR</t>
  </si>
  <si>
    <t>T|E2|4GB|500|UMA|DVDRW|DW1707|Win8.1</t>
  </si>
  <si>
    <t>MP5K8</t>
  </si>
  <si>
    <t>730-7449</t>
  </si>
  <si>
    <t>MTFHD</t>
  </si>
  <si>
    <t>210-AEDX</t>
  </si>
  <si>
    <t>EQL 4210E 6TB 3.5in</t>
  </si>
  <si>
    <t>MY8K5</t>
  </si>
  <si>
    <t>730-7625</t>
  </si>
  <si>
    <t>HFR3D</t>
  </si>
  <si>
    <t>998-BPDF</t>
  </si>
  <si>
    <t>GOOD1603_104/US/BTS</t>
  </si>
  <si>
    <t>HYGR9</t>
  </si>
  <si>
    <t>998-BPMZ</t>
  </si>
  <si>
    <t>VAN14BDW1603_004</t>
  </si>
  <si>
    <t>J3GK2</t>
  </si>
  <si>
    <t>730-6487</t>
  </si>
  <si>
    <t>J9FVP</t>
  </si>
  <si>
    <t>998-10071</t>
  </si>
  <si>
    <t>J9G7C</t>
  </si>
  <si>
    <t>998-BQUP</t>
  </si>
  <si>
    <t>TULIP17BDW1605_2450_HSW</t>
  </si>
  <si>
    <t>CT5T4</t>
  </si>
  <si>
    <t>998-BNLO</t>
  </si>
  <si>
    <t>MarbleFalls14_3W_113</t>
  </si>
  <si>
    <t>D4H66</t>
  </si>
  <si>
    <t>998-BJSJ</t>
  </si>
  <si>
    <t>MarbleFalls15_2W_004</t>
  </si>
  <si>
    <t>DXT9X</t>
  </si>
  <si>
    <t>730-5801</t>
  </si>
  <si>
    <t>F05CC</t>
  </si>
  <si>
    <t>730-2518</t>
  </si>
  <si>
    <t>F52VG</t>
  </si>
  <si>
    <t>730-4338</t>
  </si>
  <si>
    <t>V0029</t>
  </si>
  <si>
    <t>998-10072</t>
  </si>
  <si>
    <t>V08VR</t>
  </si>
  <si>
    <t>998-BLJU</t>
  </si>
  <si>
    <t>i7548-4271SLV</t>
  </si>
  <si>
    <t>V1CVW</t>
  </si>
  <si>
    <t>730-6129</t>
  </si>
  <si>
    <t>V6KWX</t>
  </si>
  <si>
    <t>998-BGDU</t>
  </si>
  <si>
    <t>VFF24</t>
  </si>
  <si>
    <t>730-1958</t>
  </si>
  <si>
    <t>HH5K4</t>
  </si>
  <si>
    <t>998-BJVS</t>
  </si>
  <si>
    <t>Goliad14_MLK_2W_019</t>
  </si>
  <si>
    <t>HWY05</t>
  </si>
  <si>
    <t>998-BMBY</t>
  </si>
  <si>
    <t>INSPIRON 5749,,NOTEBOOK,CEDAR17BDWFBTX</t>
  </si>
  <si>
    <t>J07HK</t>
  </si>
  <si>
    <t>998-BEPT</t>
  </si>
  <si>
    <t>Latitude E7240_102</t>
  </si>
  <si>
    <t>J5HD3</t>
  </si>
  <si>
    <t>998-BCXS</t>
  </si>
  <si>
    <t>J9GDN</t>
  </si>
  <si>
    <t>998-BHVK</t>
  </si>
  <si>
    <t>JG2KH</t>
  </si>
  <si>
    <t>730-8070</t>
  </si>
  <si>
    <t>K8X86</t>
  </si>
  <si>
    <t>998-BDUB</t>
  </si>
  <si>
    <t>K9NW2</t>
  </si>
  <si>
    <t>998-BPVK</t>
  </si>
  <si>
    <t>Tulip151603_2319</t>
  </si>
  <si>
    <t>KD5T3</t>
  </si>
  <si>
    <t>998-BHFK</t>
  </si>
  <si>
    <t>i7|HSW|8|1TB Win7 HD+</t>
  </si>
  <si>
    <t>KFCWC</t>
  </si>
  <si>
    <t>998-BHVI</t>
  </si>
  <si>
    <t>FGMT7</t>
  </si>
  <si>
    <t>998-BNNM</t>
  </si>
  <si>
    <t>FJXV8</t>
  </si>
  <si>
    <t>998-BKUK</t>
  </si>
  <si>
    <t>i5|8GB|1TB|W7 pro</t>
  </si>
  <si>
    <t>FM7HP</t>
  </si>
  <si>
    <t>730-7866</t>
  </si>
  <si>
    <t>Alpine151H_005</t>
  </si>
  <si>
    <t>FN92K</t>
  </si>
  <si>
    <t>998-BQWT</t>
  </si>
  <si>
    <t>FXKJW</t>
  </si>
  <si>
    <t>210-AEEH</t>
  </si>
  <si>
    <t>EQL 4210E 4TB 3.5in</t>
  </si>
  <si>
    <t>JFNK3</t>
  </si>
  <si>
    <t>730-2771</t>
  </si>
  <si>
    <t>JPHKT</t>
  </si>
  <si>
    <t>998-BLUS</t>
  </si>
  <si>
    <t>3020MT_1H16_009</t>
  </si>
  <si>
    <t>K7F9J</t>
  </si>
  <si>
    <t>998-BHSX</t>
  </si>
  <si>
    <t>KGV9K</t>
  </si>
  <si>
    <t>730-5814</t>
  </si>
  <si>
    <t>KV3P9</t>
  </si>
  <si>
    <t>998-BBFL</t>
  </si>
  <si>
    <t>KJ84H</t>
  </si>
  <si>
    <t>730-7830</t>
  </si>
  <si>
    <t>MMKGD</t>
  </si>
  <si>
    <t>730-4774</t>
  </si>
  <si>
    <t>MP6G3</t>
  </si>
  <si>
    <t>730-7443</t>
  </si>
  <si>
    <t>MV31F</t>
  </si>
  <si>
    <t>998-BNNX</t>
  </si>
  <si>
    <t>N29NX</t>
  </si>
  <si>
    <t>730-7686</t>
  </si>
  <si>
    <t>Alpine141H_002</t>
  </si>
  <si>
    <t>G2WWR</t>
  </si>
  <si>
    <t>730-4043</t>
  </si>
  <si>
    <t>GCJ50</t>
  </si>
  <si>
    <t>998-BFEQ</t>
  </si>
  <si>
    <t>OptiPlex 9030 AIO_006</t>
  </si>
  <si>
    <t>GNVK4</t>
  </si>
  <si>
    <t>730-7761</t>
  </si>
  <si>
    <t>T|i5|8|1TB|UMA|DVDRW|1703|Win8Pro</t>
  </si>
  <si>
    <t>GP14F</t>
  </si>
  <si>
    <t>730-4199</t>
  </si>
  <si>
    <t>H31DX</t>
  </si>
  <si>
    <t>730-7778</t>
  </si>
  <si>
    <t>OAK15M1501_1173</t>
  </si>
  <si>
    <t>M2D79</t>
  </si>
  <si>
    <t>998-BHEJ</t>
  </si>
  <si>
    <t>M7KY2</t>
  </si>
  <si>
    <t>998-BEJV</t>
  </si>
  <si>
    <t>M8C0F</t>
  </si>
  <si>
    <t>998-BLSY</t>
  </si>
  <si>
    <t>ANW13-2273SLV</t>
  </si>
  <si>
    <t>M9KJM</t>
  </si>
  <si>
    <t>998-BIBI</t>
  </si>
  <si>
    <t>i15RM-7566sLV</t>
  </si>
  <si>
    <t>MGN37</t>
  </si>
  <si>
    <t>998-BDFY</t>
  </si>
  <si>
    <t>i3|4GB|1TB</t>
  </si>
  <si>
    <t>VV84M</t>
  </si>
  <si>
    <t>998-BNNQ</t>
  </si>
  <si>
    <t>W43PY</t>
  </si>
  <si>
    <t>998-BNSB</t>
  </si>
  <si>
    <t>W5NF6</t>
  </si>
  <si>
    <t>730-3945</t>
  </si>
  <si>
    <t>Vostro 270 MT Con 29</t>
  </si>
  <si>
    <t>WD7VN</t>
  </si>
  <si>
    <t>998-BRLE</t>
  </si>
  <si>
    <t>5040SFF_2H16_004</t>
  </si>
  <si>
    <t>WFJP4</t>
  </si>
  <si>
    <t>998-BLSW</t>
  </si>
  <si>
    <t>ANW13-7275SLV</t>
  </si>
  <si>
    <t>H99V6</t>
  </si>
  <si>
    <t>730-4415</t>
  </si>
  <si>
    <t>H9K1J</t>
  </si>
  <si>
    <t>998-BPDG</t>
  </si>
  <si>
    <t>HKGPD</t>
  </si>
  <si>
    <t>998-BBCD</t>
  </si>
  <si>
    <t>J236Y</t>
  </si>
  <si>
    <t>998-BRCZ</t>
  </si>
  <si>
    <t>Inspiron 3050</t>
  </si>
  <si>
    <t>JC2HX</t>
  </si>
  <si>
    <t>730-3360</t>
  </si>
  <si>
    <t>KTV2K</t>
  </si>
  <si>
    <t>998-BLKS</t>
  </si>
  <si>
    <t>i7548-7858SLV</t>
  </si>
  <si>
    <t>KXKYN</t>
  </si>
  <si>
    <t>998-BNRJ</t>
  </si>
  <si>
    <t>MFT5X</t>
  </si>
  <si>
    <t>998-BEKB</t>
  </si>
  <si>
    <t>i7|8|1 HD+|W7</t>
  </si>
  <si>
    <t>MKM5Y</t>
  </si>
  <si>
    <t>998-BMLO</t>
  </si>
  <si>
    <t xml:space="preserve"> i5|8|1TB</t>
  </si>
  <si>
    <t>MN1CK</t>
  </si>
  <si>
    <t>730-8054</t>
  </si>
  <si>
    <t>MTTYH</t>
  </si>
  <si>
    <t>998-BIFQ</t>
  </si>
  <si>
    <t>v7TBL-1667BLK</t>
  </si>
  <si>
    <t>MXYJV</t>
  </si>
  <si>
    <t>730-2532</t>
  </si>
  <si>
    <t>N47YM</t>
  </si>
  <si>
    <t>998-BQOJ</t>
  </si>
  <si>
    <t>JASMBSW1605_8100</t>
  </si>
  <si>
    <t>N7XPW</t>
  </si>
  <si>
    <t>730-4337</t>
  </si>
  <si>
    <t>N7YRP</t>
  </si>
  <si>
    <t>998-BJHR</t>
  </si>
  <si>
    <t>JHHF2</t>
  </si>
  <si>
    <t>730-3196</t>
  </si>
  <si>
    <t>JJV4G</t>
  </si>
  <si>
    <t>998-BLQY</t>
  </si>
  <si>
    <t>i7|8GB|1TB</t>
  </si>
  <si>
    <t>K0WMK</t>
  </si>
  <si>
    <t>Spr-2013</t>
  </si>
  <si>
    <t>730-8152</t>
  </si>
  <si>
    <t>K8GHD</t>
  </si>
  <si>
    <t>998-BRKR</t>
  </si>
  <si>
    <t>5040SFF_2H16_007</t>
  </si>
  <si>
    <t>KJH5G</t>
  </si>
  <si>
    <t>998-BPWE</t>
  </si>
  <si>
    <t>WTH0V</t>
  </si>
  <si>
    <t>998-BNJX</t>
  </si>
  <si>
    <t>Touch|Cel|4|500|UMA|1705|Battery|Win8.1</t>
  </si>
  <si>
    <t>WV1W0</t>
  </si>
  <si>
    <t>998-BFYU</t>
  </si>
  <si>
    <t>LATITUDE 3540_104</t>
  </si>
  <si>
    <t>WVP8W</t>
  </si>
  <si>
    <t>998-10026</t>
  </si>
  <si>
    <t>WWCW5</t>
  </si>
  <si>
    <t>998-BLPP</t>
  </si>
  <si>
    <t>MHHTH</t>
  </si>
  <si>
    <t>998-BQMO</t>
  </si>
  <si>
    <t>IRIS14BSW1605_003</t>
  </si>
  <si>
    <t>MR2P1</t>
  </si>
  <si>
    <t>998-BMMH</t>
  </si>
  <si>
    <t>MV6K1</t>
  </si>
  <si>
    <t>998-BLMV</t>
  </si>
  <si>
    <t>MY0YW</t>
  </si>
  <si>
    <t>998-BDQE</t>
  </si>
  <si>
    <t>i3847-5386BK</t>
  </si>
  <si>
    <t>MY6TM</t>
  </si>
  <si>
    <t>998-BLWE</t>
  </si>
  <si>
    <t>3020MFF_1H16_002</t>
  </si>
  <si>
    <t>MNRCW</t>
  </si>
  <si>
    <t>998-BDDL</t>
  </si>
  <si>
    <t>INSPIRON 3045,TRAVIS AIO,TRAVISAIOFBTX</t>
  </si>
  <si>
    <t>MWMF5</t>
  </si>
  <si>
    <t>210-AEEE</t>
  </si>
  <si>
    <t>EQL 4210XV 600G 2.5in</t>
  </si>
  <si>
    <t>N6W06</t>
  </si>
  <si>
    <t>998-BIYP</t>
  </si>
  <si>
    <t>v8PRO-2259BLK</t>
  </si>
  <si>
    <t>N8JFR</t>
  </si>
  <si>
    <t>730-2198</t>
  </si>
  <si>
    <t>NJ7TD</t>
  </si>
  <si>
    <t>998-BNUQ</t>
  </si>
  <si>
    <t>THUN1603_615</t>
  </si>
  <si>
    <t>N93MT</t>
  </si>
  <si>
    <t>998-BEOF</t>
  </si>
  <si>
    <t>Latitude E5540_109</t>
  </si>
  <si>
    <t>NMT7Y</t>
  </si>
  <si>
    <t>730-7659</t>
  </si>
  <si>
    <t>OAK15M1501_1178</t>
  </si>
  <si>
    <t>NVH7V</t>
  </si>
  <si>
    <t>998-BDRR</t>
  </si>
  <si>
    <t>P98NW</t>
  </si>
  <si>
    <t>730-3995</t>
  </si>
  <si>
    <t>PFGN8</t>
  </si>
  <si>
    <t>998-BPSS</t>
  </si>
  <si>
    <t>GENMT1603_217</t>
  </si>
  <si>
    <t>X0D14</t>
  </si>
  <si>
    <t>998-BLPC</t>
  </si>
  <si>
    <t>I7-4610M/8GB:1DIMM/500SSHD/DIS/HD+/6235/NO/9CELL (eDP)</t>
  </si>
  <si>
    <t>XMG2R</t>
  </si>
  <si>
    <t>998-BRBT</t>
  </si>
  <si>
    <t>CEDAR15VBDW1601_2352</t>
  </si>
  <si>
    <t>XNMPK</t>
  </si>
  <si>
    <t>998-BNVY</t>
  </si>
  <si>
    <t>XPC0D</t>
  </si>
  <si>
    <t>998-BIUB</t>
  </si>
  <si>
    <t>MYR3W</t>
  </si>
  <si>
    <t>730-2651</t>
  </si>
  <si>
    <t>N9P8G</t>
  </si>
  <si>
    <t>730-8220</t>
  </si>
  <si>
    <t>Optiplex 9020SF_021</t>
  </si>
  <si>
    <t>NCHGK</t>
  </si>
  <si>
    <t>998-10108</t>
  </si>
  <si>
    <t>NDNX1</t>
  </si>
  <si>
    <t>998-19181</t>
  </si>
  <si>
    <t>NP3V0</t>
  </si>
  <si>
    <t>730-7749</t>
  </si>
  <si>
    <t>OptiPlex 3020 MT_004</t>
  </si>
  <si>
    <t>NWW9J</t>
  </si>
  <si>
    <t>998-BDYY</t>
  </si>
  <si>
    <t>NX2F1</t>
  </si>
  <si>
    <t>389-BEDL</t>
  </si>
  <si>
    <t>WYSE T10</t>
  </si>
  <si>
    <t>PJ58T</t>
  </si>
  <si>
    <t>998-BGXT</t>
  </si>
  <si>
    <t>REDWOOD1505_1204</t>
  </si>
  <si>
    <t>PMDJ6</t>
  </si>
  <si>
    <t>998-BHYM</t>
  </si>
  <si>
    <t>i3048-5144BLK</t>
  </si>
  <si>
    <t>NNM2C</t>
  </si>
  <si>
    <t>998-BGHL</t>
  </si>
  <si>
    <t>OptiPlex 3030AIO_005</t>
  </si>
  <si>
    <t>NTVNY</t>
  </si>
  <si>
    <t>331-9108</t>
  </si>
  <si>
    <t>Lat E5430 Con 22</t>
  </si>
  <si>
    <t>KORBEL14BTX</t>
  </si>
  <si>
    <t>NXVMD</t>
  </si>
  <si>
    <t>998-BIDZ</t>
  </si>
  <si>
    <t>SMB - CHROMEBOX 3010_003</t>
  </si>
  <si>
    <t>P0PFX</t>
  </si>
  <si>
    <t>998-BRCB</t>
  </si>
  <si>
    <t>CEDAR15VBDW1601_2354</t>
  </si>
  <si>
    <t>P7H21</t>
  </si>
  <si>
    <t>998-BKRO</t>
  </si>
  <si>
    <t>PQC|4GB|500GB W8</t>
  </si>
  <si>
    <t>XV6DT</t>
  </si>
  <si>
    <t>730-4429</t>
  </si>
  <si>
    <t>YN3F8</t>
  </si>
  <si>
    <t>210-ADGK</t>
  </si>
  <si>
    <t>EQL 6100X 600G 2.5in</t>
  </si>
  <si>
    <t>YVXR8</t>
  </si>
  <si>
    <t>998-BLKP</t>
  </si>
  <si>
    <t>i7348-5001SLV</t>
  </si>
  <si>
    <t>FJX59</t>
  </si>
  <si>
    <t>998-BBCE</t>
  </si>
  <si>
    <t>FTJK9</t>
  </si>
  <si>
    <t>730-7864</t>
  </si>
  <si>
    <t>Latitude E5540_001</t>
  </si>
  <si>
    <t>G0DV5</t>
  </si>
  <si>
    <t>730-4197</t>
  </si>
  <si>
    <t>G37D2</t>
  </si>
  <si>
    <t>730-0210</t>
  </si>
  <si>
    <t>G4H2X</t>
  </si>
  <si>
    <t>730-3237</t>
  </si>
  <si>
    <t>N2JND</t>
  </si>
  <si>
    <t>998-BIGT</t>
  </si>
  <si>
    <t>N2MXP</t>
  </si>
  <si>
    <t>998-BJIV</t>
  </si>
  <si>
    <t>i7HSW|12|1TB  T FHD</t>
  </si>
  <si>
    <t>NC97D</t>
  </si>
  <si>
    <t>730-7787</t>
  </si>
  <si>
    <t>NCGDX</t>
  </si>
  <si>
    <t>730-7937</t>
  </si>
  <si>
    <t>i15RVT-3809BLK</t>
  </si>
  <si>
    <t>NMM2N</t>
  </si>
  <si>
    <t>998-10010</t>
  </si>
  <si>
    <t>PCF3W</t>
  </si>
  <si>
    <t>998-19182</t>
  </si>
  <si>
    <t>PFP0X</t>
  </si>
  <si>
    <t>998-BKYK</t>
  </si>
  <si>
    <t>i3847-6932BK</t>
  </si>
  <si>
    <t>PJ4GD</t>
  </si>
  <si>
    <t>998-BEHJ</t>
  </si>
  <si>
    <t>i7|8|1TB+8 T FHD</t>
  </si>
  <si>
    <t>PTHGT</t>
  </si>
  <si>
    <t>998-BHWP</t>
  </si>
  <si>
    <t>PVFN8</t>
  </si>
  <si>
    <t>332-0723</t>
  </si>
  <si>
    <t>Opti 7010 - AMEX</t>
  </si>
  <si>
    <t>Lanikai 7 USFF</t>
  </si>
  <si>
    <t>G7M29</t>
  </si>
  <si>
    <t>730-4343</t>
  </si>
  <si>
    <t>GFG44</t>
  </si>
  <si>
    <t>998-BEBG</t>
  </si>
  <si>
    <t>GH1W6</t>
  </si>
  <si>
    <t>998-BEHP</t>
  </si>
  <si>
    <t>GJJXC</t>
  </si>
  <si>
    <t>998-BPYY</t>
  </si>
  <si>
    <t>TULIP151603_2393_EW_P</t>
  </si>
  <si>
    <t>H0HT6</t>
  </si>
  <si>
    <t>998-BPYG</t>
  </si>
  <si>
    <t>PKTFW</t>
  </si>
  <si>
    <t>998-BLKW</t>
  </si>
  <si>
    <t>PR9R1</t>
  </si>
  <si>
    <t>998-BJSK</t>
  </si>
  <si>
    <t>MarbleFalls15_3W_101</t>
  </si>
  <si>
    <t>PV16D</t>
  </si>
  <si>
    <t>730-4215</t>
  </si>
  <si>
    <t>PX3WY</t>
  </si>
  <si>
    <t>998-BJTZ</t>
  </si>
  <si>
    <t>i3BDW|4|500 T</t>
  </si>
  <si>
    <t>PXCFJ</t>
  </si>
  <si>
    <t>730-2310</t>
  </si>
  <si>
    <t>INSPIRON N4050,NO PROCESSOR,NOTEBOOK,ENRICO14INTELHRFBTX</t>
  </si>
  <si>
    <t>ENRICO14INTELHRFBTX</t>
  </si>
  <si>
    <t>INSPIRON N4050</t>
  </si>
  <si>
    <t>ENRICO14INTELHRBTX</t>
  </si>
  <si>
    <t>NRVT7</t>
  </si>
  <si>
    <t>730-8399</t>
  </si>
  <si>
    <t>NVRJT</t>
  </si>
  <si>
    <t>998-BEYT</t>
  </si>
  <si>
    <t>Latitude E6540_102</t>
  </si>
  <si>
    <t>NWD56</t>
  </si>
  <si>
    <t>998-BMJX</t>
  </si>
  <si>
    <t>NXTC4</t>
  </si>
  <si>
    <t>998-BELY</t>
  </si>
  <si>
    <t>NXYXJ</t>
  </si>
  <si>
    <t>998-BLNZ</t>
  </si>
  <si>
    <t>H66GR</t>
  </si>
  <si>
    <t>998-BNHW</t>
  </si>
  <si>
    <t>H7TC3</t>
  </si>
  <si>
    <t>998-10977</t>
  </si>
  <si>
    <t>HMHP9</t>
  </si>
  <si>
    <t>998-BFZS</t>
  </si>
  <si>
    <t>OptiPlex 7020 SFF_007</t>
  </si>
  <si>
    <t>HPF46</t>
  </si>
  <si>
    <t>730-3991</t>
  </si>
  <si>
    <t>NPH7M</t>
  </si>
  <si>
    <t>730-2620</t>
  </si>
  <si>
    <t>NPRR0</t>
  </si>
  <si>
    <t>998-BMMZ</t>
  </si>
  <si>
    <t>NPTT2</t>
  </si>
  <si>
    <t>998-BDGT</t>
  </si>
  <si>
    <t>NT7MV</t>
  </si>
  <si>
    <t>998-BPQS</t>
  </si>
  <si>
    <t>Cel/4/500/W8.1Home  </t>
  </si>
  <si>
    <t>NW37X</t>
  </si>
  <si>
    <t>998-BHSC</t>
  </si>
  <si>
    <t>PYKYP</t>
  </si>
  <si>
    <t>730-4041</t>
  </si>
  <si>
    <t>R71N3</t>
  </si>
  <si>
    <t>730-0832</t>
  </si>
  <si>
    <t>R9WHK</t>
  </si>
  <si>
    <t>998-BJLZ</t>
  </si>
  <si>
    <t>v7140PRO-4655BLK</t>
  </si>
  <si>
    <t>RDM06</t>
  </si>
  <si>
    <t>730-8404</t>
  </si>
  <si>
    <t>RDP6J</t>
  </si>
  <si>
    <t>998-BKFC</t>
  </si>
  <si>
    <t>SAFF1601_7101</t>
  </si>
  <si>
    <t>M3NDT</t>
  </si>
  <si>
    <t>998-BRRE</t>
  </si>
  <si>
    <t>CEDAR15VHSW1605_2356_OPP</t>
  </si>
  <si>
    <t>MJGW8</t>
  </si>
  <si>
    <t>998-BRLQ</t>
  </si>
  <si>
    <t>7040SFF_2H16_031</t>
  </si>
  <si>
    <t>MNKMY</t>
  </si>
  <si>
    <t>998-BQQE</t>
  </si>
  <si>
    <t>MRR81</t>
  </si>
  <si>
    <t>998-BRKU</t>
  </si>
  <si>
    <t>5040SFF_2H16_014</t>
  </si>
  <si>
    <t>MT6FV</t>
  </si>
  <si>
    <t>730-8217</t>
  </si>
  <si>
    <t>Optiplex 9020SF_022</t>
  </si>
  <si>
    <t>P07N7</t>
  </si>
  <si>
    <t>FY16 Spring Cycle 1</t>
  </si>
  <si>
    <t>998-BPXS</t>
  </si>
  <si>
    <t>BRAD15BDW1601_5237_P</t>
  </si>
  <si>
    <t>P1W2V</t>
  </si>
  <si>
    <t>998-BEBJ</t>
  </si>
  <si>
    <t>PDGR1</t>
  </si>
  <si>
    <t>998-BNJY</t>
  </si>
  <si>
    <t>Touch|PQC|4GB|500|UMA|1705|Battery|Win8.1</t>
  </si>
  <si>
    <t>PKCWC</t>
  </si>
  <si>
    <t>998-BKST</t>
  </si>
  <si>
    <t>PTTT0</t>
  </si>
  <si>
    <t>998-BNPM</t>
  </si>
  <si>
    <t>PR07M</t>
  </si>
  <si>
    <t>998-BIFX</t>
  </si>
  <si>
    <t>i7 4765t / 8 / 2TB</t>
  </si>
  <si>
    <t>PW7R7</t>
  </si>
  <si>
    <t>998-BQPH</t>
  </si>
  <si>
    <t>PWK11</t>
  </si>
  <si>
    <t>998-BGHJ</t>
  </si>
  <si>
    <t>OPTIPLEX 3020_021</t>
  </si>
  <si>
    <t>R4FX3</t>
  </si>
  <si>
    <t>998-BQUQ</t>
  </si>
  <si>
    <t>R9NDC</t>
  </si>
  <si>
    <t>J225W</t>
  </si>
  <si>
    <t>730-5840</t>
  </si>
  <si>
    <t>Latitude E6540_9</t>
  </si>
  <si>
    <t>J5MWC</t>
  </si>
  <si>
    <t>730-2180</t>
  </si>
  <si>
    <t>J7K89</t>
  </si>
  <si>
    <t>998-BKXD</t>
  </si>
  <si>
    <t>i7348-3286SLV</t>
  </si>
  <si>
    <t>JFH2N</t>
  </si>
  <si>
    <t>730-3647</t>
  </si>
  <si>
    <t>JGH9F</t>
  </si>
  <si>
    <t>730-2431</t>
  </si>
  <si>
    <t>R1WG7</t>
  </si>
  <si>
    <t>998-BMCD</t>
  </si>
  <si>
    <t>R7NM5</t>
  </si>
  <si>
    <t>210-ADBO</t>
  </si>
  <si>
    <t>EQL 6210E 4TB 3.5in</t>
  </si>
  <si>
    <t>RVN3T</t>
  </si>
  <si>
    <t>389-BEDW</t>
  </si>
  <si>
    <t>WYSE D10D</t>
  </si>
  <si>
    <t>T2YH5</t>
  </si>
  <si>
    <t>730-0850</t>
  </si>
  <si>
    <t>TD2KG</t>
  </si>
  <si>
    <t>998-BGHK</t>
  </si>
  <si>
    <t>TMKJD</t>
  </si>
  <si>
    <t>998-BRCK</t>
  </si>
  <si>
    <t>E5550_2H15_011</t>
  </si>
  <si>
    <t>TTJ34</t>
  </si>
  <si>
    <t>730-4451</t>
  </si>
  <si>
    <t>TWHXV</t>
  </si>
  <si>
    <t>998-BMLF</t>
  </si>
  <si>
    <t>V3WXG</t>
  </si>
  <si>
    <t>730-6629</t>
  </si>
  <si>
    <t>V68HN</t>
  </si>
  <si>
    <t>730-2144</t>
  </si>
  <si>
    <t>P3D1H</t>
  </si>
  <si>
    <t>225-1130</t>
  </si>
  <si>
    <t>P7GCF</t>
  </si>
  <si>
    <t>730-8015</t>
  </si>
  <si>
    <t>P9J23</t>
  </si>
  <si>
    <t>998-BNTZ</t>
  </si>
  <si>
    <t>R422G</t>
  </si>
  <si>
    <t>998-BBYF</t>
  </si>
  <si>
    <t>i5|6|1 HD T</t>
  </si>
  <si>
    <t>R9H2G</t>
  </si>
  <si>
    <t>998-BGXS</t>
  </si>
  <si>
    <t>RFF7C</t>
  </si>
  <si>
    <t>998-BJUO</t>
  </si>
  <si>
    <t>T|i5|12GB|1TB|Intel 7206</t>
  </si>
  <si>
    <t>RRG45</t>
  </si>
  <si>
    <t>730-0209</t>
  </si>
  <si>
    <t>RW1RW</t>
  </si>
  <si>
    <t>998-BHMX</t>
  </si>
  <si>
    <t>RXY29</t>
  </si>
  <si>
    <t>730-1296</t>
  </si>
  <si>
    <t>MVFXN</t>
  </si>
  <si>
    <t>998-BKSZ</t>
  </si>
  <si>
    <t>N0DFW</t>
  </si>
  <si>
    <t>998-BKXY</t>
  </si>
  <si>
    <t>i7352-4433SLV</t>
  </si>
  <si>
    <t>N30XN</t>
  </si>
  <si>
    <t>998-BQQC</t>
  </si>
  <si>
    <t>N3XT6</t>
  </si>
  <si>
    <t>998-10112</t>
  </si>
  <si>
    <t>N7JR6</t>
  </si>
  <si>
    <t>998-BBSZ</t>
  </si>
  <si>
    <t>RHG4P</t>
  </si>
  <si>
    <t>998-BEBY</t>
  </si>
  <si>
    <t>RKTWF</t>
  </si>
  <si>
    <t>998-BNRY</t>
  </si>
  <si>
    <t>RPHTM</t>
  </si>
  <si>
    <t>730-4342</t>
  </si>
  <si>
    <t>RTKJH</t>
  </si>
  <si>
    <t>998-BRKX</t>
  </si>
  <si>
    <t>5040MT_2H16_019</t>
  </si>
  <si>
    <t>RXMT0</t>
  </si>
  <si>
    <t>998-BEOE</t>
  </si>
  <si>
    <t>Latitude E5540_104</t>
  </si>
  <si>
    <t>T3DRN</t>
  </si>
  <si>
    <t>998-BLVF</t>
  </si>
  <si>
    <t>9020MFF_1H16_007</t>
  </si>
  <si>
    <t>T42JX</t>
  </si>
  <si>
    <t>730-3695</t>
  </si>
  <si>
    <t>T60RM</t>
  </si>
  <si>
    <t>998-BLSK</t>
  </si>
  <si>
    <t>A9S_2H15_003_STF</t>
  </si>
  <si>
    <t>T6GGW</t>
  </si>
  <si>
    <t>998-BDFJ</t>
  </si>
  <si>
    <t>i3048-4285BLK</t>
  </si>
  <si>
    <t>TD9T2</t>
  </si>
  <si>
    <t>998-BESK</t>
  </si>
  <si>
    <t>XPSo18T-4444BLK</t>
  </si>
  <si>
    <t>PXRWX</t>
  </si>
  <si>
    <t>998-BLUH</t>
  </si>
  <si>
    <t>3020SFF_1H16_009/MX/BTS</t>
  </si>
  <si>
    <t>PYN39</t>
  </si>
  <si>
    <t>998-BLJT</t>
  </si>
  <si>
    <t>i5548-5833SLV</t>
  </si>
  <si>
    <t>R0JX7</t>
  </si>
  <si>
    <t>998-BHZX</t>
  </si>
  <si>
    <t>i17RM-5161BRZ</t>
  </si>
  <si>
    <t>R8F42</t>
  </si>
  <si>
    <t>730-8150</t>
  </si>
  <si>
    <t>R9HXK</t>
  </si>
  <si>
    <t>998-BDMY</t>
  </si>
  <si>
    <t>NH9FG</t>
  </si>
  <si>
    <t>998-BOOH</t>
  </si>
  <si>
    <t>NJ12M</t>
  </si>
  <si>
    <t>998-BJYS</t>
  </si>
  <si>
    <t>E5550_2H15_004</t>
  </si>
  <si>
    <t>NM05H</t>
  </si>
  <si>
    <t>998-BELT</t>
  </si>
  <si>
    <t>Latitude E5440_109</t>
  </si>
  <si>
    <t>NYMDP</t>
  </si>
  <si>
    <t>730-7668</t>
  </si>
  <si>
    <t>P7MF5</t>
  </si>
  <si>
    <t>730-2182</t>
  </si>
  <si>
    <t>T1MGT</t>
  </si>
  <si>
    <t>998-BMMU</t>
  </si>
  <si>
    <t>T49PX</t>
  </si>
  <si>
    <t>998-BPYV</t>
  </si>
  <si>
    <t>TULIP151603_2395_EW_P</t>
  </si>
  <si>
    <t>T49YD</t>
  </si>
  <si>
    <t>998-BEJW</t>
  </si>
  <si>
    <t>T5KHV</t>
  </si>
  <si>
    <t>998-BPDE</t>
  </si>
  <si>
    <t>GENMT1603_207</t>
  </si>
  <si>
    <t>VNX8X</t>
  </si>
  <si>
    <t>998-BLZB</t>
  </si>
  <si>
    <t>VV17X</t>
  </si>
  <si>
    <t>998-BRLL</t>
  </si>
  <si>
    <t>7040SFF_2H16_007</t>
  </si>
  <si>
    <t>VY8KF</t>
  </si>
  <si>
    <t>998-BNTX</t>
  </si>
  <si>
    <t>W14YN</t>
  </si>
  <si>
    <t>998-BNXG</t>
  </si>
  <si>
    <t>TLA,TC WYSE 3010 THIN CLIE,BTS</t>
  </si>
  <si>
    <t>W67JJ</t>
  </si>
  <si>
    <t>730-6715</t>
  </si>
  <si>
    <t>RF8X9</t>
  </si>
  <si>
    <t>998-BJYR</t>
  </si>
  <si>
    <t>E5550_2H15_002</t>
  </si>
  <si>
    <t>RGG9M</t>
  </si>
  <si>
    <t>998-BNJL</t>
  </si>
  <si>
    <t>RM26J</t>
  </si>
  <si>
    <t>998-BNWC</t>
  </si>
  <si>
    <t>RWC05</t>
  </si>
  <si>
    <t>998-BBZJ</t>
  </si>
  <si>
    <t>Pro11-9001BLK</t>
  </si>
  <si>
    <t>T450W</t>
  </si>
  <si>
    <t>998-BMND</t>
  </si>
  <si>
    <t>K0TD7</t>
  </si>
  <si>
    <t>730-1786</t>
  </si>
  <si>
    <t>Vostro 1440S FGA 37S</t>
  </si>
  <si>
    <t>CARUSO 14 INTEL ARD FBTX</t>
  </si>
  <si>
    <t>VOSTRO 1440</t>
  </si>
  <si>
    <t>CARUSO 14 INTEL ARD BTX</t>
  </si>
  <si>
    <t>K88D3</t>
  </si>
  <si>
    <t>730-6745</t>
  </si>
  <si>
    <t>KHKKN</t>
  </si>
  <si>
    <t>730-6969</t>
  </si>
  <si>
    <t>T3610_142H_006</t>
  </si>
  <si>
    <t>KVH85</t>
  </si>
  <si>
    <t>998-BEYP</t>
  </si>
  <si>
    <t>Latitude E6440_102</t>
  </si>
  <si>
    <t>MGYRN</t>
  </si>
  <si>
    <t>998-BJUS</t>
  </si>
  <si>
    <t>RDDM2</t>
  </si>
  <si>
    <t>998-BNFX</t>
  </si>
  <si>
    <t>i5|4|500 HD T W8.1P</t>
  </si>
  <si>
    <t>RJMK1</t>
  </si>
  <si>
    <t>730-6952</t>
  </si>
  <si>
    <t>Optiplex 7010_004</t>
  </si>
  <si>
    <t>RP2M2</t>
  </si>
  <si>
    <t>998-BLMK</t>
  </si>
  <si>
    <t>i5BDW|8|256 QHD+ T</t>
  </si>
  <si>
    <t>RTGY4</t>
  </si>
  <si>
    <t>998-BQKS</t>
  </si>
  <si>
    <t>Meridian_13_2H_003</t>
  </si>
  <si>
    <t>RVVKV</t>
  </si>
  <si>
    <t>998-BHSB</t>
  </si>
  <si>
    <t>TGNX9</t>
  </si>
  <si>
    <t>998-BLFQ</t>
  </si>
  <si>
    <t>TGXNR</t>
  </si>
  <si>
    <t>998-BFYW</t>
  </si>
  <si>
    <t>LATITUDE 3440_103</t>
  </si>
  <si>
    <t>TJPW7</t>
  </si>
  <si>
    <t>730-7863</t>
  </si>
  <si>
    <t>TXCTN</t>
  </si>
  <si>
    <t>730-8376</t>
  </si>
  <si>
    <t>AMZMT142H_021</t>
  </si>
  <si>
    <t>VM367</t>
  </si>
  <si>
    <t>998-10028</t>
  </si>
  <si>
    <t>W73KF</t>
  </si>
  <si>
    <t>998-BDCR</t>
  </si>
  <si>
    <t>i5748-2143sLV</t>
  </si>
  <si>
    <t>WKY63</t>
  </si>
  <si>
    <t>998-BICF</t>
  </si>
  <si>
    <t>i17RM-8392IBL</t>
  </si>
  <si>
    <t>WM10W</t>
  </si>
  <si>
    <t>998-BLRS</t>
  </si>
  <si>
    <t>i3043-3752BLK</t>
  </si>
  <si>
    <t>WNT18</t>
  </si>
  <si>
    <t>998-BNNG</t>
  </si>
  <si>
    <t>WTC4M</t>
  </si>
  <si>
    <t>i15RMT-7561FIR</t>
  </si>
  <si>
    <t>Oak 15 Mainstream Haswell</t>
  </si>
  <si>
    <t>T6DF0</t>
  </si>
  <si>
    <t>998-BQPP</t>
  </si>
  <si>
    <t>T6R45</t>
  </si>
  <si>
    <t>998-BNFV</t>
  </si>
  <si>
    <t>TDK3Y</t>
  </si>
  <si>
    <t>998-BMLY</t>
  </si>
  <si>
    <t>TFRP7</t>
  </si>
  <si>
    <t>730-4082</t>
  </si>
  <si>
    <t>TGC5D</t>
  </si>
  <si>
    <t>225-3210</t>
  </si>
  <si>
    <t>Opti 7010 SFF Con 2</t>
  </si>
  <si>
    <t>T9GGN</t>
  </si>
  <si>
    <t>998-BLLU</t>
  </si>
  <si>
    <t>TFDNV</t>
  </si>
  <si>
    <t>998-BEDV</t>
  </si>
  <si>
    <t>TMKNV</t>
  </si>
  <si>
    <t>998-BOWU</t>
  </si>
  <si>
    <t>TR7H5</t>
  </si>
  <si>
    <t>998-BJRZ</t>
  </si>
  <si>
    <t>i3BDW|4|500 HD+</t>
  </si>
  <si>
    <t>V1C5P</t>
  </si>
  <si>
    <t>998-BMNR</t>
  </si>
  <si>
    <t>MMXDY</t>
  </si>
  <si>
    <t>998-BGCY</t>
  </si>
  <si>
    <t>OPTIPLEX 9020_006</t>
  </si>
  <si>
    <t>MRYJF</t>
  </si>
  <si>
    <t>998-BDQD</t>
  </si>
  <si>
    <t>X8700-3130BLK</t>
  </si>
  <si>
    <t>MT4DH</t>
  </si>
  <si>
    <t>998-BRBW</t>
  </si>
  <si>
    <t>CEDAR15VBDW1601_2355</t>
  </si>
  <si>
    <t>MX1TN</t>
  </si>
  <si>
    <t>730-2486</t>
  </si>
  <si>
    <t>PPAN1303_010</t>
  </si>
  <si>
    <t>N8VGT</t>
  </si>
  <si>
    <t>998-BREG</t>
  </si>
  <si>
    <t>POPPY1605_717_3D_P</t>
  </si>
  <si>
    <t>TF7G4</t>
  </si>
  <si>
    <t>210-ADGJ</t>
  </si>
  <si>
    <t>EQL 6210E 3TB 3.5in</t>
  </si>
  <si>
    <t>TNP78</t>
  </si>
  <si>
    <t>730-5867</t>
  </si>
  <si>
    <t>TP2TF</t>
  </si>
  <si>
    <t>998-BNRX</t>
  </si>
  <si>
    <t>TVJ73</t>
  </si>
  <si>
    <t>998-BDUP</t>
  </si>
  <si>
    <t>i7537T-2786sLV</t>
  </si>
  <si>
    <t>V406V</t>
  </si>
  <si>
    <t>998-21669</t>
  </si>
  <si>
    <t>PD29V</t>
  </si>
  <si>
    <t>998-BMLU</t>
  </si>
  <si>
    <t>PRX6H</t>
  </si>
  <si>
    <t>998-BLPD</t>
  </si>
  <si>
    <t>i5/8/180/W7P(64bit) (eDP)</t>
  </si>
  <si>
    <t>PX4M2</t>
  </si>
  <si>
    <t>998-BLMR</t>
  </si>
  <si>
    <t>R1MKF</t>
  </si>
  <si>
    <t>730-4545</t>
  </si>
  <si>
    <t>RWR12</t>
  </si>
  <si>
    <t>998-BHBD</t>
  </si>
  <si>
    <t>PQC|4GB|500GB Win8.1</t>
  </si>
  <si>
    <t>WTTXG</t>
  </si>
  <si>
    <t>998-BMNQ</t>
  </si>
  <si>
    <t>X0T6G</t>
  </si>
  <si>
    <t>998-BJSF</t>
  </si>
  <si>
    <t>i7BDW|8|1TB HD+ W7P</t>
  </si>
  <si>
    <t>X1MT1</t>
  </si>
  <si>
    <t>730-4128</t>
  </si>
  <si>
    <t>X794F</t>
  </si>
  <si>
    <t>998-BHSG</t>
  </si>
  <si>
    <t>X83DN</t>
  </si>
  <si>
    <t>730-3217</t>
  </si>
  <si>
    <t>V3XJF</t>
  </si>
  <si>
    <t>730-2438</t>
  </si>
  <si>
    <t>V910V</t>
  </si>
  <si>
    <t>998-BPBL</t>
  </si>
  <si>
    <t>Tulip151603_2358/US/BTS</t>
  </si>
  <si>
    <t>VJ09X</t>
  </si>
  <si>
    <t>998-BKUD</t>
  </si>
  <si>
    <t>i3543-5751BLK</t>
  </si>
  <si>
    <t>VJXWX</t>
  </si>
  <si>
    <t>998-BHDG</t>
  </si>
  <si>
    <t>VN7TG</t>
  </si>
  <si>
    <t>730-6397</t>
  </si>
  <si>
    <t>V17X4</t>
  </si>
  <si>
    <t>998-BHPE</t>
  </si>
  <si>
    <t>i5HSW|8|500 T</t>
  </si>
  <si>
    <t>VCDD5</t>
  </si>
  <si>
    <t>998-BHZP</t>
  </si>
  <si>
    <t>VW43G</t>
  </si>
  <si>
    <t>998-BMJC</t>
  </si>
  <si>
    <t>VWH6Y</t>
  </si>
  <si>
    <t>998-BHYD</t>
  </si>
  <si>
    <t>i3048-8002BLK</t>
  </si>
  <si>
    <t>W0DNN</t>
  </si>
  <si>
    <t>730-8214</t>
  </si>
  <si>
    <t>AMZSFF142H_020</t>
  </si>
  <si>
    <t>VM5HD</t>
  </si>
  <si>
    <t>998-BOXN</t>
  </si>
  <si>
    <t>VWNGN</t>
  </si>
  <si>
    <t>730-5312</t>
  </si>
  <si>
    <t>i7|12|2|GFX (P1)</t>
  </si>
  <si>
    <t>W6RP3</t>
  </si>
  <si>
    <t>998-BIUE</t>
  </si>
  <si>
    <t>WT5DD</t>
  </si>
  <si>
    <t>998-BQXX</t>
  </si>
  <si>
    <t>7040SFF_2H16_007/MX/BTS</t>
  </si>
  <si>
    <t>X04K4</t>
  </si>
  <si>
    <t>998-BPBJ</t>
  </si>
  <si>
    <t>GENSFF1603_313/US/BTS</t>
  </si>
  <si>
    <t>NK5FN</t>
  </si>
  <si>
    <t>998-BHSM</t>
  </si>
  <si>
    <t>NWR94</t>
  </si>
  <si>
    <t>998-BHVH</t>
  </si>
  <si>
    <t>i5348-5557BLK</t>
  </si>
  <si>
    <t>P2G76</t>
  </si>
  <si>
    <t>730-5057</t>
  </si>
  <si>
    <t>P45XV</t>
  </si>
  <si>
    <t>998-BMJV</t>
  </si>
  <si>
    <t>VENUE 8 7840,,,BLACKBURNFBTX,ADR</t>
  </si>
  <si>
    <t>P58FG</t>
  </si>
  <si>
    <t>730-7635</t>
  </si>
  <si>
    <t>V86R1</t>
  </si>
  <si>
    <t>998-BMFT</t>
  </si>
  <si>
    <t>V8WH4</t>
  </si>
  <si>
    <t>998-BLGN</t>
  </si>
  <si>
    <t>VRXPK</t>
  </si>
  <si>
    <t>730-8294</t>
  </si>
  <si>
    <t>i5|6|500 T</t>
  </si>
  <si>
    <t>VWDY2</t>
  </si>
  <si>
    <t>998-BLSU</t>
  </si>
  <si>
    <t>7020MT_1H16_023</t>
  </si>
  <si>
    <t>VWN94</t>
  </si>
  <si>
    <t>998-BEYW</t>
  </si>
  <si>
    <t xml:space="preserve">Cel|4|500 </t>
  </si>
  <si>
    <t>VP8NV</t>
  </si>
  <si>
    <t>730-4080</t>
  </si>
  <si>
    <t>W200Y</t>
  </si>
  <si>
    <t>998-BPXN</t>
  </si>
  <si>
    <t>TULIP15AMD1603_2815_P</t>
  </si>
  <si>
    <t>WJRNC</t>
  </si>
  <si>
    <t>998-BMFS</t>
  </si>
  <si>
    <t>RhineAiO_i5/8/500/RW/Touch/7260</t>
  </si>
  <si>
    <t>WJTFV</t>
  </si>
  <si>
    <t>998-BBDG</t>
  </si>
  <si>
    <t>WVMTT</t>
  </si>
  <si>
    <t>998-BEYS</t>
  </si>
  <si>
    <t>XDGJH</t>
  </si>
  <si>
    <t>998-BLXY</t>
  </si>
  <si>
    <t>Chrome_11_4GB_002/US/BTS</t>
  </si>
  <si>
    <t>XHK99</t>
  </si>
  <si>
    <t>730-2047</t>
  </si>
  <si>
    <t>Vostro 3560 1303_014</t>
  </si>
  <si>
    <t>XJ4F3</t>
  </si>
  <si>
    <t>998-BRKT</t>
  </si>
  <si>
    <t>5040MT_2H16_008</t>
  </si>
  <si>
    <t>XV1YD</t>
  </si>
  <si>
    <t>998-BLOC</t>
  </si>
  <si>
    <t>CelBYT|4|500</t>
  </si>
  <si>
    <t>XWYPY</t>
  </si>
  <si>
    <t>998-BECC</t>
  </si>
  <si>
    <t>CONSUMER DIRECT</t>
  </si>
  <si>
    <t>RXMWM</t>
  </si>
  <si>
    <t>998-BBHI</t>
  </si>
  <si>
    <t>i3847-5385BK</t>
  </si>
  <si>
    <t>RY9F2</t>
  </si>
  <si>
    <t>998-BMFQ</t>
  </si>
  <si>
    <t>T1JD2</t>
  </si>
  <si>
    <t>730-2433</t>
  </si>
  <si>
    <t>T8RXK</t>
  </si>
  <si>
    <t>998-BOLV</t>
  </si>
  <si>
    <t>THGKF</t>
  </si>
  <si>
    <t>998-BHWS</t>
  </si>
  <si>
    <t>W4W2W</t>
  </si>
  <si>
    <t>998-BROV</t>
  </si>
  <si>
    <t>IRIS15BSW1605_008_OPP</t>
  </si>
  <si>
    <t>W9DGR</t>
  </si>
  <si>
    <t>998-BRKY</t>
  </si>
  <si>
    <t>5040MT_2H16_022</t>
  </si>
  <si>
    <t>WCPG1</t>
  </si>
  <si>
    <t>730-4659</t>
  </si>
  <si>
    <t>WHTG1</t>
  </si>
  <si>
    <t>998-BRDE</t>
  </si>
  <si>
    <t>Inspiron 15 5000 Series (5551)</t>
  </si>
  <si>
    <t>WNFGR</t>
  </si>
  <si>
    <t>998-BKTD</t>
  </si>
  <si>
    <t>i5BDW|8|1TB HD W7P</t>
  </si>
  <si>
    <t>WWWP1</t>
  </si>
  <si>
    <t>998-BRXR</t>
  </si>
  <si>
    <t>Blackwell_2H_05</t>
  </si>
  <si>
    <t>BLACKWELLT4FBTX</t>
  </si>
  <si>
    <t>VENUE 8 PRO 5855</t>
  </si>
  <si>
    <t>BLACKWELLT4BTX</t>
  </si>
  <si>
    <t>X6DVC</t>
  </si>
  <si>
    <t>998-BKXB</t>
  </si>
  <si>
    <t>i5548-833SLV</t>
  </si>
  <si>
    <t>XC4WD</t>
  </si>
  <si>
    <t>730-2178</t>
  </si>
  <si>
    <t>XR6YC</t>
  </si>
  <si>
    <t>730-8025</t>
  </si>
  <si>
    <t>XTPJW</t>
  </si>
  <si>
    <t>998-BIDR</t>
  </si>
  <si>
    <t>i5735-323sLV</t>
  </si>
  <si>
    <t>X2TRK</t>
  </si>
  <si>
    <t>998-BJVY</t>
  </si>
  <si>
    <t>X3WD2</t>
  </si>
  <si>
    <t>730-3974</t>
  </si>
  <si>
    <t>X54V9</t>
  </si>
  <si>
    <t>998-BPNG</t>
  </si>
  <si>
    <t>VAN15BDW1603_016_P</t>
  </si>
  <si>
    <t>XNPCT</t>
  </si>
  <si>
    <t>389-BDUC</t>
  </si>
  <si>
    <t>Compellent Surly 2.5 SC220 - 2TB</t>
  </si>
  <si>
    <t>XPXGX</t>
  </si>
  <si>
    <t>998-BQUF</t>
  </si>
  <si>
    <t>JASMBSW1605_8111</t>
  </si>
  <si>
    <t>VXDP2</t>
  </si>
  <si>
    <t>998-BHCG</t>
  </si>
  <si>
    <t xml:space="preserve"> i3|4GB|1TB W7 Pro</t>
  </si>
  <si>
    <t>W26XY</t>
  </si>
  <si>
    <t>730-2434</t>
  </si>
  <si>
    <t>W3JX3</t>
  </si>
  <si>
    <t>998-BPXG</t>
  </si>
  <si>
    <t>W7Y5R</t>
  </si>
  <si>
    <t>998-BREM</t>
  </si>
  <si>
    <t>WHPD2</t>
  </si>
  <si>
    <t>210-ADGZ</t>
  </si>
  <si>
    <t>EQL 6100XS 800G 1.2TB 2.5in</t>
  </si>
  <si>
    <t>P93N7</t>
  </si>
  <si>
    <t>998-BLNQ</t>
  </si>
  <si>
    <t>T|i5|8|1TB|UMA|DVDRW|1703|Win8.1</t>
  </si>
  <si>
    <t>P9KYK</t>
  </si>
  <si>
    <t>998-BHSW</t>
  </si>
  <si>
    <t>P9WHK</t>
  </si>
  <si>
    <t>998-BPXR</t>
  </si>
  <si>
    <t>PHMDW</t>
  </si>
  <si>
    <t>998-BKRM</t>
  </si>
  <si>
    <t>i5HSW|8|1TB|HD</t>
  </si>
  <si>
    <t>PJPFH</t>
  </si>
  <si>
    <t>998-BRLM</t>
  </si>
  <si>
    <t>7040SFF_2H16_011</t>
  </si>
  <si>
    <t>XX0V2</t>
  </si>
  <si>
    <t>730-6917</t>
  </si>
  <si>
    <t>Y46FV</t>
  </si>
  <si>
    <t>998-BJSU</t>
  </si>
  <si>
    <t>LAT E5250_2H15_014</t>
  </si>
  <si>
    <t>Y99T7</t>
  </si>
  <si>
    <t>730-0215</t>
  </si>
  <si>
    <t>YKJ9X</t>
  </si>
  <si>
    <t>998-BIDO</t>
  </si>
  <si>
    <t>i5535-1464APL</t>
  </si>
  <si>
    <t>YP4G0</t>
  </si>
  <si>
    <t>998-BNWX</t>
  </si>
  <si>
    <t>Smart Selection|Marvell ARMADA|ThinOS|2GB |4GB Flash</t>
  </si>
  <si>
    <t>SAN DIEGOTOSBTX</t>
  </si>
  <si>
    <t>WYSE 3020 THIN CLIENT</t>
  </si>
  <si>
    <t>SAN DIEGOBTX</t>
  </si>
  <si>
    <t>TWC19</t>
  </si>
  <si>
    <t>730-4027</t>
  </si>
  <si>
    <t>TWN81</t>
  </si>
  <si>
    <t>998-BMWU</t>
  </si>
  <si>
    <t>ANW17-3921SLV</t>
  </si>
  <si>
    <t>TXPN2</t>
  </si>
  <si>
    <t>730-3739</t>
  </si>
  <si>
    <t>Vostro 3460 1401_039</t>
  </si>
  <si>
    <t>MERCEDESC14FBTX</t>
  </si>
  <si>
    <t>VOSTRO 3460</t>
  </si>
  <si>
    <t>MERCEDESC14BTX</t>
  </si>
  <si>
    <t>V9HTP</t>
  </si>
  <si>
    <t>998-BMLN</t>
  </si>
  <si>
    <t>VMRXF</t>
  </si>
  <si>
    <t>998-BMNC</t>
  </si>
  <si>
    <t>WR0N4</t>
  </si>
  <si>
    <t>998-BLSJ</t>
  </si>
  <si>
    <t>9020SFF_1H16_011</t>
  </si>
  <si>
    <t>WVH3G</t>
  </si>
  <si>
    <t>998-BICR</t>
  </si>
  <si>
    <t>i17RM-8387MRL</t>
  </si>
  <si>
    <t>X0PYC</t>
  </si>
  <si>
    <t>730-2481</t>
  </si>
  <si>
    <t>X84Y4</t>
  </si>
  <si>
    <t>998-BBTT</t>
  </si>
  <si>
    <t>X9K11</t>
  </si>
  <si>
    <t>998-BLLS</t>
  </si>
  <si>
    <t>XVRR2</t>
  </si>
  <si>
    <t>998-BBDY</t>
  </si>
  <si>
    <t>XYNFN</t>
  </si>
  <si>
    <t>998-BKTZ</t>
  </si>
  <si>
    <t>Y6C43</t>
  </si>
  <si>
    <t>332-0719</t>
  </si>
  <si>
    <t>Y77R2</t>
  </si>
  <si>
    <t>998-BRKZ</t>
  </si>
  <si>
    <t>5040SFF_2H16_019</t>
  </si>
  <si>
    <t>Y95C6</t>
  </si>
  <si>
    <t>998-BEKD</t>
  </si>
  <si>
    <t>CEDAR171503_2408</t>
  </si>
  <si>
    <t>WRNGC</t>
  </si>
  <si>
    <t>998-BLZJ</t>
  </si>
  <si>
    <t>LAKEWOOD_1505_001_R/BRZ/BTS</t>
  </si>
  <si>
    <t>WTMPT</t>
  </si>
  <si>
    <t>998-BKTK</t>
  </si>
  <si>
    <t>i3543-750BLK</t>
  </si>
  <si>
    <t>WVH19</t>
  </si>
  <si>
    <t>998-BFEP</t>
  </si>
  <si>
    <t>OptiPlex 9030 AIO_005</t>
  </si>
  <si>
    <t>WVN99</t>
  </si>
  <si>
    <t>998-BDZC</t>
  </si>
  <si>
    <t>i3847-5847BK</t>
  </si>
  <si>
    <t>WW3GX</t>
  </si>
  <si>
    <t>998-BGHD</t>
  </si>
  <si>
    <t>OPTIPLEX 3020_007</t>
  </si>
  <si>
    <t>XTYTG</t>
  </si>
  <si>
    <t>998-BPRN</t>
  </si>
  <si>
    <t>GOOD1603_111</t>
  </si>
  <si>
    <t>XWD05</t>
  </si>
  <si>
    <t>998-BOTK</t>
  </si>
  <si>
    <t>FOX1603_8109_P</t>
  </si>
  <si>
    <t>Y1N6N</t>
  </si>
  <si>
    <t>998-BIEJ</t>
  </si>
  <si>
    <t>i7|12GB|1TB|</t>
  </si>
  <si>
    <t>Y7D73</t>
  </si>
  <si>
    <t>998-BEJZ</t>
  </si>
  <si>
    <t>i5|8|1 HD+|Win7</t>
  </si>
  <si>
    <t>PK8TY</t>
  </si>
  <si>
    <t>998-BQVU</t>
  </si>
  <si>
    <t>TULIP151605_2398_HSW1_R</t>
  </si>
  <si>
    <t>PVJT5</t>
  </si>
  <si>
    <t>332-0985</t>
  </si>
  <si>
    <t>KACE 1100S</t>
  </si>
  <si>
    <t>RHXPG</t>
  </si>
  <si>
    <t>210-ADGU</t>
  </si>
  <si>
    <t>EQL 6100XV 300G 2.5in</t>
  </si>
  <si>
    <t>RPYCJ</t>
  </si>
  <si>
    <t>998-BLPF</t>
  </si>
  <si>
    <t>NT|PDC|4GB|500G|UMA|DVDRW|DW1707|Win7 Pro</t>
  </si>
  <si>
    <t>RX64N</t>
  </si>
  <si>
    <t>730-5899</t>
  </si>
  <si>
    <t>PBAIO141H_007</t>
  </si>
  <si>
    <t>YTG15</t>
  </si>
  <si>
    <t>730-8184</t>
  </si>
  <si>
    <t>W3HKC</t>
  </si>
  <si>
    <t>998-BPQX</t>
  </si>
  <si>
    <t>GBEARMT1603_119_P</t>
  </si>
  <si>
    <t>W4K6D</t>
  </si>
  <si>
    <t>998-BOPF</t>
  </si>
  <si>
    <t>W9DGH</t>
  </si>
  <si>
    <t>998-BMMD</t>
  </si>
  <si>
    <t>i3|4GB|1TB|UMA|DVDRW|DW1704|Win7Pro</t>
  </si>
  <si>
    <t>WCPJV</t>
  </si>
  <si>
    <t>332-1472</t>
  </si>
  <si>
    <t>MMCo - T5600</t>
  </si>
  <si>
    <t>T5600</t>
  </si>
  <si>
    <t>LITTLESURBTX</t>
  </si>
  <si>
    <t>WT6MT</t>
  </si>
  <si>
    <t>730-5567</t>
  </si>
  <si>
    <t>Y9JDY</t>
  </si>
  <si>
    <t>998-BLZI</t>
  </si>
  <si>
    <t>i7348-3287SLV</t>
  </si>
  <si>
    <t>YCT5H</t>
  </si>
  <si>
    <t>998-BJYP</t>
  </si>
  <si>
    <t>E5450_2H15_028</t>
  </si>
  <si>
    <t>YF0HP</t>
  </si>
  <si>
    <t>998-BMDY</t>
  </si>
  <si>
    <t>YH0MW</t>
  </si>
  <si>
    <t>998-BMJS</t>
  </si>
  <si>
    <t>YNYG0</t>
  </si>
  <si>
    <t>730-5628</t>
  </si>
  <si>
    <t>Optiplex 9020 AIO_004</t>
  </si>
  <si>
    <t>WYYPX</t>
  </si>
  <si>
    <t>730-1972</t>
  </si>
  <si>
    <t>Vostro 3360 1303_012</t>
  </si>
  <si>
    <t>X1TRC</t>
  </si>
  <si>
    <t>998-BOJK</t>
  </si>
  <si>
    <t>X2V4T</t>
  </si>
  <si>
    <t>730-4397</t>
  </si>
  <si>
    <t>X6FW1</t>
  </si>
  <si>
    <t>730-8020</t>
  </si>
  <si>
    <t>X8GYM</t>
  </si>
  <si>
    <t>998-BHVP</t>
  </si>
  <si>
    <t>SMB - OPTIPLEX 3020_005</t>
  </si>
  <si>
    <t>RXYW9</t>
  </si>
  <si>
    <t>998-BPYX</t>
  </si>
  <si>
    <t>TULIP15BDW1605_2358_R</t>
  </si>
  <si>
    <t>T2H9X</t>
  </si>
  <si>
    <t>998-BMKJ</t>
  </si>
  <si>
    <t>32GB/2GB/WXGA/Wifi</t>
  </si>
  <si>
    <t>T4NNP</t>
  </si>
  <si>
    <t>998-BQMN</t>
  </si>
  <si>
    <t>IRIS14BSW1605_002</t>
  </si>
  <si>
    <t>T98CR</t>
  </si>
  <si>
    <t>998-BJSB</t>
  </si>
  <si>
    <t>i3BDW|4|500 HD+ W7P</t>
  </si>
  <si>
    <t>TCDC9</t>
  </si>
  <si>
    <t>730-0611</t>
  </si>
  <si>
    <t>XPCKR</t>
  </si>
  <si>
    <t>998-BPVL</t>
  </si>
  <si>
    <t>Y6331</t>
  </si>
  <si>
    <t>998-BIVZ</t>
  </si>
  <si>
    <t>i5348-8891BLK</t>
  </si>
  <si>
    <t>Y9KH4</t>
  </si>
  <si>
    <t>998-BQWP</t>
  </si>
  <si>
    <t>YJX2M</t>
  </si>
  <si>
    <t>998-BEYV</t>
  </si>
  <si>
    <t>Latitude E6540_104</t>
  </si>
  <si>
    <t>YY9WY</t>
  </si>
  <si>
    <t>730-7790</t>
  </si>
  <si>
    <t>WX50X</t>
  </si>
  <si>
    <t>998-BCYB</t>
  </si>
  <si>
    <t>CEDAR15V1503_2324</t>
  </si>
  <si>
    <t>X0NNC</t>
  </si>
  <si>
    <t>730-0125</t>
  </si>
  <si>
    <t>XFHV1</t>
  </si>
  <si>
    <t>998-BMOO</t>
  </si>
  <si>
    <t>XH8F6</t>
  </si>
  <si>
    <t>998-BHRZ</t>
  </si>
  <si>
    <t>TK9G4</t>
  </si>
  <si>
    <t>998-BESL</t>
  </si>
  <si>
    <t>TP57Y</t>
  </si>
  <si>
    <t>998-BGBD</t>
  </si>
  <si>
    <t>TY1JK</t>
  </si>
  <si>
    <t>998-BKPO</t>
  </si>
  <si>
    <t>ASM100-1580</t>
  </si>
  <si>
    <t>V1PJK</t>
  </si>
  <si>
    <t>998-BMMC</t>
  </si>
  <si>
    <t>V24DX</t>
  </si>
  <si>
    <t>730-7127</t>
  </si>
  <si>
    <t>Latitude 3540_003</t>
  </si>
  <si>
    <t>X9W81</t>
  </si>
  <si>
    <t>998-BJYT</t>
  </si>
  <si>
    <t>E5550_2H15_019</t>
  </si>
  <si>
    <t>XJMMN</t>
  </si>
  <si>
    <t>998-BFZT</t>
  </si>
  <si>
    <t>OptiPlex 7020 SFF_009</t>
  </si>
  <si>
    <t>Y0YG6</t>
  </si>
  <si>
    <t>998-BIBW</t>
  </si>
  <si>
    <t>i5735-1936BRZ</t>
  </si>
  <si>
    <t>Y4CV4</t>
  </si>
  <si>
    <t>998-BLXI</t>
  </si>
  <si>
    <t>3020SFF_1H16_018_STF</t>
  </si>
  <si>
    <t>Y7W9F</t>
  </si>
  <si>
    <t>998-BHNL</t>
  </si>
  <si>
    <t>LATITUDE E6540_108</t>
  </si>
  <si>
    <t>YRDMD</t>
  </si>
  <si>
    <t>998-BHDK</t>
  </si>
  <si>
    <t>CelHSW|4|500 T</t>
  </si>
  <si>
    <t>YRF38</t>
  </si>
  <si>
    <t>998-BLSS</t>
  </si>
  <si>
    <t>A7S_1W_009_STF</t>
  </si>
  <si>
    <t>YRT3T</t>
  </si>
  <si>
    <t>998-BPSR</t>
  </si>
  <si>
    <t>GENMT1603_202</t>
  </si>
  <si>
    <t>XK47K</t>
  </si>
  <si>
    <t>998-BREF</t>
  </si>
  <si>
    <t>POPPY1605_714_3D_P</t>
  </si>
  <si>
    <t>XT0V1</t>
  </si>
  <si>
    <t>998-BNYJ</t>
  </si>
  <si>
    <t>XV2GH</t>
  </si>
  <si>
    <t>210-AEDV</t>
  </si>
  <si>
    <t>EQL 4210X 900G 2.5in</t>
  </si>
  <si>
    <t>Y3MN4</t>
  </si>
  <si>
    <t>998-BNSN</t>
  </si>
  <si>
    <t>Y9G1G</t>
  </si>
  <si>
    <t>730-0203</t>
  </si>
  <si>
    <t>V3112</t>
  </si>
  <si>
    <t>998-BIDY</t>
  </si>
  <si>
    <t>V3XX2</t>
  </si>
  <si>
    <t>730-6620</t>
  </si>
  <si>
    <t>i15RVT-13287BLK</t>
  </si>
  <si>
    <t>V47XP</t>
  </si>
  <si>
    <t>998-BHRY</t>
  </si>
  <si>
    <t>V8NJ0</t>
  </si>
  <si>
    <t>730-6318</t>
  </si>
  <si>
    <t>VGKNV</t>
  </si>
  <si>
    <t>998-BMLP</t>
  </si>
  <si>
    <t>i3|4|500 HD T</t>
  </si>
  <si>
    <t>YMC95</t>
  </si>
  <si>
    <t>998-BKUB</t>
  </si>
  <si>
    <t>i3543-000BLK</t>
  </si>
  <si>
    <t>YN2G1</t>
  </si>
  <si>
    <t>998-BRBV</t>
  </si>
  <si>
    <t>YPRHC</t>
  </si>
  <si>
    <t>998-BDXX</t>
  </si>
  <si>
    <t>YWXJN</t>
  </si>
  <si>
    <t>998-BQWL</t>
  </si>
  <si>
    <t>YX7C6</t>
  </si>
  <si>
    <t>730-8119</t>
  </si>
  <si>
    <t>VMJFW</t>
  </si>
  <si>
    <t>998-BDFD</t>
  </si>
  <si>
    <t>i5|4GB|500GB W7 Pro</t>
  </si>
  <si>
    <t>VTVVV</t>
  </si>
  <si>
    <t>730-6435</t>
  </si>
  <si>
    <t>VVHD8</t>
  </si>
  <si>
    <t>998-BQUN</t>
  </si>
  <si>
    <t>VVPJK</t>
  </si>
  <si>
    <t>210-ADGQ</t>
  </si>
  <si>
    <t>EQL 4100E 3TB 3.5in</t>
  </si>
  <si>
    <t>VW29Y</t>
  </si>
  <si>
    <t>998-BHWQ</t>
  </si>
  <si>
    <t>YXDHY</t>
  </si>
  <si>
    <t>998-BNXI</t>
  </si>
  <si>
    <t>Smart Selection|Marvell ARMADA|Linux|1GB|1GB Flash</t>
  </si>
  <si>
    <t>Y9R5R</t>
  </si>
  <si>
    <t>998-BLNS</t>
  </si>
  <si>
    <t>i5548-4167SLV</t>
  </si>
  <si>
    <t>YFCJ9</t>
  </si>
  <si>
    <t>998-BBXJ</t>
  </si>
  <si>
    <t>YJY7J</t>
  </si>
  <si>
    <t>998-BRBL</t>
  </si>
  <si>
    <t>YR00M</t>
  </si>
  <si>
    <t>998-BNSH</t>
  </si>
  <si>
    <t>0TD94</t>
  </si>
  <si>
    <t>998-BICE</t>
  </si>
  <si>
    <t>i5735-1936APL</t>
  </si>
  <si>
    <t>0WGN7</t>
  </si>
  <si>
    <t>730-7306</t>
  </si>
  <si>
    <t>0YH4R</t>
  </si>
  <si>
    <t>998-BBZG</t>
  </si>
  <si>
    <t>12JRK</t>
  </si>
  <si>
    <t>998-BHPO</t>
  </si>
  <si>
    <t>i7HSW|16|1TB+32|2 T QHD+</t>
  </si>
  <si>
    <t>13KTW</t>
  </si>
  <si>
    <t>998-BNWZ</t>
  </si>
  <si>
    <t>W0M5J</t>
  </si>
  <si>
    <t>730-5060</t>
  </si>
  <si>
    <t>W6WV0</t>
  </si>
  <si>
    <t>998-BLKL</t>
  </si>
  <si>
    <t>WPV7X</t>
  </si>
  <si>
    <t>998-BHYK</t>
  </si>
  <si>
    <t>WV029</t>
  </si>
  <si>
    <t>998-BDXY</t>
  </si>
  <si>
    <t>16FGY</t>
  </si>
  <si>
    <t>998-BGDC</t>
  </si>
  <si>
    <t>OPTIPLEX 9020_003</t>
  </si>
  <si>
    <t>1GFT4</t>
  </si>
  <si>
    <t>998-BNOZ</t>
  </si>
  <si>
    <t>1J17T</t>
  </si>
  <si>
    <t>998-BLWP</t>
  </si>
  <si>
    <t>FOX1601_8101/MX/BTS</t>
  </si>
  <si>
    <t>1K5KX</t>
  </si>
  <si>
    <t>998-BOPG</t>
  </si>
  <si>
    <t>1T6YM</t>
  </si>
  <si>
    <t>730-4123</t>
  </si>
  <si>
    <t>1X0YF</t>
  </si>
  <si>
    <t>998-BEKC</t>
  </si>
  <si>
    <t>i3|4|500 HD+|W7P</t>
  </si>
  <si>
    <t>22H4V</t>
  </si>
  <si>
    <t>998-BBEH</t>
  </si>
  <si>
    <t>Precision T1700SFF_502</t>
  </si>
  <si>
    <t>26KGD</t>
  </si>
  <si>
    <t>998-BJUW</t>
  </si>
  <si>
    <t>2G3M8</t>
  </si>
  <si>
    <t>998-BQNJ</t>
  </si>
  <si>
    <t>2HNKY</t>
  </si>
  <si>
    <t>998-BCYZ</t>
  </si>
  <si>
    <t>X7KKD</t>
  </si>
  <si>
    <t>998-BPQT</t>
  </si>
  <si>
    <t>GBEARMT1603_103_R</t>
  </si>
  <si>
    <t>XCFJW</t>
  </si>
  <si>
    <t>998-BNSD</t>
  </si>
  <si>
    <t>Tulip141603_2261</t>
  </si>
  <si>
    <t>Y6XRN</t>
  </si>
  <si>
    <t>998-BMNS</t>
  </si>
  <si>
    <t>Y8G0T</t>
  </si>
  <si>
    <t>730-4693</t>
  </si>
  <si>
    <t>Y8PGJ</t>
  </si>
  <si>
    <t>998-21902</t>
  </si>
  <si>
    <t>2NPYT</t>
  </si>
  <si>
    <t>998-BFBM</t>
  </si>
  <si>
    <t>Latitude E7440_115</t>
  </si>
  <si>
    <t>2PKMD</t>
  </si>
  <si>
    <t>998-BNRO</t>
  </si>
  <si>
    <t>2WFFV</t>
  </si>
  <si>
    <t>730-6967</t>
  </si>
  <si>
    <t>FPWS T3161_142H_005</t>
  </si>
  <si>
    <t>2YV97</t>
  </si>
  <si>
    <t>998-BPSQ</t>
  </si>
  <si>
    <t>3G5PK</t>
  </si>
  <si>
    <t>998-BHHD</t>
  </si>
  <si>
    <t>3WNF3</t>
  </si>
  <si>
    <t>998-BRLB</t>
  </si>
  <si>
    <t>5040MT_2H16_023</t>
  </si>
  <si>
    <t>4F62V</t>
  </si>
  <si>
    <t>998-BHZY</t>
  </si>
  <si>
    <t>i17RM-5161MRL</t>
  </si>
  <si>
    <t>4R0DP</t>
  </si>
  <si>
    <t>998-BHSH</t>
  </si>
  <si>
    <t>4YY4J</t>
  </si>
  <si>
    <t>998-BNYP</t>
  </si>
  <si>
    <t>5H58R</t>
  </si>
  <si>
    <t>730-2429</t>
  </si>
  <si>
    <t>6CGF5</t>
  </si>
  <si>
    <t>998-BOPL</t>
  </si>
  <si>
    <t>6K9P1</t>
  </si>
  <si>
    <t>998-BEBX</t>
  </si>
  <si>
    <t>X8700-3312BLK</t>
  </si>
  <si>
    <t>6KXRG</t>
  </si>
  <si>
    <t>730-7301</t>
  </si>
  <si>
    <t>6PFJH</t>
  </si>
  <si>
    <t>998-BCXR</t>
  </si>
  <si>
    <t>6PVD3</t>
  </si>
  <si>
    <t>730-8188</t>
  </si>
  <si>
    <t>Y98VR</t>
  </si>
  <si>
    <t>998-BPYI</t>
  </si>
  <si>
    <t>TULIP15BDW1605_2359_R</t>
  </si>
  <si>
    <t>YK84H</t>
  </si>
  <si>
    <t>998-BMBX</t>
  </si>
  <si>
    <t>i7347-2550sLV</t>
  </si>
  <si>
    <t>YMGK8</t>
  </si>
  <si>
    <t>331-7569</t>
  </si>
  <si>
    <t>Opti 7010 DT Con 1</t>
  </si>
  <si>
    <t>Lanikai 7 DT</t>
  </si>
  <si>
    <t>YTVDR</t>
  </si>
  <si>
    <t>730-5998</t>
  </si>
  <si>
    <t>6TTD0</t>
  </si>
  <si>
    <t>998-BEQU</t>
  </si>
  <si>
    <t>74RNM</t>
  </si>
  <si>
    <t>730-7654</t>
  </si>
  <si>
    <t>74V9V</t>
  </si>
  <si>
    <t>998-BLKR</t>
  </si>
  <si>
    <t>i5548-1669SLV</t>
  </si>
  <si>
    <t>76C90</t>
  </si>
  <si>
    <t>998-BHZW</t>
  </si>
  <si>
    <t>i17RM-5164APL</t>
  </si>
  <si>
    <t>7KR4T</t>
  </si>
  <si>
    <t>730-7591</t>
  </si>
  <si>
    <t>7M8M5</t>
  </si>
  <si>
    <t>998-BLLT</t>
  </si>
  <si>
    <t>7V31G</t>
  </si>
  <si>
    <t>998-BIBG</t>
  </si>
  <si>
    <t>i15RM-7561BRZ</t>
  </si>
  <si>
    <t>85TXW</t>
  </si>
  <si>
    <t>998-BLRD</t>
  </si>
  <si>
    <t>864PT</t>
  </si>
  <si>
    <t>998-BHVO</t>
  </si>
  <si>
    <t>SMB - OPTIPLEX 3020_003</t>
  </si>
  <si>
    <t>8G5D9</t>
  </si>
  <si>
    <t>998-BENT</t>
  </si>
  <si>
    <t>ALW18-7501sLV</t>
  </si>
  <si>
    <t>91D71</t>
  </si>
  <si>
    <t>998-BDYH</t>
  </si>
  <si>
    <t>927H9</t>
  </si>
  <si>
    <t>998-BHOT</t>
  </si>
  <si>
    <t>OPTIPLEX 9020,NO PROCESSOR,AMAZON MT,AMAZONMTFBTX,BTX,WW</t>
  </si>
  <si>
    <t>9D35W</t>
  </si>
  <si>
    <t>998-BMMY</t>
  </si>
  <si>
    <t>9J54N</t>
  </si>
  <si>
    <t>730-7179</t>
  </si>
  <si>
    <t>C9T5P</t>
  </si>
  <si>
    <t>998-BRDF</t>
  </si>
  <si>
    <t>GDSKL1605_101</t>
  </si>
  <si>
    <t>CVTTC</t>
  </si>
  <si>
    <t>998-BQNN</t>
  </si>
  <si>
    <t>CXKGV</t>
  </si>
  <si>
    <t>730-6290</t>
  </si>
  <si>
    <t>CY44X</t>
  </si>
  <si>
    <t>998-BQQY</t>
  </si>
  <si>
    <t>CYMW5</t>
  </si>
  <si>
    <t>998-BKVL</t>
  </si>
  <si>
    <t>D2D51</t>
  </si>
  <si>
    <t>998-BGGO</t>
  </si>
  <si>
    <t>D5W60</t>
  </si>
  <si>
    <t>389-BDTZ</t>
  </si>
  <si>
    <t>Compellent Surly 2.5 SC220 -1TB</t>
  </si>
  <si>
    <t>D96R2</t>
  </si>
  <si>
    <t>730-2483</t>
  </si>
  <si>
    <t>DCTYF</t>
  </si>
  <si>
    <t>998-BQDI</t>
  </si>
  <si>
    <t>DM6M9</t>
  </si>
  <si>
    <t>730-6751</t>
  </si>
  <si>
    <t>DMXV6</t>
  </si>
  <si>
    <t>998-BBCS</t>
  </si>
  <si>
    <t>DXHMM</t>
  </si>
  <si>
    <t>730-7666</t>
  </si>
  <si>
    <t>F5CNC</t>
  </si>
  <si>
    <t>730-8321</t>
  </si>
  <si>
    <t>Optiplex 3011_007</t>
  </si>
  <si>
    <t>F9JND</t>
  </si>
  <si>
    <t>998-BDOI</t>
  </si>
  <si>
    <t>FCVR8</t>
  </si>
  <si>
    <t>998-BMMT</t>
  </si>
  <si>
    <t>FDXHG</t>
  </si>
  <si>
    <t>998-BHKF</t>
  </si>
  <si>
    <t>G14T4</t>
  </si>
  <si>
    <t>998-BKXU</t>
  </si>
  <si>
    <t>i7348-4286SLV</t>
  </si>
  <si>
    <t>G16HH</t>
  </si>
  <si>
    <t>998-BPNE</t>
  </si>
  <si>
    <t>G3T33</t>
  </si>
  <si>
    <t>998-BBYE</t>
  </si>
  <si>
    <t>i7|8|1 HD</t>
  </si>
  <si>
    <t>G6JKR</t>
  </si>
  <si>
    <t>331-7581</t>
  </si>
  <si>
    <t>Opti 7010 SFF Con 3</t>
  </si>
  <si>
    <t>GFC72</t>
  </si>
  <si>
    <t>998-BEDU</t>
  </si>
  <si>
    <t>GGM5C</t>
  </si>
  <si>
    <t>730-6814</t>
  </si>
  <si>
    <t>HWCTG</t>
  </si>
  <si>
    <t>331-9111</t>
  </si>
  <si>
    <t>Lat E5530 Con 21</t>
  </si>
  <si>
    <t>HY8HJ</t>
  </si>
  <si>
    <t>998-BNPN</t>
  </si>
  <si>
    <t>J0PG6</t>
  </si>
  <si>
    <t>998-BELF</t>
  </si>
  <si>
    <t>i5|8|1 HD+</t>
  </si>
  <si>
    <t>J2V5P</t>
  </si>
  <si>
    <t>210-ADGM</t>
  </si>
  <si>
    <t>EQL 4100XV 300G 2.5in</t>
  </si>
  <si>
    <t>J58RJ</t>
  </si>
  <si>
    <t>998-BDDR</t>
  </si>
  <si>
    <t>i5748-5000sLV</t>
  </si>
  <si>
    <t>JHNFT</t>
  </si>
  <si>
    <t>998-BQWS</t>
  </si>
  <si>
    <t>JWT69</t>
  </si>
  <si>
    <t>998-BHCW</t>
  </si>
  <si>
    <t>JXRJJ</t>
  </si>
  <si>
    <t>730-0214</t>
  </si>
  <si>
    <t>K0YPF</t>
  </si>
  <si>
    <t>332-0716</t>
  </si>
  <si>
    <t>Opti 9010 - UROCH</t>
  </si>
  <si>
    <t>Lanikai 9</t>
  </si>
  <si>
    <t>K1FRR</t>
  </si>
  <si>
    <t>Holiday 2012</t>
  </si>
  <si>
    <t>730-3143</t>
  </si>
  <si>
    <t>A5INT1305_012</t>
  </si>
  <si>
    <t>KX1HW</t>
  </si>
  <si>
    <t>730-2351</t>
  </si>
  <si>
    <t>M6PF2</t>
  </si>
  <si>
    <t>730-7840</t>
  </si>
  <si>
    <t>N1CTC</t>
  </si>
  <si>
    <t>998-BLZH</t>
  </si>
  <si>
    <t>N42VK</t>
  </si>
  <si>
    <t>998-BKTE</t>
  </si>
  <si>
    <t>N61XH</t>
  </si>
  <si>
    <t>998-BKVI</t>
  </si>
  <si>
    <t>N66TR</t>
  </si>
  <si>
    <t>998-BFYV</t>
  </si>
  <si>
    <t>LATITUDE 3440_101</t>
  </si>
  <si>
    <t>N9WPC</t>
  </si>
  <si>
    <t>998-BHSR</t>
  </si>
  <si>
    <t>NKPM9</t>
  </si>
  <si>
    <t>998-BHYL</t>
  </si>
  <si>
    <t>i3148-6840sLV</t>
  </si>
  <si>
    <t>NP0PM</t>
  </si>
  <si>
    <t>998-BFZQ</t>
  </si>
  <si>
    <t>OptiPlex 7020 SFF_002</t>
  </si>
  <si>
    <t>NX3MT</t>
  </si>
  <si>
    <t>730-7468</t>
  </si>
  <si>
    <t>PC3C5</t>
  </si>
  <si>
    <t>998-BQST</t>
  </si>
  <si>
    <t>PDGKH</t>
  </si>
  <si>
    <t>998-BLOE</t>
  </si>
  <si>
    <t>i5749-3333SLV</t>
  </si>
  <si>
    <t>PGWPW</t>
  </si>
  <si>
    <t>998-BLWO</t>
  </si>
  <si>
    <t>FOX1601_8100/MX/BTS</t>
  </si>
  <si>
    <t>PKCF1</t>
  </si>
  <si>
    <t>998-BDOX</t>
  </si>
  <si>
    <t>X8700-2812BLK</t>
  </si>
  <si>
    <t>PKJFH</t>
  </si>
  <si>
    <t>730-7786</t>
  </si>
  <si>
    <t>PP57D</t>
  </si>
  <si>
    <t>998-BRBK</t>
  </si>
  <si>
    <t>PTYW6</t>
  </si>
  <si>
    <t>998-BHDH</t>
  </si>
  <si>
    <t>i3|HSW|4|500 HD+ Win7</t>
  </si>
  <si>
    <t>R0R53</t>
  </si>
  <si>
    <t>730-1875</t>
  </si>
  <si>
    <t>OLYM1302_005</t>
  </si>
  <si>
    <t>R0X0J</t>
  </si>
  <si>
    <t>998-BJUB</t>
  </si>
  <si>
    <t>i5BDW|8|1TB W7P</t>
  </si>
  <si>
    <t>R21JJ</t>
  </si>
  <si>
    <t>998-BNJM</t>
  </si>
  <si>
    <t>E5450_2H15_043</t>
  </si>
  <si>
    <t>RF3FG</t>
  </si>
  <si>
    <t>998-BMFR</t>
  </si>
  <si>
    <t>RR3VR</t>
  </si>
  <si>
    <t>998-BJSI</t>
  </si>
  <si>
    <t>RTTM0</t>
  </si>
  <si>
    <t>998-BHSI</t>
  </si>
  <si>
    <t>RX2DK</t>
  </si>
  <si>
    <t>730-5162</t>
  </si>
  <si>
    <t>T0GF2</t>
  </si>
  <si>
    <t>998-BOEY</t>
  </si>
  <si>
    <t>TC1P0</t>
  </si>
  <si>
    <t>998-BJXC</t>
  </si>
  <si>
    <t>i5|8GB|1TB Win 7 Pro</t>
  </si>
  <si>
    <t>TPN3T</t>
  </si>
  <si>
    <t>998-BQWN</t>
  </si>
  <si>
    <t>TXCDV</t>
  </si>
  <si>
    <t>730-7990</t>
  </si>
  <si>
    <t>GENSFF1501_2120</t>
  </si>
  <si>
    <t>TXDFG</t>
  </si>
  <si>
    <t>998-BGGY</t>
  </si>
  <si>
    <t>V305K</t>
  </si>
  <si>
    <t>998-BDQG</t>
  </si>
  <si>
    <t>i3847-4617BK</t>
  </si>
  <si>
    <t>V6N46</t>
  </si>
  <si>
    <t>730-4344</t>
  </si>
  <si>
    <t>V8XNM</t>
  </si>
  <si>
    <t>210-ADGP</t>
  </si>
  <si>
    <t>EQL 6210X 1.2TB 2.5in</t>
  </si>
  <si>
    <t>VDKCJ</t>
  </si>
  <si>
    <t>998-BOIG</t>
  </si>
  <si>
    <t>VDTDG</t>
  </si>
  <si>
    <t>998-BDFN</t>
  </si>
  <si>
    <t>VHCK4</t>
  </si>
  <si>
    <t>998-BECH</t>
  </si>
  <si>
    <t>VKKKW</t>
  </si>
  <si>
    <t>998-10042</t>
  </si>
  <si>
    <t>VTW65</t>
  </si>
  <si>
    <t>998-BHVR</t>
  </si>
  <si>
    <t>W34W3</t>
  </si>
  <si>
    <t>998-BQQU</t>
  </si>
  <si>
    <t>GENMT1605_201</t>
  </si>
  <si>
    <t>WJ2WM</t>
  </si>
  <si>
    <t>730-5928</t>
  </si>
  <si>
    <t>WJTW7</t>
  </si>
  <si>
    <t>998-BQSF</t>
  </si>
  <si>
    <t>WK0RC</t>
  </si>
  <si>
    <t>998-BPHH</t>
  </si>
  <si>
    <t>COTTON-B131603_002</t>
  </si>
  <si>
    <t>WM74J</t>
  </si>
  <si>
    <t>730-5673</t>
  </si>
  <si>
    <t>WMP5W</t>
  </si>
  <si>
    <t>998-BPZG</t>
  </si>
  <si>
    <t>WY48C</t>
  </si>
  <si>
    <t>998-BDGK</t>
  </si>
  <si>
    <t>X4P9H</t>
  </si>
  <si>
    <t>998-BFZV</t>
  </si>
  <si>
    <t>OptiPlex 7020 MT_008</t>
  </si>
  <si>
    <t>X90N0</t>
  </si>
  <si>
    <t>998-BGHE</t>
  </si>
  <si>
    <t>XD7NM</t>
  </si>
  <si>
    <t>730-7875</t>
  </si>
  <si>
    <t>i7|8|1TB|M2:GT635 1GB|DVDRW|1703|Win7 Pro</t>
  </si>
  <si>
    <t>XJ67W</t>
  </si>
  <si>
    <t>998-BQZF</t>
  </si>
  <si>
    <t>COTTON131605_5013_P</t>
  </si>
  <si>
    <t>XVY95</t>
  </si>
  <si>
    <t>730-5934</t>
  </si>
  <si>
    <t>XWR04</t>
  </si>
  <si>
    <t>998-BICS</t>
  </si>
  <si>
    <t>i17RM-8392APL</t>
  </si>
  <si>
    <t>YF5MY</t>
  </si>
  <si>
    <t>998-BNFW</t>
  </si>
  <si>
    <t>YN2XT</t>
  </si>
  <si>
    <t>225-2179</t>
  </si>
  <si>
    <t>YV55T</t>
  </si>
  <si>
    <t>998-BLFN</t>
  </si>
  <si>
    <t>2CN19</t>
  </si>
  <si>
    <t>998-BRNL</t>
  </si>
  <si>
    <t>D9GGM</t>
  </si>
  <si>
    <t>998-BREY</t>
  </si>
  <si>
    <t>FYKJN</t>
  </si>
  <si>
    <t>998-BRLX</t>
  </si>
  <si>
    <t>GFV4T</t>
  </si>
  <si>
    <t>998-BQMR</t>
  </si>
  <si>
    <t>CH5TX</t>
  </si>
  <si>
    <t>998-BQWW</t>
  </si>
  <si>
    <t>JTM4R</t>
  </si>
  <si>
    <t>998-BQWX</t>
  </si>
  <si>
    <t>Y5RFX</t>
  </si>
  <si>
    <t>998-BQRS</t>
  </si>
  <si>
    <t>4JVD9</t>
  </si>
  <si>
    <t>998-BQVI</t>
  </si>
  <si>
    <t>TULIP17SKLBTX</t>
  </si>
  <si>
    <t>85J2J</t>
  </si>
  <si>
    <t>998-BRGL</t>
  </si>
  <si>
    <t>7HV9N</t>
  </si>
  <si>
    <t>998-BRFV</t>
  </si>
  <si>
    <t>68C2J</t>
  </si>
  <si>
    <t>998-BROR</t>
  </si>
  <si>
    <t>Y4JVF</t>
  </si>
  <si>
    <t>998-BQVP</t>
  </si>
  <si>
    <t>TV7TJ</t>
  </si>
  <si>
    <t>998-BQZP</t>
  </si>
  <si>
    <t>DXCP2</t>
  </si>
  <si>
    <t>998-BQVT</t>
  </si>
  <si>
    <t>321JR</t>
  </si>
  <si>
    <t>998-BQUX</t>
  </si>
  <si>
    <t>6HHNK</t>
  </si>
  <si>
    <t>998-BQPZ</t>
  </si>
  <si>
    <t>X6D9J</t>
  </si>
  <si>
    <t>998-BQPO</t>
  </si>
  <si>
    <t>J10M8</t>
  </si>
  <si>
    <t>998-BRNT</t>
  </si>
  <si>
    <t>DT4FJ</t>
  </si>
  <si>
    <t>998-BQVL</t>
  </si>
  <si>
    <t>57XP0</t>
  </si>
  <si>
    <t>998-BQMY</t>
  </si>
  <si>
    <t>TDTV6</t>
  </si>
  <si>
    <t>998-BQXB</t>
  </si>
  <si>
    <t>N7HRV</t>
  </si>
  <si>
    <t>998-BRJX</t>
  </si>
  <si>
    <t>R9MFG</t>
  </si>
  <si>
    <t>998-BQVH</t>
  </si>
  <si>
    <t>X71F7</t>
  </si>
  <si>
    <t>998-BRDI</t>
  </si>
  <si>
    <t>1M3GK</t>
  </si>
  <si>
    <t>998-BRXX</t>
  </si>
  <si>
    <t>BERLINETTABTX</t>
  </si>
  <si>
    <t>2TD8W</t>
  </si>
  <si>
    <t>998-BQQM</t>
  </si>
  <si>
    <t>3YTWH</t>
  </si>
  <si>
    <t>998-BQVW</t>
  </si>
  <si>
    <t>VDDKT</t>
  </si>
  <si>
    <t>998-BRVL</t>
  </si>
  <si>
    <t>TG3HR</t>
  </si>
  <si>
    <t>998-BQQH</t>
  </si>
  <si>
    <t>3VDHP</t>
  </si>
  <si>
    <t>998-BQSS</t>
  </si>
  <si>
    <t>GK8RJ</t>
  </si>
  <si>
    <t>998-BSHG</t>
  </si>
  <si>
    <t>53H16</t>
  </si>
  <si>
    <t>998-BQUE</t>
  </si>
  <si>
    <t>9M77F</t>
  </si>
  <si>
    <t>998-BROS</t>
  </si>
  <si>
    <t>J7H6Y</t>
  </si>
  <si>
    <t>998-BRXU</t>
  </si>
  <si>
    <t>DINO2BTX</t>
  </si>
  <si>
    <t>R0KJ9</t>
  </si>
  <si>
    <t>998-BRGI</t>
  </si>
  <si>
    <t>D1VYD</t>
  </si>
  <si>
    <t>998-BRXN</t>
  </si>
  <si>
    <t>TJP6H</t>
  </si>
  <si>
    <t>998-BRXT</t>
  </si>
  <si>
    <t>Y84GY</t>
  </si>
  <si>
    <t>998-BSHF</t>
  </si>
  <si>
    <t>LOTUSMTBTX</t>
  </si>
  <si>
    <t>X28N2</t>
  </si>
  <si>
    <t>998-BQYY</t>
  </si>
  <si>
    <t>2JCD8</t>
  </si>
  <si>
    <t>998-BRXQ</t>
  </si>
  <si>
    <t>631P5</t>
  </si>
  <si>
    <t>998-BSDH</t>
  </si>
  <si>
    <t>PKH4Y</t>
  </si>
  <si>
    <t>998-BRRY</t>
  </si>
  <si>
    <t>1FM94</t>
  </si>
  <si>
    <t>998-BRHE</t>
  </si>
  <si>
    <t>ECHO 13 MLK BTX</t>
  </si>
  <si>
    <t>DFPVY</t>
  </si>
  <si>
    <t>998-BRGH</t>
  </si>
  <si>
    <t>T5DC8</t>
  </si>
  <si>
    <t>998-BRVJ</t>
  </si>
  <si>
    <t>RNVWY</t>
  </si>
  <si>
    <t>998-BSDK</t>
  </si>
  <si>
    <t>FJJHM</t>
  </si>
  <si>
    <t>998-BSDI</t>
  </si>
  <si>
    <t>MXK17</t>
  </si>
  <si>
    <t>998-BRKO</t>
  </si>
  <si>
    <t>ECHO 17 MLK BTX</t>
  </si>
  <si>
    <t>1TGWR</t>
  </si>
  <si>
    <t>998-BRVS</t>
  </si>
  <si>
    <t>GMPVH</t>
  </si>
  <si>
    <t>998-BRRH</t>
  </si>
  <si>
    <t>NCPF6</t>
  </si>
  <si>
    <t>998-BRWQ</t>
  </si>
  <si>
    <t>F22YX</t>
  </si>
  <si>
    <t>998-BSDT</t>
  </si>
  <si>
    <t>N2HY9</t>
  </si>
  <si>
    <t>998-BSDO</t>
  </si>
  <si>
    <t>TY4V6</t>
  </si>
  <si>
    <t>998-BQVK</t>
  </si>
  <si>
    <t>M73HN</t>
  </si>
  <si>
    <t>998-BRYD</t>
  </si>
  <si>
    <t>MWJ5H</t>
  </si>
  <si>
    <t>998-BROW</t>
  </si>
  <si>
    <t>J85R5</t>
  </si>
  <si>
    <t>998-BRXO</t>
  </si>
  <si>
    <t>YN5M4</t>
  </si>
  <si>
    <t>998-BRJB</t>
  </si>
  <si>
    <t>LILYMTCZBTX</t>
  </si>
  <si>
    <t>WG41W</t>
  </si>
  <si>
    <t>998-BSDJ</t>
  </si>
  <si>
    <t>TF14D</t>
  </si>
  <si>
    <t>998-BRNM</t>
  </si>
  <si>
    <t>3JDC9</t>
  </si>
  <si>
    <t>998-BRXV</t>
  </si>
  <si>
    <t>PMMJ7</t>
  </si>
  <si>
    <t>998-BRVI</t>
  </si>
  <si>
    <t>4Y78K</t>
  </si>
  <si>
    <t>998-BRHF</t>
  </si>
  <si>
    <t>D8XT5</t>
  </si>
  <si>
    <t>998-BQUW</t>
  </si>
  <si>
    <t>F14V2</t>
  </si>
  <si>
    <t>998-BRNU</t>
  </si>
  <si>
    <t>HP8H6</t>
  </si>
  <si>
    <t>998-BRLU</t>
  </si>
  <si>
    <t>6PC6Y</t>
  </si>
  <si>
    <t>998-BQSV</t>
  </si>
  <si>
    <t>T6JM1</t>
  </si>
  <si>
    <t>998-BRGJ</t>
  </si>
  <si>
    <t>01P9J</t>
  </si>
  <si>
    <t>BTS_EMEA</t>
  </si>
  <si>
    <t>FY16 1H</t>
  </si>
  <si>
    <t>998-BNRD</t>
  </si>
  <si>
    <t>COMMERCIAL INDIRECT</t>
  </si>
  <si>
    <t>EMEA</t>
  </si>
  <si>
    <t>Comm Emerging</t>
  </si>
  <si>
    <t>01WF7</t>
  </si>
  <si>
    <t>998-BOZZ</t>
  </si>
  <si>
    <t>02H5H</t>
  </si>
  <si>
    <t>FY15 Wave 1 - Opti Haswell</t>
  </si>
  <si>
    <t>998-BFTO</t>
  </si>
  <si>
    <t>DE</t>
  </si>
  <si>
    <t>06FR3</t>
  </si>
  <si>
    <t>998-BNCY</t>
  </si>
  <si>
    <t>0GWP8</t>
  </si>
  <si>
    <t>FY15 Wave 2</t>
  </si>
  <si>
    <t>998-BJRM</t>
  </si>
  <si>
    <t>GB</t>
  </si>
  <si>
    <t>0H1W9</t>
  </si>
  <si>
    <t>998-BRLR</t>
  </si>
  <si>
    <t>CONSUMER DIRECT WIN10</t>
  </si>
  <si>
    <t>0HFGW</t>
  </si>
  <si>
    <t>998-BRFC</t>
  </si>
  <si>
    <t>0HPW4</t>
  </si>
  <si>
    <t>FY16 1H - Express Lane</t>
  </si>
  <si>
    <t>998-BNWF</t>
  </si>
  <si>
    <t>0MW7W</t>
  </si>
  <si>
    <t>998-BNGS</t>
  </si>
  <si>
    <t>0MY1C</t>
  </si>
  <si>
    <t>998-21421</t>
  </si>
  <si>
    <t>UKI</t>
  </si>
  <si>
    <t>United Kingdom</t>
  </si>
  <si>
    <t>0NF02</t>
  </si>
  <si>
    <t>FY15 Wave 1</t>
  </si>
  <si>
    <t>998-BKWR</t>
  </si>
  <si>
    <t>FR</t>
  </si>
  <si>
    <t>0P19M</t>
  </si>
  <si>
    <t>998-BNKP</t>
  </si>
  <si>
    <t>0V82N</t>
  </si>
  <si>
    <t>FY16 Q1 - Opti HSW Refresh</t>
  </si>
  <si>
    <t>998-BLXR</t>
  </si>
  <si>
    <t>AE</t>
  </si>
  <si>
    <t>0X3WH</t>
  </si>
  <si>
    <t>998-BOFQ</t>
  </si>
  <si>
    <t>0XHDF</t>
  </si>
  <si>
    <t>998-BJTE</t>
  </si>
  <si>
    <t>13PW9</t>
  </si>
  <si>
    <t>998-BLVN</t>
  </si>
  <si>
    <t>15T4Y</t>
  </si>
  <si>
    <t>998-BFWZ</t>
  </si>
  <si>
    <t>GR</t>
  </si>
  <si>
    <t>187M5</t>
  </si>
  <si>
    <t>998-BOHP</t>
  </si>
  <si>
    <t>1C3GC</t>
  </si>
  <si>
    <t>998-BNGU</t>
  </si>
  <si>
    <t>1FKF5</t>
  </si>
  <si>
    <t>998-BQNW</t>
  </si>
  <si>
    <t>LATITUDE 5550,,NOTEBOOK,HOUSTON15FBTX</t>
  </si>
  <si>
    <t>1H4WP</t>
  </si>
  <si>
    <t>998-BLXT</t>
  </si>
  <si>
    <t>1JN7J</t>
  </si>
  <si>
    <t>998-BLVH</t>
  </si>
  <si>
    <t>AMAZONUSFFFBTX</t>
  </si>
  <si>
    <t>AMAZONUSFFBTX</t>
  </si>
  <si>
    <t>1K6CF</t>
  </si>
  <si>
    <t>998-BQNU</t>
  </si>
  <si>
    <t>1P1FR</t>
  </si>
  <si>
    <t>998-BJTU</t>
  </si>
  <si>
    <t>1PH2D</t>
  </si>
  <si>
    <t>998-BMJH</t>
  </si>
  <si>
    <t>1TDX8</t>
  </si>
  <si>
    <t>998-BNCZ</t>
  </si>
  <si>
    <t>1WFJC</t>
  </si>
  <si>
    <t>998-BLRL</t>
  </si>
  <si>
    <t>1WPT1</t>
  </si>
  <si>
    <t>998-BPZD</t>
  </si>
  <si>
    <t>24WT1</t>
  </si>
  <si>
    <t>998-BOGT</t>
  </si>
  <si>
    <t>26NKR</t>
  </si>
  <si>
    <t>998-BJTT</t>
  </si>
  <si>
    <t>2CTDY</t>
  </si>
  <si>
    <t>998-BOGI</t>
  </si>
  <si>
    <t>OPTIPLEX 7020,,AMAZON7SFF,AMAZON7SFFFBTX</t>
  </si>
  <si>
    <t>2FKM9</t>
  </si>
  <si>
    <t>998-BJRP</t>
  </si>
  <si>
    <t>2J9WV</t>
  </si>
  <si>
    <t>998-BNQZ</t>
  </si>
  <si>
    <t>2K29W</t>
  </si>
  <si>
    <t>998-BJWP</t>
  </si>
  <si>
    <t>2M1FR</t>
  </si>
  <si>
    <t>998-BNDU</t>
  </si>
  <si>
    <t>2T1MD</t>
  </si>
  <si>
    <t>998-BNOF</t>
  </si>
  <si>
    <t>2TFP8</t>
  </si>
  <si>
    <t>998-BPBE</t>
  </si>
  <si>
    <t>2VCXC</t>
  </si>
  <si>
    <t>998-BPUV</t>
  </si>
  <si>
    <t>2W78C</t>
  </si>
  <si>
    <t>998-BNDN</t>
  </si>
  <si>
    <t>2YDXN</t>
  </si>
  <si>
    <t>Android Tablets</t>
  </si>
  <si>
    <t>998-BEQZ</t>
  </si>
  <si>
    <t>TABLETS INDIRECT</t>
  </si>
  <si>
    <t>30YTD</t>
  </si>
  <si>
    <t>998-BPQC</t>
  </si>
  <si>
    <t>317W0</t>
  </si>
  <si>
    <t>998-BFWE</t>
  </si>
  <si>
    <t>3395Y</t>
  </si>
  <si>
    <t>998-BLYG</t>
  </si>
  <si>
    <t>IT</t>
  </si>
  <si>
    <t>339DH</t>
  </si>
  <si>
    <t>998-BOJI</t>
  </si>
  <si>
    <t>33R09</t>
  </si>
  <si>
    <t>998-BOKC</t>
  </si>
  <si>
    <t>34C14</t>
  </si>
  <si>
    <t>998-BGEW</t>
  </si>
  <si>
    <t>357RM</t>
  </si>
  <si>
    <t>998-BOGG</t>
  </si>
  <si>
    <t>35P9V</t>
  </si>
  <si>
    <t>Wave 2 NDBM Late Add</t>
  </si>
  <si>
    <t>998-24184</t>
  </si>
  <si>
    <t>COMMERCIAL INDIRECT - OPTI HSW</t>
  </si>
  <si>
    <t>Rest of Africa (Nigeria)</t>
  </si>
  <si>
    <t>United Arab Emirates</t>
  </si>
  <si>
    <t>3DMNW</t>
  </si>
  <si>
    <t>998-BLXL</t>
  </si>
  <si>
    <t>ZA</t>
  </si>
  <si>
    <t>3DPNW</t>
  </si>
  <si>
    <t>FY15 Wave 1 - Lati Haswell</t>
  </si>
  <si>
    <t>998-BECL</t>
  </si>
  <si>
    <t>3H1N0</t>
  </si>
  <si>
    <t>998-BJTB</t>
  </si>
  <si>
    <t>3HF67</t>
  </si>
  <si>
    <t>998-BOLR</t>
  </si>
  <si>
    <t>3HTHC</t>
  </si>
  <si>
    <t>998-BNEJ</t>
  </si>
  <si>
    <t>3HWN8</t>
  </si>
  <si>
    <t>998-BOLP</t>
  </si>
  <si>
    <t>3JFX1</t>
  </si>
  <si>
    <t>998-BNDM</t>
  </si>
  <si>
    <t>3P952</t>
  </si>
  <si>
    <t>998-BJQL</t>
  </si>
  <si>
    <t>3RGGK</t>
  </si>
  <si>
    <t>998-BNCV</t>
  </si>
  <si>
    <t>3T98P</t>
  </si>
  <si>
    <t>998-BQRV</t>
  </si>
  <si>
    <t>TULIP17SKLFBTX</t>
  </si>
  <si>
    <t>INSPIRON 17-5759</t>
  </si>
  <si>
    <t>3V47H</t>
  </si>
  <si>
    <t>998-BLXO</t>
  </si>
  <si>
    <t>3X72G</t>
  </si>
  <si>
    <t>998-BOKI</t>
  </si>
  <si>
    <t>VENUE 11 PRO,MIDLAND64FBTX,HRYV8,BASE,TBLT,X64,5130,BTX,WW,WIN</t>
  </si>
  <si>
    <t>3XCW3</t>
  </si>
  <si>
    <t>998-BJQG</t>
  </si>
  <si>
    <t>40FXX</t>
  </si>
  <si>
    <t>998-BNWE</t>
  </si>
  <si>
    <t>41TR2</t>
  </si>
  <si>
    <t>998-BOFT</t>
  </si>
  <si>
    <t>430K3</t>
  </si>
  <si>
    <t>998-BLVJ</t>
  </si>
  <si>
    <t>438P9</t>
  </si>
  <si>
    <t>998-BMCV</t>
  </si>
  <si>
    <t>46P19</t>
  </si>
  <si>
    <t>998-BKTV</t>
  </si>
  <si>
    <t>GER</t>
  </si>
  <si>
    <t>482Y2</t>
  </si>
  <si>
    <t>998-BJWS</t>
  </si>
  <si>
    <t>4843J</t>
  </si>
  <si>
    <t>998-BOGF</t>
  </si>
  <si>
    <t>48WTN</t>
  </si>
  <si>
    <t>998-BJRU</t>
  </si>
  <si>
    <t>4CK51</t>
  </si>
  <si>
    <t>998-BECK</t>
  </si>
  <si>
    <t>4DK75</t>
  </si>
  <si>
    <t>998-BOVW</t>
  </si>
  <si>
    <t>4F1RW</t>
  </si>
  <si>
    <t>998-BITU</t>
  </si>
  <si>
    <t>4F7DK</t>
  </si>
  <si>
    <t>998-BNDP</t>
  </si>
  <si>
    <t>4F9K6</t>
  </si>
  <si>
    <t>998-BFVZ</t>
  </si>
  <si>
    <t>4HH0C</t>
  </si>
  <si>
    <t>998-BNNB</t>
  </si>
  <si>
    <t>4K7KX</t>
  </si>
  <si>
    <t>998-BOHW</t>
  </si>
  <si>
    <t>4KDRD</t>
  </si>
  <si>
    <t>998-BOKT</t>
  </si>
  <si>
    <t>JEFFERSONBTX1,MODEL 7140, VENUE 11 PRO,WIN</t>
  </si>
  <si>
    <t>4TWV3</t>
  </si>
  <si>
    <t>998-BOPM</t>
  </si>
  <si>
    <t>4XDKH</t>
  </si>
  <si>
    <t>998-BNEH</t>
  </si>
  <si>
    <t>4XF7V</t>
  </si>
  <si>
    <t>998-BFWD</t>
  </si>
  <si>
    <t>518V9</t>
  </si>
  <si>
    <t>998-BNEL</t>
  </si>
  <si>
    <t>54HM2</t>
  </si>
  <si>
    <t>998-BNEN</t>
  </si>
  <si>
    <t>57RND</t>
  </si>
  <si>
    <t>998-BNWG</t>
  </si>
  <si>
    <t>5C2X3</t>
  </si>
  <si>
    <t>998-BPUS</t>
  </si>
  <si>
    <t>5H22C</t>
  </si>
  <si>
    <t>998-BPSM</t>
  </si>
  <si>
    <t>5HMWR</t>
  </si>
  <si>
    <t>998-BOHE</t>
  </si>
  <si>
    <t>5HW55</t>
  </si>
  <si>
    <t>998-BNJD</t>
  </si>
  <si>
    <t>5JR6N</t>
  </si>
  <si>
    <t>998-BMHO</t>
  </si>
  <si>
    <t>PL</t>
  </si>
  <si>
    <t>5KHP3</t>
  </si>
  <si>
    <t>998-BFUP</t>
  </si>
  <si>
    <t>5VR48</t>
  </si>
  <si>
    <t>998-BNJK</t>
  </si>
  <si>
    <t>5VWNR</t>
  </si>
  <si>
    <t>998-BJTG</t>
  </si>
  <si>
    <t>5WDRH</t>
  </si>
  <si>
    <t>998-BNGY</t>
  </si>
  <si>
    <t>FY 16 B2S Cycle 3 - new</t>
  </si>
  <si>
    <t>5XY9G</t>
  </si>
  <si>
    <t>998-BOPQ</t>
  </si>
  <si>
    <t>60N28</t>
  </si>
  <si>
    <t>998-BLVY</t>
  </si>
  <si>
    <t>636WT</t>
  </si>
  <si>
    <t>998-BJRV</t>
  </si>
  <si>
    <t>63TT2</t>
  </si>
  <si>
    <t>998-BNHY</t>
  </si>
  <si>
    <t>65V81</t>
  </si>
  <si>
    <t>998-BJQJ</t>
  </si>
  <si>
    <t>662HD</t>
  </si>
  <si>
    <t>FY 16 Spring Cycle 1 - new</t>
  </si>
  <si>
    <t>998-BMEZ</t>
  </si>
  <si>
    <t>JANUS15BDWFBTX</t>
  </si>
  <si>
    <t>VOSTRO 3549</t>
  </si>
  <si>
    <t>JANUS15BDWBTX</t>
  </si>
  <si>
    <t>688FV</t>
  </si>
  <si>
    <t>Cycle 5</t>
  </si>
  <si>
    <t>998-BLFY</t>
  </si>
  <si>
    <t>6GMYV</t>
  </si>
  <si>
    <t>998-BNWJ</t>
  </si>
  <si>
    <t>6JF3N</t>
  </si>
  <si>
    <t>998-BQSB</t>
  </si>
  <si>
    <t>6KC3W</t>
  </si>
  <si>
    <t>998-BNWK</t>
  </si>
  <si>
    <t>6M27P</t>
  </si>
  <si>
    <t>998-BJQQ</t>
  </si>
  <si>
    <t>6NKJJ</t>
  </si>
  <si>
    <t>998-BIWU</t>
  </si>
  <si>
    <t>6PG4Y</t>
  </si>
  <si>
    <t>998-BOZT</t>
  </si>
  <si>
    <t>6VWYK</t>
  </si>
  <si>
    <t>998-BFWI</t>
  </si>
  <si>
    <t>DK</t>
  </si>
  <si>
    <t>70GHD</t>
  </si>
  <si>
    <t>998-BJTC</t>
  </si>
  <si>
    <t>70KF9</t>
  </si>
  <si>
    <t>998-BFWR</t>
  </si>
  <si>
    <t>70TCK</t>
  </si>
  <si>
    <t>998-BNGN</t>
  </si>
  <si>
    <t>7331Y</t>
  </si>
  <si>
    <t>998-BOZY</t>
  </si>
  <si>
    <t>73FYR</t>
  </si>
  <si>
    <t>998-BLYF</t>
  </si>
  <si>
    <t>762XX</t>
  </si>
  <si>
    <t>998-BRMG</t>
  </si>
  <si>
    <t>LOTUSMTFBTX</t>
  </si>
  <si>
    <t>INSPIRON 3650</t>
  </si>
  <si>
    <t>7F7N1</t>
  </si>
  <si>
    <t>998-BOWM</t>
  </si>
  <si>
    <t>7FC56</t>
  </si>
  <si>
    <t>998-BPZM</t>
  </si>
  <si>
    <t>7HHVM</t>
  </si>
  <si>
    <t>998-BOFO</t>
  </si>
  <si>
    <t>7NRWP</t>
  </si>
  <si>
    <t>998-BLWR</t>
  </si>
  <si>
    <t>7R1R6</t>
  </si>
  <si>
    <t>998-BGCP</t>
  </si>
  <si>
    <t>7WXX7</t>
  </si>
  <si>
    <t>998-BNIC</t>
  </si>
  <si>
    <t>7X1KG</t>
  </si>
  <si>
    <t>998-BJRS</t>
  </si>
  <si>
    <t>7XNXT</t>
  </si>
  <si>
    <t>998-BJQP</t>
  </si>
  <si>
    <t>802DF</t>
  </si>
  <si>
    <t>998-BFUK</t>
  </si>
  <si>
    <t>80Y41</t>
  </si>
  <si>
    <t>998-23357</t>
  </si>
  <si>
    <t>UK, Ireland (primary UK)</t>
  </si>
  <si>
    <t>MUI</t>
  </si>
  <si>
    <t>82JKT</t>
  </si>
  <si>
    <t>998-BOGZ</t>
  </si>
  <si>
    <t>84D75</t>
  </si>
  <si>
    <t>998-BLMW</t>
  </si>
  <si>
    <t>84H2C</t>
  </si>
  <si>
    <t>998-BQRE</t>
  </si>
  <si>
    <t>855GX</t>
  </si>
  <si>
    <t>998-BQNV</t>
  </si>
  <si>
    <t>8740X</t>
  </si>
  <si>
    <t>998-BOPK</t>
  </si>
  <si>
    <t>88DDT</t>
  </si>
  <si>
    <t>Holiday OUT Cycle 5/Win8</t>
  </si>
  <si>
    <t>998-16378</t>
  </si>
  <si>
    <t>DE CNS, FR CNS</t>
  </si>
  <si>
    <t>8FDNY</t>
  </si>
  <si>
    <t>998-23347</t>
  </si>
  <si>
    <t>Sweden, Finland (primary Sweden)</t>
  </si>
  <si>
    <t>Denmark</t>
  </si>
  <si>
    <t>8FJYC</t>
  </si>
  <si>
    <t>998-BNKI</t>
  </si>
  <si>
    <t>8RXT5</t>
  </si>
  <si>
    <t>998-BOPR</t>
  </si>
  <si>
    <t>8W7V9</t>
  </si>
  <si>
    <t>998-BNJB</t>
  </si>
  <si>
    <t>8XT9V</t>
  </si>
  <si>
    <t>998-BORH</t>
  </si>
  <si>
    <t>90W5Y</t>
  </si>
  <si>
    <t>998-23562</t>
  </si>
  <si>
    <t>France</t>
  </si>
  <si>
    <t>912KG</t>
  </si>
  <si>
    <t>998-BOOK</t>
  </si>
  <si>
    <t>9135G</t>
  </si>
  <si>
    <t>998-BLVT</t>
  </si>
  <si>
    <t>94WG4</t>
  </si>
  <si>
    <t>998-BRJH</t>
  </si>
  <si>
    <t>95MKD</t>
  </si>
  <si>
    <t>998-BPVC</t>
  </si>
  <si>
    <t>95X2P</t>
  </si>
  <si>
    <t>998-BOKF</t>
  </si>
  <si>
    <t>96JKH</t>
  </si>
  <si>
    <t>998-BQSR</t>
  </si>
  <si>
    <t>96MT7</t>
  </si>
  <si>
    <t>998-BNVT</t>
  </si>
  <si>
    <t>9725J</t>
  </si>
  <si>
    <t>998-BQWC</t>
  </si>
  <si>
    <t>97J63</t>
  </si>
  <si>
    <t>998-BLXU</t>
  </si>
  <si>
    <t>99MT8</t>
  </si>
  <si>
    <t>998-BQNQ</t>
  </si>
  <si>
    <t>9CTK0</t>
  </si>
  <si>
    <t>BTS L10</t>
  </si>
  <si>
    <t>210-39613/210-39614</t>
  </si>
  <si>
    <t>NOTEBOOKS</t>
  </si>
  <si>
    <t>LATITUDe</t>
  </si>
  <si>
    <t>LATITUDE E5530</t>
  </si>
  <si>
    <t>UK/FR/GER/IT/SP</t>
  </si>
  <si>
    <t>Emerging</t>
  </si>
  <si>
    <t>COMMERCIAL LEGACY</t>
  </si>
  <si>
    <t>9FD89</t>
  </si>
  <si>
    <t>998-BPXK</t>
  </si>
  <si>
    <t>9G2Y6</t>
  </si>
  <si>
    <t>998-BNDQ</t>
  </si>
  <si>
    <t>9G66N</t>
  </si>
  <si>
    <t>998-BORJ</t>
  </si>
  <si>
    <t>9GMVK</t>
  </si>
  <si>
    <t>998-BOHF</t>
  </si>
  <si>
    <t>9K72X</t>
  </si>
  <si>
    <t>998-BJWR</t>
  </si>
  <si>
    <t>9M4Y7</t>
  </si>
  <si>
    <t>998-BEDB</t>
  </si>
  <si>
    <t>9NF5V</t>
  </si>
  <si>
    <t>998-BNGE</t>
  </si>
  <si>
    <t>9RC95</t>
  </si>
  <si>
    <t>FY15 Wave 1 - E-Star</t>
  </si>
  <si>
    <t>998-BHPI</t>
  </si>
  <si>
    <t>BG</t>
  </si>
  <si>
    <t>9RY8V</t>
  </si>
  <si>
    <t>998-20548</t>
  </si>
  <si>
    <t>MUI UK, SWE, DK, NOR, ESP/ primary country: UK</t>
  </si>
  <si>
    <t>Western</t>
  </si>
  <si>
    <t>9T4FT</t>
  </si>
  <si>
    <t>998-BOKE</t>
  </si>
  <si>
    <t>9TJ8H</t>
  </si>
  <si>
    <t>998-BOLY</t>
  </si>
  <si>
    <t>9TVNX</t>
  </si>
  <si>
    <t>998-BJQN</t>
  </si>
  <si>
    <t>9TWMX</t>
  </si>
  <si>
    <t>998-BEJM</t>
  </si>
  <si>
    <t>9VPGN</t>
  </si>
  <si>
    <t>998-BPBC</t>
  </si>
  <si>
    <t>9VTCW</t>
  </si>
  <si>
    <t>998-BLWB</t>
  </si>
  <si>
    <t>C12HJ</t>
  </si>
  <si>
    <t>998-BNGZ</t>
  </si>
  <si>
    <t>C38VN</t>
  </si>
  <si>
    <t>998-BOPU</t>
  </si>
  <si>
    <t>C3XC9</t>
  </si>
  <si>
    <t>998-BQRX</t>
  </si>
  <si>
    <t>C5P1F</t>
  </si>
  <si>
    <t>998-BJWQ</t>
  </si>
  <si>
    <t>C8YJF</t>
  </si>
  <si>
    <t>998-BBKZ</t>
  </si>
  <si>
    <t>CC3HX</t>
  </si>
  <si>
    <t>998-BPGX</t>
  </si>
  <si>
    <t>CD8PX</t>
  </si>
  <si>
    <t>998-BLXM</t>
  </si>
  <si>
    <t>CJJPR</t>
  </si>
  <si>
    <t>998-BNEV</t>
  </si>
  <si>
    <t>CJXV2</t>
  </si>
  <si>
    <t>998-BOOL</t>
  </si>
  <si>
    <t>CM42C</t>
  </si>
  <si>
    <t>998-BLVQ</t>
  </si>
  <si>
    <t>CN9WR</t>
  </si>
  <si>
    <t>998-BOHC</t>
  </si>
  <si>
    <t>CP04H</t>
  </si>
  <si>
    <t>998-BIWT</t>
  </si>
  <si>
    <t>CP0K4</t>
  </si>
  <si>
    <t>998-BOGC</t>
  </si>
  <si>
    <t>LATITUDE 7350,,NOTEBOOK,CRESTEDBUTTEFBTX</t>
  </si>
  <si>
    <t>CT2D3</t>
  </si>
  <si>
    <t>998-BJTF</t>
  </si>
  <si>
    <t>CT73M</t>
  </si>
  <si>
    <t>NA</t>
  </si>
  <si>
    <t>SERVER</t>
  </si>
  <si>
    <t>Server</t>
  </si>
  <si>
    <t>POWEREDGE T20</t>
  </si>
  <si>
    <t>CV1V7</t>
  </si>
  <si>
    <t>998-BOGY</t>
  </si>
  <si>
    <t>CVY10</t>
  </si>
  <si>
    <t>998-BPUM</t>
  </si>
  <si>
    <t>D4T8D</t>
  </si>
  <si>
    <t>998-BQRY</t>
  </si>
  <si>
    <t>D5HD1</t>
  </si>
  <si>
    <t>998-BLRM</t>
  </si>
  <si>
    <t>D5NY1</t>
  </si>
  <si>
    <t>998-BLVM</t>
  </si>
  <si>
    <t>D97RC</t>
  </si>
  <si>
    <t>998-BOJT</t>
  </si>
  <si>
    <t>DCXF6</t>
  </si>
  <si>
    <t>998-BQVZ</t>
  </si>
  <si>
    <t>DD3V0</t>
  </si>
  <si>
    <t>998-BPZO</t>
  </si>
  <si>
    <t>DFT78</t>
  </si>
  <si>
    <t>998-BOHU</t>
  </si>
  <si>
    <t>DKH83</t>
  </si>
  <si>
    <t>998-BNKL</t>
  </si>
  <si>
    <t>DNKKN</t>
  </si>
  <si>
    <t>998-BNEM</t>
  </si>
  <si>
    <t>DP22F</t>
  </si>
  <si>
    <t>998-BMHR</t>
  </si>
  <si>
    <t>DP95J</t>
  </si>
  <si>
    <t>998-BOHH</t>
  </si>
  <si>
    <t>DPH7N</t>
  </si>
  <si>
    <t>998-BOHG</t>
  </si>
  <si>
    <t>DWPT7</t>
  </si>
  <si>
    <t>998-BMHS</t>
  </si>
  <si>
    <t>DXY71</t>
  </si>
  <si>
    <t>998-BQRJ</t>
  </si>
  <si>
    <t>F06PG</t>
  </si>
  <si>
    <t>998-BQDD</t>
  </si>
  <si>
    <t>F09PD</t>
  </si>
  <si>
    <t>998-BFWY</t>
  </si>
  <si>
    <t>F1HJ9</t>
  </si>
  <si>
    <t>998-BOFM</t>
  </si>
  <si>
    <t>OPTIPLEX 7020,,AMAZON7MT,AMAZON7MTFBTX</t>
  </si>
  <si>
    <t>F21RG</t>
  </si>
  <si>
    <t>998-BMBJ</t>
  </si>
  <si>
    <t>F23J0</t>
  </si>
  <si>
    <t>998-BFWH</t>
  </si>
  <si>
    <t>F38RH</t>
  </si>
  <si>
    <t>998-BFUD</t>
  </si>
  <si>
    <t>F3G50</t>
  </si>
  <si>
    <t>998-BPZE</t>
  </si>
  <si>
    <t>F5FYD</t>
  </si>
  <si>
    <t>998-BNKM</t>
  </si>
  <si>
    <t>F6GPD</t>
  </si>
  <si>
    <t>998-BGCW</t>
  </si>
  <si>
    <t>F89NX</t>
  </si>
  <si>
    <t>998-BREP</t>
  </si>
  <si>
    <t>FCY15</t>
  </si>
  <si>
    <t>998-BJTP</t>
  </si>
  <si>
    <t>FD5PJ</t>
  </si>
  <si>
    <t>998-BQWB</t>
  </si>
  <si>
    <t>FDV01</t>
  </si>
  <si>
    <t>998-BFWF</t>
  </si>
  <si>
    <t>FJYHG</t>
  </si>
  <si>
    <t>998-BQSW</t>
  </si>
  <si>
    <t>FKMH6</t>
  </si>
  <si>
    <t>998-BPGT</t>
  </si>
  <si>
    <t>FR5RV</t>
  </si>
  <si>
    <t>998-BNWI</t>
  </si>
  <si>
    <t>FWP6W</t>
  </si>
  <si>
    <t>998-BHKW</t>
  </si>
  <si>
    <t>UK</t>
  </si>
  <si>
    <t>G1YYF</t>
  </si>
  <si>
    <t>998-BPXL</t>
  </si>
  <si>
    <t>G3FXH</t>
  </si>
  <si>
    <t>998-BQNR</t>
  </si>
  <si>
    <t>GHMHF</t>
  </si>
  <si>
    <t>998-BPQB</t>
  </si>
  <si>
    <t>GJRC7</t>
  </si>
  <si>
    <t>998-BPGU</t>
  </si>
  <si>
    <t>GMFG7</t>
  </si>
  <si>
    <t>998-BLVW</t>
  </si>
  <si>
    <t>GPPWK</t>
  </si>
  <si>
    <t>998-BQVX</t>
  </si>
  <si>
    <t>GTY78</t>
  </si>
  <si>
    <t>998-BOHY</t>
  </si>
  <si>
    <t>GWWC7</t>
  </si>
  <si>
    <t>998-BJJI</t>
  </si>
  <si>
    <t>GWXMT</t>
  </si>
  <si>
    <t>998-BHMR</t>
  </si>
  <si>
    <t>GWY32</t>
  </si>
  <si>
    <t>998-BPZN</t>
  </si>
  <si>
    <t>GXDDM</t>
  </si>
  <si>
    <t>998-BJTD</t>
  </si>
  <si>
    <t>GY83F</t>
  </si>
  <si>
    <t>998-BPBF</t>
  </si>
  <si>
    <t>GYN77</t>
  </si>
  <si>
    <t>998-BLVL</t>
  </si>
  <si>
    <t>H1D7Y</t>
  </si>
  <si>
    <t>998-BOLT</t>
  </si>
  <si>
    <t>H5JVN</t>
  </si>
  <si>
    <t>998-BLVX</t>
  </si>
  <si>
    <t>H64VX</t>
  </si>
  <si>
    <t>998-BFTM</t>
  </si>
  <si>
    <t>H6MJJ</t>
  </si>
  <si>
    <t>998-BNIJ</t>
  </si>
  <si>
    <t>H6V2V</t>
  </si>
  <si>
    <t>998-BPGY</t>
  </si>
  <si>
    <t>H8N2N</t>
  </si>
  <si>
    <t>998-BOPP</t>
  </si>
  <si>
    <t>H9V0D</t>
  </si>
  <si>
    <t>998-BRFU</t>
  </si>
  <si>
    <t>HCC62</t>
  </si>
  <si>
    <t>998-BNDO</t>
  </si>
  <si>
    <t>HCW1P</t>
  </si>
  <si>
    <t>998-BNSP</t>
  </si>
  <si>
    <t>HDF54</t>
  </si>
  <si>
    <t>HMGJX</t>
  </si>
  <si>
    <t>998-BOKB</t>
  </si>
  <si>
    <t>HMTRG</t>
  </si>
  <si>
    <t>998-BLWC</t>
  </si>
  <si>
    <t>HN8W4</t>
  </si>
  <si>
    <t>998-BLXQ</t>
  </si>
  <si>
    <t>HPRJW</t>
  </si>
  <si>
    <t>998-BNDC</t>
  </si>
  <si>
    <t>HTX2P</t>
  </si>
  <si>
    <t>998-BNGX</t>
  </si>
  <si>
    <t>HVT8X</t>
  </si>
  <si>
    <t>998-BOIN</t>
  </si>
  <si>
    <t>HWNW6</t>
  </si>
  <si>
    <t>998-BMDJ</t>
  </si>
  <si>
    <t>HYN48</t>
  </si>
  <si>
    <t>998-BRGQ</t>
  </si>
  <si>
    <t>J5VWH</t>
  </si>
  <si>
    <t>998-BRMH</t>
  </si>
  <si>
    <t>J6N3H</t>
  </si>
  <si>
    <t>998-BJQM</t>
  </si>
  <si>
    <t>J7R26</t>
  </si>
  <si>
    <t>998-BOXE</t>
  </si>
  <si>
    <t>JDH8F</t>
  </si>
  <si>
    <t>998-BITR</t>
  </si>
  <si>
    <t>JHH4H</t>
  </si>
  <si>
    <t>998-BJRQ</t>
  </si>
  <si>
    <t>JHHXH</t>
  </si>
  <si>
    <t>998-BJTV</t>
  </si>
  <si>
    <t>JKJ8K</t>
  </si>
  <si>
    <t>998-BOPN</t>
  </si>
  <si>
    <t>JKNH2</t>
  </si>
  <si>
    <t>998-BNGQ</t>
  </si>
  <si>
    <t>JN9V4</t>
  </si>
  <si>
    <t>998-BQNT</t>
  </si>
  <si>
    <t>JP9M8</t>
  </si>
  <si>
    <t>998-BOXO</t>
  </si>
  <si>
    <t>JPR77</t>
  </si>
  <si>
    <t>998-BNEG</t>
  </si>
  <si>
    <t>JRCMC</t>
  </si>
  <si>
    <t>998-BJQH</t>
  </si>
  <si>
    <t>JT68T</t>
  </si>
  <si>
    <t>998-BPBB</t>
  </si>
  <si>
    <t>JT75M</t>
  </si>
  <si>
    <t>998-BNKH</t>
  </si>
  <si>
    <t>JTXC9</t>
  </si>
  <si>
    <t>998-BOXQ</t>
  </si>
  <si>
    <t>LATITUDE E7250,,NOTEBOOK,GOLIADMLK12FBTXE</t>
  </si>
  <si>
    <t>JVFFM</t>
  </si>
  <si>
    <t>998-BMHQ</t>
  </si>
  <si>
    <t>JWJ84</t>
  </si>
  <si>
    <t>998-BOHD</t>
  </si>
  <si>
    <t>JY04R</t>
  </si>
  <si>
    <t>998-BNGR</t>
  </si>
  <si>
    <t>K1TV0</t>
  </si>
  <si>
    <t>998-BNOL</t>
  </si>
  <si>
    <t>K3F1W</t>
  </si>
  <si>
    <t>998-BQSX</t>
  </si>
  <si>
    <t>K4N2M</t>
  </si>
  <si>
    <t>998-BQDE</t>
  </si>
  <si>
    <t>K4WVH</t>
  </si>
  <si>
    <t>998-BITT</t>
  </si>
  <si>
    <t>K8M4D</t>
  </si>
  <si>
    <t>998-BNSZ</t>
  </si>
  <si>
    <t>KD6P0</t>
  </si>
  <si>
    <t>998-BOWX</t>
  </si>
  <si>
    <t>KDG93</t>
  </si>
  <si>
    <t>998-BNWL</t>
  </si>
  <si>
    <t>KT7VV</t>
  </si>
  <si>
    <t>998-BOGJ</t>
  </si>
  <si>
    <t>KV2YY</t>
  </si>
  <si>
    <t>998-BJTJ</t>
  </si>
  <si>
    <t>KVRRG</t>
  </si>
  <si>
    <t>998-BGEX</t>
  </si>
  <si>
    <t>KXMT8</t>
  </si>
  <si>
    <t>998-BOHK</t>
  </si>
  <si>
    <t>M2YCM</t>
  </si>
  <si>
    <t>998-BMEU</t>
  </si>
  <si>
    <t>JANUS15HSWFBTX</t>
  </si>
  <si>
    <t>VOSTRO 3546</t>
  </si>
  <si>
    <t>JANUS15HSWBTX</t>
  </si>
  <si>
    <t>M39H8</t>
  </si>
  <si>
    <t>998-BOJJ</t>
  </si>
  <si>
    <t>M69H2</t>
  </si>
  <si>
    <t>Ad-hoc</t>
  </si>
  <si>
    <t>998-18995</t>
  </si>
  <si>
    <t>IL</t>
  </si>
  <si>
    <t>M9GYP</t>
  </si>
  <si>
    <t>998-BNJC</t>
  </si>
  <si>
    <t>M9N03</t>
  </si>
  <si>
    <t>998-BOVY</t>
  </si>
  <si>
    <t>M9P31</t>
  </si>
  <si>
    <t>998-BMJG</t>
  </si>
  <si>
    <t>MC76N</t>
  </si>
  <si>
    <t>998-BNSQ</t>
  </si>
  <si>
    <t>MDVDK</t>
  </si>
  <si>
    <t>998-BNWH</t>
  </si>
  <si>
    <t>MFWVV</t>
  </si>
  <si>
    <t>998-BJQT</t>
  </si>
  <si>
    <t>MHG8N</t>
  </si>
  <si>
    <t>998-BMBI</t>
  </si>
  <si>
    <t>MPM2C</t>
  </si>
  <si>
    <t>998-BJSY</t>
  </si>
  <si>
    <t>MR3C3</t>
  </si>
  <si>
    <t>998-BFVY</t>
  </si>
  <si>
    <t>MTT04</t>
  </si>
  <si>
    <t>998-BFXB</t>
  </si>
  <si>
    <t>MX9G1</t>
  </si>
  <si>
    <t>998-BOPH</t>
  </si>
  <si>
    <t>MY7PH</t>
  </si>
  <si>
    <t>998-BOHJ</t>
  </si>
  <si>
    <t>N029C</t>
  </si>
  <si>
    <t>998-BNDL</t>
  </si>
  <si>
    <t>N0F49</t>
  </si>
  <si>
    <t>998-BNKR</t>
  </si>
  <si>
    <t>N2XR3</t>
  </si>
  <si>
    <t>998-BQRW</t>
  </si>
  <si>
    <t>N44JY</t>
  </si>
  <si>
    <t>998-22742</t>
  </si>
  <si>
    <t xml:space="preserve">UK, Ireland, Germany, Austria, Switzerland, Netherlands, Belgium, Italy, Luxembourg </t>
  </si>
  <si>
    <t>N6HJY</t>
  </si>
  <si>
    <t>998-BFTI</t>
  </si>
  <si>
    <t>N72RC</t>
  </si>
  <si>
    <t>998-BLVI</t>
  </si>
  <si>
    <t>N8D53</t>
  </si>
  <si>
    <t>998-BORI</t>
  </si>
  <si>
    <t>N99MF</t>
  </si>
  <si>
    <t>998-BITS</t>
  </si>
  <si>
    <t>NCK9P</t>
  </si>
  <si>
    <t>998-BERB</t>
  </si>
  <si>
    <t>ND5PJ</t>
  </si>
  <si>
    <t>998-BOXD</t>
  </si>
  <si>
    <t>ND7JN</t>
  </si>
  <si>
    <t>998-BOKU</t>
  </si>
  <si>
    <t>NDMJ5</t>
  </si>
  <si>
    <t>998-BPHJ</t>
  </si>
  <si>
    <t>NJWND</t>
  </si>
  <si>
    <t>998-BOOM</t>
  </si>
  <si>
    <t>NK4M1</t>
  </si>
  <si>
    <t>998-BOHS</t>
  </si>
  <si>
    <t>NK6YK</t>
  </si>
  <si>
    <t>998-BOLO</t>
  </si>
  <si>
    <t>NVXVT</t>
  </si>
  <si>
    <t>998-BJTR</t>
  </si>
  <si>
    <t>NWRHC</t>
  </si>
  <si>
    <t>210-ACMY</t>
  </si>
  <si>
    <t>EUC MOBILITY</t>
  </si>
  <si>
    <t>Tablet Venue 7</t>
  </si>
  <si>
    <t>Turkey</t>
  </si>
  <si>
    <t>NXYFX</t>
  </si>
  <si>
    <t>998-BRLS</t>
  </si>
  <si>
    <t>P1G2T</t>
  </si>
  <si>
    <t>998-BNID</t>
  </si>
  <si>
    <t>P2T2P</t>
  </si>
  <si>
    <t>998-BOHT</t>
  </si>
  <si>
    <t>P31RY</t>
  </si>
  <si>
    <t>998-BPBD</t>
  </si>
  <si>
    <t>P37C1</t>
  </si>
  <si>
    <t>998-BLYD</t>
  </si>
  <si>
    <t>P4FT1</t>
  </si>
  <si>
    <t>998-BLYE</t>
  </si>
  <si>
    <t>P5D7R</t>
  </si>
  <si>
    <t>998-BJQS</t>
  </si>
  <si>
    <t>P71C6</t>
  </si>
  <si>
    <t>998-BPGV</t>
  </si>
  <si>
    <t>P807W</t>
  </si>
  <si>
    <t>998-BJTH</t>
  </si>
  <si>
    <t>PDGHD</t>
  </si>
  <si>
    <t>998-BQDC</t>
  </si>
  <si>
    <t>PMRF6</t>
  </si>
  <si>
    <t>998-BLVU</t>
  </si>
  <si>
    <t>PMVXG</t>
  </si>
  <si>
    <t>998-BQRZ</t>
  </si>
  <si>
    <t>PMYHV</t>
  </si>
  <si>
    <t>998-BNEO</t>
  </si>
  <si>
    <t>PNK3P</t>
  </si>
  <si>
    <t>998-BPUO</t>
  </si>
  <si>
    <t>PP4KR</t>
  </si>
  <si>
    <t>998-BPUL</t>
  </si>
  <si>
    <t>PPXVJ</t>
  </si>
  <si>
    <t>998-BOKX</t>
  </si>
  <si>
    <t>PT5DR</t>
  </si>
  <si>
    <t>998-BOJZ</t>
  </si>
  <si>
    <t>PW9R6</t>
  </si>
  <si>
    <t>998-BPGS</t>
  </si>
  <si>
    <t>PXC9P</t>
  </si>
  <si>
    <t>998-BQWD</t>
  </si>
  <si>
    <t>R57M8</t>
  </si>
  <si>
    <t>998-BQUD</t>
  </si>
  <si>
    <t>R83GF</t>
  </si>
  <si>
    <t>998-BJWT</t>
  </si>
  <si>
    <t>RF4X3</t>
  </si>
  <si>
    <t>998-BQDB</t>
  </si>
  <si>
    <t>RFNT0</t>
  </si>
  <si>
    <t>998-BNDB</t>
  </si>
  <si>
    <t>RG0H6</t>
  </si>
  <si>
    <t>210-39615/210-39616</t>
  </si>
  <si>
    <t>RHNR4</t>
  </si>
  <si>
    <t>998-BNIB</t>
  </si>
  <si>
    <t>RJG4D</t>
  </si>
  <si>
    <t>998-BJQK</t>
  </si>
  <si>
    <t>RNY2H</t>
  </si>
  <si>
    <t>998-BNGL</t>
  </si>
  <si>
    <t>RT55H</t>
  </si>
  <si>
    <t>998-BJRN</t>
  </si>
  <si>
    <t>RT6YK</t>
  </si>
  <si>
    <t>998-BLVR</t>
  </si>
  <si>
    <t>RVHRJ</t>
  </si>
  <si>
    <t>998-BJQU</t>
  </si>
  <si>
    <t>RX4KF</t>
  </si>
  <si>
    <t>998-BLXS</t>
  </si>
  <si>
    <t>RXPCV</t>
  </si>
  <si>
    <t>998-BJRT</t>
  </si>
  <si>
    <t>RYDDG</t>
  </si>
  <si>
    <t>998-BLVO</t>
  </si>
  <si>
    <t>T3THW</t>
  </si>
  <si>
    <t>998-BJTI</t>
  </si>
  <si>
    <t>T61H9</t>
  </si>
  <si>
    <t>998-BOHM</t>
  </si>
  <si>
    <t>T7DG9</t>
  </si>
  <si>
    <t>998-BLVV</t>
  </si>
  <si>
    <t>T8JYC</t>
  </si>
  <si>
    <t>998-BOPJ</t>
  </si>
  <si>
    <t>T8R8P</t>
  </si>
  <si>
    <t>998-BNES</t>
  </si>
  <si>
    <t>T9H6X</t>
  </si>
  <si>
    <t>998-BOIE</t>
  </si>
  <si>
    <t>TG2RW</t>
  </si>
  <si>
    <t>998-BJOY</t>
  </si>
  <si>
    <t>TJKXM</t>
  </si>
  <si>
    <t>998-BQNS</t>
  </si>
  <si>
    <t>TKV65</t>
  </si>
  <si>
    <t>998-BNJE</t>
  </si>
  <si>
    <t>TNGX5</t>
  </si>
  <si>
    <t>998-BQRF</t>
  </si>
  <si>
    <t>TPTDG</t>
  </si>
  <si>
    <t>998-BPME</t>
  </si>
  <si>
    <t>TR17N</t>
  </si>
  <si>
    <t>998-23670</t>
  </si>
  <si>
    <t>TR32K</t>
  </si>
  <si>
    <t>998-BEKJ</t>
  </si>
  <si>
    <t>TR58M</t>
  </si>
  <si>
    <t>998-BOWB</t>
  </si>
  <si>
    <t>TTGM4</t>
  </si>
  <si>
    <t>998-BONP</t>
  </si>
  <si>
    <t>TW77K</t>
  </si>
  <si>
    <t>998-BOVX</t>
  </si>
  <si>
    <t>TXC86</t>
  </si>
  <si>
    <t>998-BNGW</t>
  </si>
  <si>
    <t>V0DRX</t>
  </si>
  <si>
    <t>998-BLXN</t>
  </si>
  <si>
    <t>V0T1N</t>
  </si>
  <si>
    <t>998-BNKG</t>
  </si>
  <si>
    <t>V5J23</t>
  </si>
  <si>
    <t>998-BLWQ</t>
  </si>
  <si>
    <t>V5PGC</t>
  </si>
  <si>
    <t>998-BNEW</t>
  </si>
  <si>
    <t>V80FK</t>
  </si>
  <si>
    <t>998-BJRO</t>
  </si>
  <si>
    <t>VCWRX</t>
  </si>
  <si>
    <t>998-BOID</t>
  </si>
  <si>
    <t>VG30G</t>
  </si>
  <si>
    <t>998-BLVP</t>
  </si>
  <si>
    <t>VGFWY</t>
  </si>
  <si>
    <t>998-BNON</t>
  </si>
  <si>
    <t>VJ67P</t>
  </si>
  <si>
    <t>998-BOKG</t>
  </si>
  <si>
    <t>VK09V</t>
  </si>
  <si>
    <t>998-BOJY</t>
  </si>
  <si>
    <t>VKH61</t>
  </si>
  <si>
    <t>998-BFTY</t>
  </si>
  <si>
    <t>VNGR8</t>
  </si>
  <si>
    <t>998-BOFU</t>
  </si>
  <si>
    <t>VRDJ1</t>
  </si>
  <si>
    <t>998-BOIL</t>
  </si>
  <si>
    <t>VTHTJ</t>
  </si>
  <si>
    <t>998-BOIO</t>
  </si>
  <si>
    <t>VV19M</t>
  </si>
  <si>
    <t>998-BLNY</t>
  </si>
  <si>
    <t>VVXG0</t>
  </si>
  <si>
    <t>998-BJRR</t>
  </si>
  <si>
    <t>VWP1R</t>
  </si>
  <si>
    <t>998-BOLS</t>
  </si>
  <si>
    <t>W1M5R</t>
  </si>
  <si>
    <t>998-BLVS</t>
  </si>
  <si>
    <t>W1XJ3</t>
  </si>
  <si>
    <t>998-BQRI</t>
  </si>
  <si>
    <t>W3V15</t>
  </si>
  <si>
    <t>998-BJQO</t>
  </si>
  <si>
    <t>W5TKR</t>
  </si>
  <si>
    <t>998-BFTL</t>
  </si>
  <si>
    <t>W7PFP</t>
  </si>
  <si>
    <t>998-BQCZ</t>
  </si>
  <si>
    <t>WC3F0</t>
  </si>
  <si>
    <t>998-BPUN</t>
  </si>
  <si>
    <t>WDR5C</t>
  </si>
  <si>
    <t>998-BOVZ</t>
  </si>
  <si>
    <t>WFCPN</t>
  </si>
  <si>
    <t>998-BHVE</t>
  </si>
  <si>
    <t>WFH1P</t>
  </si>
  <si>
    <t>998-BJTQ</t>
  </si>
  <si>
    <t>WK0R0</t>
  </si>
  <si>
    <t>998-BLFZ</t>
  </si>
  <si>
    <t>WMDYN</t>
  </si>
  <si>
    <t>998-BRFT</t>
  </si>
  <si>
    <t>WT93X</t>
  </si>
  <si>
    <t>998-BNOE</t>
  </si>
  <si>
    <t>WXVPC</t>
  </si>
  <si>
    <t>998-BFWG</t>
  </si>
  <si>
    <t>WYFYN</t>
  </si>
  <si>
    <t>998-BOFG</t>
  </si>
  <si>
    <t>X76WP</t>
  </si>
  <si>
    <t>998-BNGV</t>
  </si>
  <si>
    <t>XCDNT</t>
  </si>
  <si>
    <t>998-BLVZ</t>
  </si>
  <si>
    <t>XFHFY</t>
  </si>
  <si>
    <t>998-BNEK</t>
  </si>
  <si>
    <t>XGMJ0</t>
  </si>
  <si>
    <t>998-BLXV</t>
  </si>
  <si>
    <t>BY</t>
  </si>
  <si>
    <t>XH55J</t>
  </si>
  <si>
    <t>998-BOGU</t>
  </si>
  <si>
    <t>XK4XY</t>
  </si>
  <si>
    <t>998-BGEV</t>
  </si>
  <si>
    <t>XKGW0</t>
  </si>
  <si>
    <t>998-BPWU</t>
  </si>
  <si>
    <t>XND0H</t>
  </si>
  <si>
    <t>998-20720</t>
  </si>
  <si>
    <t>SAF</t>
  </si>
  <si>
    <t>XP05F</t>
  </si>
  <si>
    <t>998-BQSQ</t>
  </si>
  <si>
    <t>XPH2T</t>
  </si>
  <si>
    <t>998-BJSX</t>
  </si>
  <si>
    <t>XV6GR</t>
  </si>
  <si>
    <t>998-BNKN</t>
  </si>
  <si>
    <t>XVFWT</t>
  </si>
  <si>
    <t>998-BKWQ</t>
  </si>
  <si>
    <t>Y1YTP</t>
  </si>
  <si>
    <t>998-BNOK</t>
  </si>
  <si>
    <t>Y6C0V</t>
  </si>
  <si>
    <t>998-BOPS</t>
  </si>
  <si>
    <t>Y7DH0</t>
  </si>
  <si>
    <t>998-BOIK</t>
  </si>
  <si>
    <t>Y8HD0</t>
  </si>
  <si>
    <t>998-BJQI</t>
  </si>
  <si>
    <t>YDW05</t>
  </si>
  <si>
    <t>998-BOZO</t>
  </si>
  <si>
    <t>YF6D5</t>
  </si>
  <si>
    <t>998-BOKD</t>
  </si>
  <si>
    <t>YGV8V</t>
  </si>
  <si>
    <t>998-BQVY</t>
  </si>
  <si>
    <t>YN9R3</t>
  </si>
  <si>
    <t>998-BRJW</t>
  </si>
  <si>
    <t>YNHJ0</t>
  </si>
  <si>
    <t>998-BLXP</t>
  </si>
  <si>
    <t>YPKM0</t>
  </si>
  <si>
    <t>998-19088</t>
  </si>
  <si>
    <t>RU</t>
  </si>
  <si>
    <t>YT50T</t>
  </si>
  <si>
    <t>998-BJOZ</t>
  </si>
  <si>
    <t>YTJ1Y</t>
  </si>
  <si>
    <t>998-BRFE</t>
  </si>
  <si>
    <t>CKT74</t>
  </si>
  <si>
    <t>998-BRQG</t>
  </si>
  <si>
    <t>DOGFISH 3BTX</t>
  </si>
  <si>
    <t>01H35</t>
  </si>
  <si>
    <t>BTS_APJ</t>
  </si>
  <si>
    <t>998-BQCK</t>
  </si>
  <si>
    <t>VOSTRO 3800</t>
  </si>
  <si>
    <t>GREATBEAR ST BTX</t>
  </si>
  <si>
    <t>APJ</t>
  </si>
  <si>
    <t>Japan</t>
  </si>
  <si>
    <t>02G21</t>
  </si>
  <si>
    <t>998-BNPX</t>
  </si>
  <si>
    <t>ANZ</t>
  </si>
  <si>
    <t>0GJ18</t>
  </si>
  <si>
    <t>998-BCSP</t>
  </si>
  <si>
    <t>0JY80</t>
  </si>
  <si>
    <t>998-BDHN</t>
  </si>
  <si>
    <t>0V51T</t>
  </si>
  <si>
    <t>998-BRQW</t>
  </si>
  <si>
    <t>0XVV3</t>
  </si>
  <si>
    <t>998-BNZY</t>
  </si>
  <si>
    <t>16HHT</t>
  </si>
  <si>
    <t>998-BQCJ</t>
  </si>
  <si>
    <t>1DXXD</t>
  </si>
  <si>
    <t>998-BDHY</t>
  </si>
  <si>
    <t>1JW1N</t>
  </si>
  <si>
    <t>998-BCZY</t>
  </si>
  <si>
    <t>1M2FK</t>
  </si>
  <si>
    <t>998-BMHL</t>
  </si>
  <si>
    <t>1T8RC</t>
  </si>
  <si>
    <t>998-BNNN</t>
  </si>
  <si>
    <t>1TFH2</t>
  </si>
  <si>
    <t>998-BNIQ</t>
  </si>
  <si>
    <t>2F6GJ</t>
  </si>
  <si>
    <t>998-BNNY</t>
  </si>
  <si>
    <t>2F82G</t>
  </si>
  <si>
    <t>998-BGIC</t>
  </si>
  <si>
    <t>2FWJ1</t>
  </si>
  <si>
    <t>998-BLGW</t>
  </si>
  <si>
    <t>China</t>
  </si>
  <si>
    <t>2JVD5</t>
  </si>
  <si>
    <t>998-BHRL</t>
  </si>
  <si>
    <t>2PHXD</t>
  </si>
  <si>
    <t>998-BNKE</t>
  </si>
  <si>
    <t>2VC7N</t>
  </si>
  <si>
    <t>998-BRQD</t>
  </si>
  <si>
    <t>2YDW7</t>
  </si>
  <si>
    <t>998-BHRD</t>
  </si>
  <si>
    <t>30V6G</t>
  </si>
  <si>
    <t>998-BMHM</t>
  </si>
  <si>
    <t>32W6R</t>
  </si>
  <si>
    <t>998-BNHT</t>
  </si>
  <si>
    <t>33CJM</t>
  </si>
  <si>
    <t>998-BNQB</t>
  </si>
  <si>
    <t>33FRM</t>
  </si>
  <si>
    <t>998-10110</t>
  </si>
  <si>
    <t>353XT</t>
  </si>
  <si>
    <t>998-BNOC</t>
  </si>
  <si>
    <t>355V4</t>
  </si>
  <si>
    <t>998-BNQF</t>
  </si>
  <si>
    <t>357X4</t>
  </si>
  <si>
    <t>998-BNJP</t>
  </si>
  <si>
    <t>35RRT</t>
  </si>
  <si>
    <t>998-BLZL</t>
  </si>
  <si>
    <t>38V00</t>
  </si>
  <si>
    <t>998-BRQX</t>
  </si>
  <si>
    <t>3DJFJ</t>
  </si>
  <si>
    <t>998-BKPT</t>
  </si>
  <si>
    <t>3F3TF</t>
  </si>
  <si>
    <t>998-BRJK</t>
  </si>
  <si>
    <t>3GFTM</t>
  </si>
  <si>
    <t>998-BNPU</t>
  </si>
  <si>
    <t>3ND42</t>
  </si>
  <si>
    <t>998-BHRK</t>
  </si>
  <si>
    <t>3NTNC</t>
  </si>
  <si>
    <t>998-BLGV</t>
  </si>
  <si>
    <t>3T83H</t>
  </si>
  <si>
    <t>998-BNHP</t>
  </si>
  <si>
    <t>3X5C2</t>
  </si>
  <si>
    <t>998-20783</t>
  </si>
  <si>
    <t>448GH</t>
  </si>
  <si>
    <t>998-BQSP</t>
  </si>
  <si>
    <t>48T16</t>
  </si>
  <si>
    <t>998-BRGF</t>
  </si>
  <si>
    <t>4D4CF</t>
  </si>
  <si>
    <t>998-BRPZ</t>
  </si>
  <si>
    <t>4PM4T</t>
  </si>
  <si>
    <t>998-BNYR</t>
  </si>
  <si>
    <t>4WTX4</t>
  </si>
  <si>
    <t>998-BNXT</t>
  </si>
  <si>
    <t>4YTYJ</t>
  </si>
  <si>
    <t>998-BKPQ</t>
  </si>
  <si>
    <t>51TRH</t>
  </si>
  <si>
    <t>998-BNXZ</t>
  </si>
  <si>
    <t>54M9R</t>
  </si>
  <si>
    <t>998-BHRF</t>
  </si>
  <si>
    <t>58MMD</t>
  </si>
  <si>
    <t>998-BQQQ</t>
  </si>
  <si>
    <t>59TC4</t>
  </si>
  <si>
    <t>998-BPYP</t>
  </si>
  <si>
    <t>5FNNM</t>
  </si>
  <si>
    <t>998-BNQE</t>
  </si>
  <si>
    <t>5HFY2</t>
  </si>
  <si>
    <t>998-BIYF</t>
  </si>
  <si>
    <t>5N1WD</t>
  </si>
  <si>
    <t>FY14 Wave 1 Refresh</t>
  </si>
  <si>
    <t>998-BBQT</t>
  </si>
  <si>
    <t>5X1NV</t>
  </si>
  <si>
    <t>998-BPYO</t>
  </si>
  <si>
    <t>6DPMW</t>
  </si>
  <si>
    <t>998-BOMB</t>
  </si>
  <si>
    <t>Malaysia</t>
  </si>
  <si>
    <t>6KVNV</t>
  </si>
  <si>
    <t>998-BDLD</t>
  </si>
  <si>
    <t>6M6RD</t>
  </si>
  <si>
    <t>998-BFYZ</t>
  </si>
  <si>
    <t>6MR3G</t>
  </si>
  <si>
    <t>998-BQQO</t>
  </si>
  <si>
    <t>6TD2V</t>
  </si>
  <si>
    <t>998-BNZX</t>
  </si>
  <si>
    <t>71VND</t>
  </si>
  <si>
    <t>998-BQKU</t>
  </si>
  <si>
    <t>76XKP</t>
  </si>
  <si>
    <t>998-BKWF</t>
  </si>
  <si>
    <t>7NPH9</t>
  </si>
  <si>
    <t>998-BRFS</t>
  </si>
  <si>
    <t>INSPIRON 3158</t>
  </si>
  <si>
    <t>REDWOODSKLBTX</t>
  </si>
  <si>
    <t>7VT47</t>
  </si>
  <si>
    <t>998-BNND</t>
  </si>
  <si>
    <t>7YCTH</t>
  </si>
  <si>
    <t>998-BHRJ</t>
  </si>
  <si>
    <t>838J0</t>
  </si>
  <si>
    <t>998-BQDJ</t>
  </si>
  <si>
    <t>8JWRT</t>
  </si>
  <si>
    <t>998-BNNV</t>
  </si>
  <si>
    <t>8NW95</t>
  </si>
  <si>
    <t>998-BRQV</t>
  </si>
  <si>
    <t>90T63</t>
  </si>
  <si>
    <t>998-BNNE</t>
  </si>
  <si>
    <t>94WN5</t>
  </si>
  <si>
    <t>998-BNKF</t>
  </si>
  <si>
    <t>9C0J8</t>
  </si>
  <si>
    <t>998-BGEJ</t>
  </si>
  <si>
    <t>9F5K6</t>
  </si>
  <si>
    <t>998-BLYT</t>
  </si>
  <si>
    <t>9GWNR</t>
  </si>
  <si>
    <t>998-BNZT</t>
  </si>
  <si>
    <t>9MMK6</t>
  </si>
  <si>
    <t>998-BJWM</t>
  </si>
  <si>
    <t>9X6NN</t>
  </si>
  <si>
    <t>998-BNJS</t>
  </si>
  <si>
    <t>C1D67</t>
  </si>
  <si>
    <t>998-BNXX</t>
  </si>
  <si>
    <t>C51M6</t>
  </si>
  <si>
    <t>998-BRQP</t>
  </si>
  <si>
    <t>C8RG8</t>
  </si>
  <si>
    <t>998-BCSU</t>
  </si>
  <si>
    <t>CDD1X</t>
  </si>
  <si>
    <t>998-BNJF</t>
  </si>
  <si>
    <t>CFFYW</t>
  </si>
  <si>
    <t>998-BLWU</t>
  </si>
  <si>
    <t>CG75Y</t>
  </si>
  <si>
    <t>998-BLOI</t>
  </si>
  <si>
    <t>CR8K0</t>
  </si>
  <si>
    <t>998-BRJQ</t>
  </si>
  <si>
    <t>D2W4N</t>
  </si>
  <si>
    <t>998-BFEB</t>
  </si>
  <si>
    <t>D9CY7</t>
  </si>
  <si>
    <t>998-BNJN</t>
  </si>
  <si>
    <t>DG1NH</t>
  </si>
  <si>
    <t>998-BNIR</t>
  </si>
  <si>
    <t>DHYFX</t>
  </si>
  <si>
    <t>998-BKVS</t>
  </si>
  <si>
    <t>DKDJP</t>
  </si>
  <si>
    <t>998-BNJO</t>
  </si>
  <si>
    <t>DN15D</t>
  </si>
  <si>
    <t>998-BLZM</t>
  </si>
  <si>
    <t>DNPY9</t>
  </si>
  <si>
    <t>998-BNHR</t>
  </si>
  <si>
    <t>DXXWV</t>
  </si>
  <si>
    <t>998-BKYG</t>
  </si>
  <si>
    <t>F8D42</t>
  </si>
  <si>
    <t>998-BNOR</t>
  </si>
  <si>
    <t>FH22T</t>
  </si>
  <si>
    <t>998-BGEF</t>
  </si>
  <si>
    <t>FJHYJ</t>
  </si>
  <si>
    <t>998-BNVP</t>
  </si>
  <si>
    <t>FN24F</t>
  </si>
  <si>
    <t>998-BRQB</t>
  </si>
  <si>
    <t>G0XN4</t>
  </si>
  <si>
    <t>998-BNHQ</t>
  </si>
  <si>
    <t>G5X11</t>
  </si>
  <si>
    <t>998-BNIM</t>
  </si>
  <si>
    <t>G6KGV</t>
  </si>
  <si>
    <t>998-BOYT</t>
  </si>
  <si>
    <t>GC4KG</t>
  </si>
  <si>
    <t>998-BDLH</t>
  </si>
  <si>
    <t>GDC7H</t>
  </si>
  <si>
    <t>998-BNXW</t>
  </si>
  <si>
    <t>GGJ2V</t>
  </si>
  <si>
    <t>998-BQCL</t>
  </si>
  <si>
    <t>GK9H5</t>
  </si>
  <si>
    <t>998-BRQU</t>
  </si>
  <si>
    <t>GKM9W</t>
  </si>
  <si>
    <t>998-BKPS</t>
  </si>
  <si>
    <t>GKP0W</t>
  </si>
  <si>
    <t>998-BNZZ</t>
  </si>
  <si>
    <t>H23Y3</t>
  </si>
  <si>
    <t>998-BNXY</t>
  </si>
  <si>
    <t>H9P7W</t>
  </si>
  <si>
    <t>998-BRPV</t>
  </si>
  <si>
    <t>H9PKP</t>
  </si>
  <si>
    <t>998-BKVU</t>
  </si>
  <si>
    <t>HCJJK</t>
  </si>
  <si>
    <t>998-BRQO</t>
  </si>
  <si>
    <t>HD53D</t>
  </si>
  <si>
    <t>998-BNOB</t>
  </si>
  <si>
    <t>HGDXX</t>
  </si>
  <si>
    <t>998-BKPR</t>
  </si>
  <si>
    <t>HGF7X</t>
  </si>
  <si>
    <t>998-BRQQ</t>
  </si>
  <si>
    <t>HKWCW</t>
  </si>
  <si>
    <t>998-BQSM</t>
  </si>
  <si>
    <t>HNH4D</t>
  </si>
  <si>
    <t>998-BRQS</t>
  </si>
  <si>
    <t>HNHFM</t>
  </si>
  <si>
    <t>998-BLGS</t>
  </si>
  <si>
    <t>Singapore</t>
  </si>
  <si>
    <t>HPXCK</t>
  </si>
  <si>
    <t>998-BNKJ</t>
  </si>
  <si>
    <t>HX4D0</t>
  </si>
  <si>
    <t>998-BNIS</t>
  </si>
  <si>
    <t>HXXP1</t>
  </si>
  <si>
    <t>998-BLYU</t>
  </si>
  <si>
    <t>J1FM1</t>
  </si>
  <si>
    <t>998-BNQJ</t>
  </si>
  <si>
    <t>J2FDY</t>
  </si>
  <si>
    <t>998-BDKL</t>
  </si>
  <si>
    <t>Commercial legacy</t>
  </si>
  <si>
    <t>JCK98</t>
  </si>
  <si>
    <t>998-BHRG</t>
  </si>
  <si>
    <t>JKW20</t>
  </si>
  <si>
    <t>998-BQQN</t>
  </si>
  <si>
    <t>JNV74</t>
  </si>
  <si>
    <t>998-BQJD</t>
  </si>
  <si>
    <t>JT996</t>
  </si>
  <si>
    <t>998-BQUS</t>
  </si>
  <si>
    <t>JW0G4</t>
  </si>
  <si>
    <t>998-BRGE</t>
  </si>
  <si>
    <t>K0G5C</t>
  </si>
  <si>
    <t>998-BNHU</t>
  </si>
  <si>
    <t>K1P6H</t>
  </si>
  <si>
    <t>998-BNKK</t>
  </si>
  <si>
    <t>K1PH4</t>
  </si>
  <si>
    <t>998-BNNO</t>
  </si>
  <si>
    <t>K3J81</t>
  </si>
  <si>
    <t>998-BRJR</t>
  </si>
  <si>
    <t>K5K5N</t>
  </si>
  <si>
    <t>998-21842</t>
  </si>
  <si>
    <t>K8M7K</t>
  </si>
  <si>
    <t>998-BHRC</t>
  </si>
  <si>
    <t>KCG9K</t>
  </si>
  <si>
    <t>998-BNJQ</t>
  </si>
  <si>
    <t>KKRW0</t>
  </si>
  <si>
    <t>998-BNIP</t>
  </si>
  <si>
    <t>KMW6J</t>
  </si>
  <si>
    <t>998-BCWW</t>
  </si>
  <si>
    <t>KPJM5</t>
  </si>
  <si>
    <t>998-BRPX</t>
  </si>
  <si>
    <t>M1FV6</t>
  </si>
  <si>
    <t>998-BNYC</t>
  </si>
  <si>
    <t>M1PN5</t>
  </si>
  <si>
    <t>998-BQUR</t>
  </si>
  <si>
    <t>M55GN</t>
  </si>
  <si>
    <t>998-BNQC</t>
  </si>
  <si>
    <t>M7JP6</t>
  </si>
  <si>
    <t>998-BGJB</t>
  </si>
  <si>
    <t>M80PN</t>
  </si>
  <si>
    <t>998-BNOQ</t>
  </si>
  <si>
    <t>M9WY1</t>
  </si>
  <si>
    <t>998-BQCI</t>
  </si>
  <si>
    <t>MF2HR</t>
  </si>
  <si>
    <t>998-BNQG</t>
  </si>
  <si>
    <t>MNK3D</t>
  </si>
  <si>
    <t>998-BNMW</t>
  </si>
  <si>
    <t>N7NDP</t>
  </si>
  <si>
    <t>998-BKBN</t>
  </si>
  <si>
    <t>N8F60</t>
  </si>
  <si>
    <t>998-BQCU</t>
  </si>
  <si>
    <t>NDPVD</t>
  </si>
  <si>
    <t>998-BNVQ</t>
  </si>
  <si>
    <t>NJWHJ</t>
  </si>
  <si>
    <t>998-BOLH</t>
  </si>
  <si>
    <t>NMJM5</t>
  </si>
  <si>
    <t>998-BLMN</t>
  </si>
  <si>
    <t>Indonesia</t>
  </si>
  <si>
    <t>NPRVH</t>
  </si>
  <si>
    <t>998-BHRE</t>
  </si>
  <si>
    <t>NTGP6</t>
  </si>
  <si>
    <t>998-BBQU</t>
  </si>
  <si>
    <t>P4YNN</t>
  </si>
  <si>
    <t>998-BNPV</t>
  </si>
  <si>
    <t>P5TNP</t>
  </si>
  <si>
    <t>998-BNHS</t>
  </si>
  <si>
    <t>P94G8</t>
  </si>
  <si>
    <t>998-BNQI</t>
  </si>
  <si>
    <t>PD4K4</t>
  </si>
  <si>
    <t>998-BNNF</t>
  </si>
  <si>
    <t>PM0P7</t>
  </si>
  <si>
    <t>998-BNRS</t>
  </si>
  <si>
    <t>PMWG4</t>
  </si>
  <si>
    <t>998-BGJL</t>
  </si>
  <si>
    <t>PTVK0</t>
  </si>
  <si>
    <t>998-BNYZ</t>
  </si>
  <si>
    <t>PVKYG</t>
  </si>
  <si>
    <t>998-BNMX</t>
  </si>
  <si>
    <t>PWKM7</t>
  </si>
  <si>
    <t>998-BRBE</t>
  </si>
  <si>
    <t>PYX6K</t>
  </si>
  <si>
    <t>998-BNPW</t>
  </si>
  <si>
    <t>RFWDR</t>
  </si>
  <si>
    <t>998-BFYB</t>
  </si>
  <si>
    <t>RJ6Y0</t>
  </si>
  <si>
    <t>998-BNKD</t>
  </si>
  <si>
    <t>RPNJ2</t>
  </si>
  <si>
    <t>998-BBQR</t>
  </si>
  <si>
    <t>RRD5C</t>
  </si>
  <si>
    <t>998-BQCX</t>
  </si>
  <si>
    <t>RTW40</t>
  </si>
  <si>
    <t>998-BOLI</t>
  </si>
  <si>
    <t>RVXNT</t>
  </si>
  <si>
    <t>998-BQQP</t>
  </si>
  <si>
    <t>T1XNW</t>
  </si>
  <si>
    <t>998-BNIN</t>
  </si>
  <si>
    <t>T8PWH</t>
  </si>
  <si>
    <t>998-BRPU</t>
  </si>
  <si>
    <t>T98RJ</t>
  </si>
  <si>
    <t>998-BOLG</t>
  </si>
  <si>
    <t>T9MRX</t>
  </si>
  <si>
    <t>998-BPYQ</t>
  </si>
  <si>
    <t>TPKHP</t>
  </si>
  <si>
    <t>998-BNYB</t>
  </si>
  <si>
    <t>TTVXY</t>
  </si>
  <si>
    <t>998-BHRH</t>
  </si>
  <si>
    <t>TWVXM</t>
  </si>
  <si>
    <t>998-BOBB</t>
  </si>
  <si>
    <t>V3MCF</t>
  </si>
  <si>
    <t>998-BRQR</t>
  </si>
  <si>
    <t>V4VNX</t>
  </si>
  <si>
    <t>998-BRQC</t>
  </si>
  <si>
    <t>V5G7X</t>
  </si>
  <si>
    <t>998-BNJR</t>
  </si>
  <si>
    <t>V7VH6</t>
  </si>
  <si>
    <t>998-BRPY</t>
  </si>
  <si>
    <t>VCWG9</t>
  </si>
  <si>
    <t>998-BOOO</t>
  </si>
  <si>
    <t>VMND8</t>
  </si>
  <si>
    <t>998-BBOX</t>
  </si>
  <si>
    <t>VRPCP</t>
  </si>
  <si>
    <t>998-20784</t>
  </si>
  <si>
    <t>WM7MW</t>
  </si>
  <si>
    <t>998-BRFF</t>
  </si>
  <si>
    <t>WX2D0</t>
  </si>
  <si>
    <t>998-BQSL</t>
  </si>
  <si>
    <t>X8DNH</t>
  </si>
  <si>
    <t>998-BPYN</t>
  </si>
  <si>
    <t>X8V6X</t>
  </si>
  <si>
    <t>998-BQCW</t>
  </si>
  <si>
    <t>XD80D</t>
  </si>
  <si>
    <t>998-BLGC</t>
  </si>
  <si>
    <t>XNPMX</t>
  </si>
  <si>
    <t>998-BOON</t>
  </si>
  <si>
    <t>Y09W4</t>
  </si>
  <si>
    <t>998-BQSN</t>
  </si>
  <si>
    <t>Y2R3C</t>
  </si>
  <si>
    <t>998-BRQT</t>
  </si>
  <si>
    <t>Y3WMD</t>
  </si>
  <si>
    <t>998-BQFF</t>
  </si>
  <si>
    <t>Y3WYJ</t>
  </si>
  <si>
    <t>998-BDHV</t>
  </si>
  <si>
    <t>Y93DM</t>
  </si>
  <si>
    <t>998-10109</t>
  </si>
  <si>
    <t>YC7HT</t>
  </si>
  <si>
    <t>998-BRJI</t>
  </si>
  <si>
    <t>YCNDC</t>
  </si>
  <si>
    <t>998-BRPW</t>
  </si>
  <si>
    <t>YG2J9</t>
  </si>
  <si>
    <t>998-BNKC</t>
  </si>
  <si>
    <t>YNDHX</t>
  </si>
  <si>
    <t>998-BRJL</t>
  </si>
  <si>
    <t>On Hand</t>
  </si>
  <si>
    <t>&gt;30</t>
  </si>
  <si>
    <t>&gt;60</t>
  </si>
  <si>
    <t>&gt;90</t>
  </si>
  <si>
    <t>&gt;120</t>
  </si>
  <si>
    <t>&gt;150</t>
  </si>
  <si>
    <t>Aging</t>
  </si>
  <si>
    <t>Air</t>
  </si>
  <si>
    <t>Ocean</t>
  </si>
  <si>
    <t>Ground</t>
  </si>
  <si>
    <t>Rail</t>
  </si>
  <si>
    <t>VOI</t>
  </si>
  <si>
    <t>DOI</t>
  </si>
  <si>
    <t>In-Transit</t>
  </si>
  <si>
    <t>Factory WIP</t>
  </si>
  <si>
    <t>Inventory</t>
  </si>
  <si>
    <t>Cost</t>
  </si>
  <si>
    <t xml:space="preserve">&gt;60 </t>
  </si>
  <si>
    <t>TOTAL:</t>
  </si>
  <si>
    <t>Region</t>
  </si>
  <si>
    <t>Category</t>
  </si>
  <si>
    <t>LOB</t>
  </si>
  <si>
    <t>MMCLA</t>
  </si>
  <si>
    <t>MMCLA - Tablets</t>
  </si>
  <si>
    <t>Brazil - Tablets</t>
  </si>
  <si>
    <t>India</t>
  </si>
  <si>
    <t>GLOBAL</t>
  </si>
  <si>
    <t>(All)</t>
  </si>
  <si>
    <t>Row Labels</t>
  </si>
  <si>
    <t>(blank)</t>
  </si>
  <si>
    <t>Grand Total</t>
  </si>
  <si>
    <t>Sum of on_hand</t>
  </si>
  <si>
    <t>Sum of G60</t>
  </si>
  <si>
    <t>Sum of G150</t>
  </si>
  <si>
    <t>Sum of G60 Cost</t>
  </si>
  <si>
    <t>Sum of G60Pct</t>
  </si>
  <si>
    <t>Sum of G150Pct</t>
  </si>
  <si>
    <t>%</t>
  </si>
  <si>
    <t>DTN64</t>
  </si>
  <si>
    <t>998-BQVV</t>
  </si>
  <si>
    <t>YYTCF</t>
  </si>
  <si>
    <t>998-BRHU</t>
  </si>
  <si>
    <t>V5Y3C</t>
  </si>
  <si>
    <t>998-BSHE</t>
  </si>
  <si>
    <t>93YW1</t>
  </si>
  <si>
    <t>998-BSNH</t>
  </si>
  <si>
    <t>HD2DN</t>
  </si>
  <si>
    <t>998-BRWO</t>
  </si>
  <si>
    <t>CM6TC</t>
  </si>
  <si>
    <t>998-BRXK</t>
  </si>
  <si>
    <t>7CF8H</t>
  </si>
  <si>
    <t>998-BSBN</t>
  </si>
  <si>
    <t>T2PMW</t>
  </si>
  <si>
    <t>998-BSDU</t>
  </si>
  <si>
    <t>R1CDV</t>
  </si>
  <si>
    <t>998-BRML</t>
  </si>
  <si>
    <t>RJ6HR</t>
  </si>
  <si>
    <t>998-BROQ</t>
  </si>
  <si>
    <t>KJ5G8</t>
  </si>
  <si>
    <t>998-BRXS</t>
  </si>
  <si>
    <t>4KP76</t>
  </si>
  <si>
    <t>998-BQXD</t>
  </si>
  <si>
    <t>FVGJ6</t>
  </si>
  <si>
    <t>998-BRKP</t>
  </si>
  <si>
    <t>M7F10</t>
  </si>
  <si>
    <t>998-BRXM</t>
  </si>
  <si>
    <t>1NXMV</t>
  </si>
  <si>
    <t>998-BRRB</t>
  </si>
  <si>
    <t>P3K1H</t>
  </si>
  <si>
    <t>998-BRSZ</t>
  </si>
  <si>
    <t>M4J1F</t>
  </si>
  <si>
    <t>998-BRXP</t>
  </si>
  <si>
    <t>625M8</t>
  </si>
  <si>
    <t>998-BSJD</t>
  </si>
  <si>
    <t>DPX7H</t>
  </si>
  <si>
    <t>998-BRXJ</t>
  </si>
  <si>
    <t>110N8</t>
  </si>
  <si>
    <t>998-BRSX</t>
  </si>
  <si>
    <t>T5WCR</t>
  </si>
  <si>
    <t>998-BRQF</t>
  </si>
  <si>
    <t>ECHO 15 MLK BTX</t>
  </si>
  <si>
    <t>F85Y7</t>
  </si>
  <si>
    <t>998-BRJT</t>
  </si>
  <si>
    <t>89YDP</t>
  </si>
  <si>
    <t>998-BRKN</t>
  </si>
  <si>
    <t>7VVMH</t>
  </si>
  <si>
    <t>998-BREU</t>
  </si>
  <si>
    <t>8K5XW</t>
  </si>
  <si>
    <t>998-BRCY</t>
  </si>
  <si>
    <t>944C1</t>
  </si>
  <si>
    <t>998-BRSC</t>
  </si>
  <si>
    <t>JNTNX</t>
  </si>
  <si>
    <t>998-BQRG</t>
  </si>
  <si>
    <t>PM7C8</t>
  </si>
  <si>
    <t>998-BOHO</t>
  </si>
  <si>
    <t>X9P22</t>
  </si>
  <si>
    <t>998-BRYE</t>
  </si>
  <si>
    <t>F6HHH</t>
  </si>
  <si>
    <t>998-BRBF</t>
  </si>
  <si>
    <t>X246P</t>
  </si>
  <si>
    <t>998-BRJJ</t>
  </si>
  <si>
    <t>SAKU1603_101_P/SAKU1605_101</t>
  </si>
  <si>
    <t>TULIP15SKL1605_2372_P</t>
  </si>
  <si>
    <t>1K6HP</t>
  </si>
  <si>
    <t>998-BSQB</t>
  </si>
  <si>
    <t>3040SFF_2H16_015</t>
  </si>
  <si>
    <t>WHITEFISHSFFFBTX</t>
  </si>
  <si>
    <t>OPTIPLEX 3040</t>
  </si>
  <si>
    <t>WHITEFISHSFFBTX</t>
  </si>
  <si>
    <t>TULIP15AMD1605_2810</t>
  </si>
  <si>
    <t>Blackwood151605_010_P</t>
  </si>
  <si>
    <t>ECHO13MLK_1605_B016</t>
  </si>
  <si>
    <t>ECHO 13 MLKFBTX</t>
  </si>
  <si>
    <t>ALIENWARE 13 R2</t>
  </si>
  <si>
    <t>POPPY1605_711_3D</t>
  </si>
  <si>
    <t>BERL1605_1629_P/BERL1701_1629</t>
  </si>
  <si>
    <t>BERLINETTAFBTX</t>
  </si>
  <si>
    <t>XPS 9550</t>
  </si>
  <si>
    <t>BERL1605_1613_P</t>
  </si>
  <si>
    <t>ECHO17MLK_1605_A014</t>
  </si>
  <si>
    <t>ECHO 17 MLKFBTX</t>
  </si>
  <si>
    <t>ALIENWARE 17 R3</t>
  </si>
  <si>
    <t>JASMBSW1605_8115_P</t>
  </si>
  <si>
    <t>7XC5T</t>
  </si>
  <si>
    <t>998-BRBQ</t>
  </si>
  <si>
    <t>TULIP151603_2391_P_R</t>
  </si>
  <si>
    <t>C3JTP</t>
  </si>
  <si>
    <t>998-BSWU</t>
  </si>
  <si>
    <t>3040MT_2H16_021</t>
  </si>
  <si>
    <t>WHITEFISHMTFBTX</t>
  </si>
  <si>
    <t>WHITEFISHMTBTX</t>
  </si>
  <si>
    <t>C4P0M</t>
  </si>
  <si>
    <t>998-BSIM</t>
  </si>
  <si>
    <t>TULIP15SKL1605_2365_R</t>
  </si>
  <si>
    <t>ECHO15MLK_1605_B006</t>
  </si>
  <si>
    <t>ALIENWARE 15 R2</t>
  </si>
  <si>
    <t>TULIP17SKL1605_2437</t>
  </si>
  <si>
    <t>TULIP17SKL1605_2444_P</t>
  </si>
  <si>
    <t>REDWOODMLK1603_1404_P</t>
  </si>
  <si>
    <t>JASMSKL1605_903/1701_903</t>
  </si>
  <si>
    <t>DK0HM</t>
  </si>
  <si>
    <t>998-BSYO</t>
  </si>
  <si>
    <t>3350_2H16_005</t>
  </si>
  <si>
    <t>ROUND ROCKMLKFBTX</t>
  </si>
  <si>
    <t>LATITUDE 3350</t>
  </si>
  <si>
    <t>ROUND ROCKMLKBTX</t>
  </si>
  <si>
    <t>COTTON131605_5011</t>
  </si>
  <si>
    <t>TULIP17SKL1605_2441_R</t>
  </si>
  <si>
    <t>ECHO17MLK_1605_A005</t>
  </si>
  <si>
    <t>SUNFL1605_624</t>
  </si>
  <si>
    <t>82P75</t>
  </si>
  <si>
    <t>998-BRVM</t>
  </si>
  <si>
    <t>LILSFF1605_7101_R/1701_7101</t>
  </si>
  <si>
    <t>V30MM</t>
  </si>
  <si>
    <t>998-BSPY</t>
  </si>
  <si>
    <t>3040SFF_2H16_007</t>
  </si>
  <si>
    <t>LILSFF1605_7102_R/1701_7102</t>
  </si>
  <si>
    <t>K7M3T</t>
  </si>
  <si>
    <t>998-BSQF</t>
  </si>
  <si>
    <t>3040MFF_2H16_003</t>
  </si>
  <si>
    <t>WHITEFISHMFFFBTX</t>
  </si>
  <si>
    <t>WHITEFISHMFFBTX</t>
  </si>
  <si>
    <t>ECHO15MLK_1605_A001</t>
  </si>
  <si>
    <t>TULIP17AMD1605_2403</t>
  </si>
  <si>
    <t>6NK54</t>
  </si>
  <si>
    <t>998-BSQH</t>
  </si>
  <si>
    <t>3040MFF_2H16_005</t>
  </si>
  <si>
    <t>Y0TF0</t>
  </si>
  <si>
    <t>FY15 2H</t>
  </si>
  <si>
    <t>998-BRLV</t>
  </si>
  <si>
    <t>Midland102H_002</t>
  </si>
  <si>
    <t>TULIP151603_2392_P</t>
  </si>
  <si>
    <t>6V852</t>
  </si>
  <si>
    <t>998-BSYN</t>
  </si>
  <si>
    <t>3350_2H16_019</t>
  </si>
  <si>
    <t>COTTON131605_5017</t>
  </si>
  <si>
    <t>ECHO17MLK_1605_A032</t>
  </si>
  <si>
    <t>TULIP15BSW1605_001/1701_001</t>
  </si>
  <si>
    <t>6WXJ9</t>
  </si>
  <si>
    <t>998-BSQE</t>
  </si>
  <si>
    <t>3040MFF_2H16_002</t>
  </si>
  <si>
    <t>PANDORA1605_5723_P</t>
  </si>
  <si>
    <t>TULIP15BDW1605_2413_P</t>
  </si>
  <si>
    <t>CFF81</t>
  </si>
  <si>
    <t>998-BSQI</t>
  </si>
  <si>
    <t>3040MFF_2H16_010</t>
  </si>
  <si>
    <t>BERL1605_1623_P/BERL1701_1623</t>
  </si>
  <si>
    <t>POPPY1605_712_3D</t>
  </si>
  <si>
    <t>GDSKL1605_105</t>
  </si>
  <si>
    <t>7D9K7</t>
  </si>
  <si>
    <t>998-BSWT</t>
  </si>
  <si>
    <t>3040MT_2H16_015</t>
  </si>
  <si>
    <t>REDWOOD1603_1204R</t>
  </si>
  <si>
    <t>GDSKL1605_104/GDSKL1701_104</t>
  </si>
  <si>
    <t>ECHO17MLK_1605_A033</t>
  </si>
  <si>
    <t>FOX1605_8107</t>
  </si>
  <si>
    <t>TULIP17BDW1605_2417P</t>
  </si>
  <si>
    <t>TULIP151603_2398_EW_P</t>
  </si>
  <si>
    <t>PC5T3</t>
  </si>
  <si>
    <t>998-BSDN</t>
  </si>
  <si>
    <t>LOTMT1605_216/LOTMT1701_216</t>
  </si>
  <si>
    <t>TULIP15BDW1605_2316_R2</t>
  </si>
  <si>
    <t>TULIP151605_2402_P_R</t>
  </si>
  <si>
    <t>TULIP17SKL1605_2434</t>
  </si>
  <si>
    <t>ECHO13MLK_1605_B018</t>
  </si>
  <si>
    <t>DINO1605_5142_P</t>
  </si>
  <si>
    <t>DINO2FBTX</t>
  </si>
  <si>
    <t>XPS 9350</t>
  </si>
  <si>
    <t>ECHO17MLK_1605_A001</t>
  </si>
  <si>
    <t>PIRE1605_1397_R2</t>
  </si>
  <si>
    <t>LILSFF1605_7103_R</t>
  </si>
  <si>
    <t>COTTON131605_5016</t>
  </si>
  <si>
    <t>Y6FG9</t>
  </si>
  <si>
    <t>998-BSQC</t>
  </si>
  <si>
    <t>3040SFF_2H16_018</t>
  </si>
  <si>
    <t>GDSKL1605_111</t>
  </si>
  <si>
    <t>TULIP15SKL1605_2371_R</t>
  </si>
  <si>
    <t>ORCH1603_2406_P</t>
  </si>
  <si>
    <t>0TJK4</t>
  </si>
  <si>
    <t>998-BSJV</t>
  </si>
  <si>
    <t>3240AIO_2H16_013</t>
  </si>
  <si>
    <t>CODAIOFBTX</t>
  </si>
  <si>
    <t>OPTIPLEX 3240 AIO</t>
  </si>
  <si>
    <t>CODAIOBTX</t>
  </si>
  <si>
    <t>1D2H7</t>
  </si>
  <si>
    <t>998-BSJT</t>
  </si>
  <si>
    <t>3240AIO_2H16_010</t>
  </si>
  <si>
    <t>ECHO13MLK_1605_B010</t>
  </si>
  <si>
    <t>TULIP17BDW1605_2404_R</t>
  </si>
  <si>
    <t>DINO1605_5133_P2</t>
  </si>
  <si>
    <t>LILMTCZ1605_303_P</t>
  </si>
  <si>
    <t>LILYMTCZFBTX</t>
  </si>
  <si>
    <t>INSPIRON 3656</t>
  </si>
  <si>
    <t>XHW0K</t>
  </si>
  <si>
    <t>998-BSQG</t>
  </si>
  <si>
    <t>3040MFF_2H16_004</t>
  </si>
  <si>
    <t>TULIP15AMD1605_2812</t>
  </si>
  <si>
    <t>IRIS15BSW1605_010_P</t>
  </si>
  <si>
    <t>XPWC6</t>
  </si>
  <si>
    <t>998-BSQD</t>
  </si>
  <si>
    <t>3040MFF_2H16_001</t>
  </si>
  <si>
    <t>COTTON131605_5014/1701_5014</t>
  </si>
  <si>
    <t>DINO1605_5143_P</t>
  </si>
  <si>
    <t>1601_A013/1603_A013/1605_A013</t>
  </si>
  <si>
    <t>REDWOOD-BSKL1605_1402_P</t>
  </si>
  <si>
    <t>HHRWV</t>
  </si>
  <si>
    <t>998-BQYX</t>
  </si>
  <si>
    <t>IRIS14BSW1605_005/03_006_EW_P</t>
  </si>
  <si>
    <t>DINO1605_5149_P</t>
  </si>
  <si>
    <t>GDSKL1605_113</t>
  </si>
  <si>
    <t>R56CV</t>
  </si>
  <si>
    <t>FY13</t>
  </si>
  <si>
    <t>225-2862</t>
  </si>
  <si>
    <t>Vostro 460 Con 111</t>
  </si>
  <si>
    <t>2HD1J</t>
  </si>
  <si>
    <t>998-BSJU</t>
  </si>
  <si>
    <t>3240AIO_2H16_015</t>
  </si>
  <si>
    <t>3NXVN</t>
  </si>
  <si>
    <t>998-BSBI</t>
  </si>
  <si>
    <t>ECHO13MLK_1605_A008</t>
  </si>
  <si>
    <t>6R79D</t>
  </si>
  <si>
    <t>998-BSPZ</t>
  </si>
  <si>
    <t>3040SFF_2H16_009</t>
  </si>
  <si>
    <t>CW1FR</t>
  </si>
  <si>
    <t>998-BSWS</t>
  </si>
  <si>
    <t>3040MT_2H16_009</t>
  </si>
  <si>
    <t>TULIP17AMD1605_2410</t>
  </si>
  <si>
    <t>WRWFX</t>
  </si>
  <si>
    <t>XHM09</t>
  </si>
  <si>
    <t>998-BHVY</t>
  </si>
  <si>
    <t>THPJY</t>
  </si>
  <si>
    <t>998-BSLI</t>
  </si>
  <si>
    <t>F9VTC</t>
  </si>
  <si>
    <t>998-BRJV</t>
  </si>
  <si>
    <t>FCRF7</t>
  </si>
  <si>
    <t>998-BRLY</t>
  </si>
  <si>
    <t>8Y6F4</t>
  </si>
  <si>
    <t>998-BRJD</t>
  </si>
  <si>
    <t>Y5MGJ</t>
  </si>
  <si>
    <t>998-BQGJ</t>
  </si>
  <si>
    <t>J4YXN</t>
  </si>
  <si>
    <t>998-BQDL</t>
  </si>
  <si>
    <t>GJJ8V</t>
  </si>
  <si>
    <t>998-BSKI</t>
  </si>
  <si>
    <t>CCV9H</t>
  </si>
  <si>
    <t>998-BQFH</t>
  </si>
  <si>
    <t>X39VF</t>
  </si>
  <si>
    <t>998-BRJY</t>
  </si>
  <si>
    <t>70D8D</t>
  </si>
  <si>
    <t>998-BRMJ</t>
  </si>
  <si>
    <t>HNPVF</t>
  </si>
  <si>
    <t>998-BSEY</t>
  </si>
  <si>
    <t>T8RDG</t>
  </si>
  <si>
    <t>998-BSJX</t>
  </si>
  <si>
    <t>ANDROMEDA R3 BTX</t>
  </si>
  <si>
    <t>2478Y</t>
  </si>
  <si>
    <t>998-BRME</t>
  </si>
  <si>
    <t>JW99W</t>
  </si>
  <si>
    <t>998-BRJE</t>
  </si>
  <si>
    <t>KD0GT</t>
  </si>
  <si>
    <t>998-BQDN</t>
  </si>
  <si>
    <t>TK9K6</t>
  </si>
  <si>
    <t>998-BSLJ</t>
  </si>
  <si>
    <t>X3MFW</t>
  </si>
  <si>
    <t>998-BSJM</t>
  </si>
  <si>
    <t>KNP56</t>
  </si>
  <si>
    <t>998-BRMB</t>
  </si>
  <si>
    <t>WJ33X</t>
  </si>
  <si>
    <t>998-BRLW</t>
  </si>
  <si>
    <t>CKDRV</t>
  </si>
  <si>
    <t>998-BSLO</t>
  </si>
  <si>
    <t>15NVP</t>
  </si>
  <si>
    <t>998-BQDP</t>
  </si>
  <si>
    <t>KJNGV</t>
  </si>
  <si>
    <t>998-BRMM</t>
  </si>
  <si>
    <t>FKDGR</t>
  </si>
  <si>
    <t>998-BSEU</t>
  </si>
  <si>
    <t>KNFPN</t>
  </si>
  <si>
    <t>998-BQDV</t>
  </si>
  <si>
    <t>5CMM5</t>
  </si>
  <si>
    <t>998-BSJP</t>
  </si>
  <si>
    <t>048Y4</t>
  </si>
  <si>
    <t>998-BRMI</t>
  </si>
  <si>
    <t>HTDVR</t>
  </si>
  <si>
    <t>998-BRWP</t>
  </si>
  <si>
    <t>R7TR7</t>
  </si>
  <si>
    <t>998-BRJC</t>
  </si>
  <si>
    <t>811X7</t>
  </si>
  <si>
    <t>998-BQFI</t>
  </si>
  <si>
    <t>T5V2J</t>
  </si>
  <si>
    <t>998-BRJF</t>
  </si>
  <si>
    <t>J9PFK</t>
  </si>
  <si>
    <t>998-BSCQ</t>
  </si>
  <si>
    <t>X4WX1</t>
  </si>
  <si>
    <t>998-BRKL</t>
  </si>
  <si>
    <t>J12FD</t>
  </si>
  <si>
    <t>998-BSUP</t>
  </si>
  <si>
    <t>426VH</t>
  </si>
  <si>
    <t>998-BRPR</t>
  </si>
  <si>
    <t>WPGHN</t>
  </si>
  <si>
    <t>998-BROU</t>
  </si>
  <si>
    <t>CCYKF</t>
  </si>
  <si>
    <t>998-BQDO</t>
  </si>
  <si>
    <t>T6FV5</t>
  </si>
  <si>
    <t>998-BSVG</t>
  </si>
  <si>
    <t>J57YP</t>
  </si>
  <si>
    <t>998-BRMF</t>
  </si>
  <si>
    <t>6TM0N</t>
  </si>
  <si>
    <t>998-BRMK</t>
  </si>
  <si>
    <t>CR7XP</t>
  </si>
  <si>
    <t>998-BRMO</t>
  </si>
  <si>
    <t>1C4MC</t>
  </si>
  <si>
    <t>998-BRMN</t>
  </si>
  <si>
    <t>GXD0H</t>
  </si>
  <si>
    <t>998-BQFJ</t>
  </si>
  <si>
    <t>C28DF</t>
  </si>
  <si>
    <t>998-BSBY</t>
  </si>
  <si>
    <t>YV38M</t>
  </si>
  <si>
    <t>998-BSKJ</t>
  </si>
  <si>
    <t>C98W0</t>
  </si>
  <si>
    <t>998-BSLN</t>
  </si>
  <si>
    <t>GNTHD</t>
  </si>
  <si>
    <t>998-BRPT</t>
  </si>
  <si>
    <t>2RTMN</t>
  </si>
  <si>
    <t>998-BQUC</t>
  </si>
  <si>
    <t>H16FG</t>
  </si>
  <si>
    <t>998-BRMD</t>
  </si>
  <si>
    <t>400V6</t>
  </si>
  <si>
    <t>998-BRLZ</t>
  </si>
  <si>
    <t>1YK5X</t>
  </si>
  <si>
    <t>998-BSHH</t>
  </si>
  <si>
    <t>0T2NK</t>
  </si>
  <si>
    <t>998-BRTE</t>
  </si>
  <si>
    <t>XMW32</t>
  </si>
  <si>
    <t>998-BQDK</t>
  </si>
  <si>
    <t>DF1PD</t>
  </si>
  <si>
    <t>998-BQFG</t>
  </si>
  <si>
    <t>EGEUSBTX</t>
  </si>
  <si>
    <t>0XHGK</t>
  </si>
  <si>
    <t>998-BSFV</t>
  </si>
  <si>
    <t>1J5DF</t>
  </si>
  <si>
    <t>998-BSFL</t>
  </si>
  <si>
    <t>3P20M</t>
  </si>
  <si>
    <t>998-BRMT</t>
  </si>
  <si>
    <t>86YJW</t>
  </si>
  <si>
    <t>998-BOIR</t>
  </si>
  <si>
    <t>LATITUDE 5250,,NOTEBOOK,HOUSTON12FBTX</t>
  </si>
  <si>
    <t>96K4J</t>
  </si>
  <si>
    <t>998-BSEN</t>
  </si>
  <si>
    <t>C20JN</t>
  </si>
  <si>
    <t>998-BRNS</t>
  </si>
  <si>
    <t>C9M6G</t>
  </si>
  <si>
    <t>998-BOKZ</t>
  </si>
  <si>
    <t>CVKCY</t>
  </si>
  <si>
    <t>998-BRNF</t>
  </si>
  <si>
    <t>D08R2</t>
  </si>
  <si>
    <t>998-BRIS</t>
  </si>
  <si>
    <t>DNJFG</t>
  </si>
  <si>
    <t>998-BSFN</t>
  </si>
  <si>
    <t>DPDTC</t>
  </si>
  <si>
    <t>998-BRNG</t>
  </si>
  <si>
    <t>DXKRF</t>
  </si>
  <si>
    <t>998-BOJG</t>
  </si>
  <si>
    <t>KCC2R</t>
  </si>
  <si>
    <t>998-BSFM</t>
  </si>
  <si>
    <t>KM76N</t>
  </si>
  <si>
    <t>998-BRNH</t>
  </si>
  <si>
    <t>M6MCJ</t>
  </si>
  <si>
    <t>998-BNVB</t>
  </si>
  <si>
    <t>GREATBEAR MT CBB BTX</t>
  </si>
  <si>
    <t>VOSTRO 3902</t>
  </si>
  <si>
    <t>MDKD5</t>
  </si>
  <si>
    <t>998-BOFL</t>
  </si>
  <si>
    <t>MVJTM</t>
  </si>
  <si>
    <t>998-BRPL</t>
  </si>
  <si>
    <t>ND7CD</t>
  </si>
  <si>
    <t>998-BSJZ</t>
  </si>
  <si>
    <t>PFDH8</t>
  </si>
  <si>
    <t>998-BRNI</t>
  </si>
  <si>
    <t>PNY34</t>
  </si>
  <si>
    <t>998-BSEM</t>
  </si>
  <si>
    <t>PP2MG</t>
  </si>
  <si>
    <t>998-BPUQ</t>
  </si>
  <si>
    <t>VGC1J</t>
  </si>
  <si>
    <t>998-BOJX</t>
  </si>
  <si>
    <t>XJ1CH</t>
  </si>
  <si>
    <t>998-BRPM</t>
  </si>
  <si>
    <t>C8V16</t>
  </si>
  <si>
    <t>998-BRIE</t>
  </si>
  <si>
    <t>HGMWJ</t>
  </si>
  <si>
    <t>998-BRDO</t>
  </si>
  <si>
    <t>HNRKV</t>
  </si>
  <si>
    <t>998-BRDN</t>
  </si>
  <si>
    <t>PHP71</t>
  </si>
  <si>
    <t>998-BRLT</t>
  </si>
  <si>
    <t>TCHC1</t>
  </si>
  <si>
    <t>998-BRDM</t>
  </si>
  <si>
    <t>28GP6</t>
  </si>
  <si>
    <t>998-BSPT</t>
  </si>
  <si>
    <t>3K1WH</t>
  </si>
  <si>
    <t>998-BSPW</t>
  </si>
  <si>
    <t>9RRJD</t>
  </si>
  <si>
    <t>998-BSPV</t>
  </si>
  <si>
    <t>i7-4785/8G/1TB 7200</t>
  </si>
  <si>
    <t>NF1R0</t>
  </si>
  <si>
    <t>998-BSPX</t>
  </si>
  <si>
    <t>R7RX6</t>
  </si>
  <si>
    <t>998-BSPU</t>
  </si>
  <si>
    <t>i5-4590/8G/1TB 7200</t>
  </si>
  <si>
    <t>J4TR5</t>
  </si>
  <si>
    <t>998-BSPS</t>
  </si>
  <si>
    <t>RIVIERA</t>
  </si>
  <si>
    <t>KP88M</t>
  </si>
  <si>
    <t>998-BSDM</t>
  </si>
  <si>
    <t>34Y74</t>
  </si>
  <si>
    <t>998-BSTV</t>
  </si>
  <si>
    <t>017N2</t>
  </si>
  <si>
    <t>998-BSTU</t>
  </si>
  <si>
    <t>J4FHN</t>
  </si>
  <si>
    <t>998-BSBG</t>
  </si>
  <si>
    <t>DTTK3</t>
  </si>
  <si>
    <t>998-BSBH</t>
  </si>
  <si>
    <t>8GRTV</t>
  </si>
  <si>
    <t>998-BTFE</t>
  </si>
  <si>
    <t>FJWKF</t>
  </si>
  <si>
    <t>998-BSDL</t>
  </si>
  <si>
    <t>0FWFH</t>
  </si>
  <si>
    <t>998-BREC</t>
  </si>
  <si>
    <t>0XT1G</t>
  </si>
  <si>
    <t>998-BOJW</t>
  </si>
  <si>
    <t>120Y1</t>
  </si>
  <si>
    <t>998-BPUW</t>
  </si>
  <si>
    <t>1CN2H</t>
  </si>
  <si>
    <t>998-BPUR</t>
  </si>
  <si>
    <t>1FMJT</t>
  </si>
  <si>
    <t>998-BOIP</t>
  </si>
  <si>
    <t>1HF1C</t>
  </si>
  <si>
    <t>998-BOHR</t>
  </si>
  <si>
    <t>2TJPK</t>
  </si>
  <si>
    <t>998-BRHY</t>
  </si>
  <si>
    <t>2XJWD</t>
  </si>
  <si>
    <t>998-BOJE</t>
  </si>
  <si>
    <t>3K9V5</t>
  </si>
  <si>
    <t>998-BRMV</t>
  </si>
  <si>
    <t>407CY</t>
  </si>
  <si>
    <t>998-BFXC</t>
  </si>
  <si>
    <t>4FRP9</t>
  </si>
  <si>
    <t>998-BRIB</t>
  </si>
  <si>
    <t>609G7</t>
  </si>
  <si>
    <t>998-BPWV</t>
  </si>
  <si>
    <t>6DYY2</t>
  </si>
  <si>
    <t>998-BRVD</t>
  </si>
  <si>
    <t>7G36X</t>
  </si>
  <si>
    <t>998-BOQC</t>
  </si>
  <si>
    <t>7MCF7</t>
  </si>
  <si>
    <t>998-BPWT</t>
  </si>
  <si>
    <t>7VGC0</t>
  </si>
  <si>
    <t>998-BRHZ</t>
  </si>
  <si>
    <t>7XFY0</t>
  </si>
  <si>
    <t>998-BRSY</t>
  </si>
  <si>
    <t>82WKJ</t>
  </si>
  <si>
    <t>998-BOIU</t>
  </si>
  <si>
    <t>8P3XF</t>
  </si>
  <si>
    <t>998-BRIP</t>
  </si>
  <si>
    <t>9V440</t>
  </si>
  <si>
    <t>998-BOGV</t>
  </si>
  <si>
    <t>C4DDV</t>
  </si>
  <si>
    <t>998-BRHW</t>
  </si>
  <si>
    <t>D2D6R</t>
  </si>
  <si>
    <t>998-BRIR</t>
  </si>
  <si>
    <t>DKHRJ</t>
  </si>
  <si>
    <t>998-BOKY</t>
  </si>
  <si>
    <t>F7WKW</t>
  </si>
  <si>
    <t>998-BOKM</t>
  </si>
  <si>
    <t>FDJMH</t>
  </si>
  <si>
    <t>998-BOFS</t>
  </si>
  <si>
    <t>GTFVH</t>
  </si>
  <si>
    <t>998-BRIT</t>
  </si>
  <si>
    <t>HCT80</t>
  </si>
  <si>
    <t>998-BRVC</t>
  </si>
  <si>
    <t>HFC09</t>
  </si>
  <si>
    <t>998-BRIQ</t>
  </si>
  <si>
    <t>J54YD</t>
  </si>
  <si>
    <t>998-BSIG</t>
  </si>
  <si>
    <t>JMFPW</t>
  </si>
  <si>
    <t>998-BRIU</t>
  </si>
  <si>
    <t>M3YGT</t>
  </si>
  <si>
    <t>998-BRRJ</t>
  </si>
  <si>
    <t>M6R5D</t>
  </si>
  <si>
    <t>998-BOFN</t>
  </si>
  <si>
    <t>PCGYY</t>
  </si>
  <si>
    <t>998-BOKJ</t>
  </si>
  <si>
    <t>PJPFT</t>
  </si>
  <si>
    <t>998-BJOK</t>
  </si>
  <si>
    <t>T1P7D</t>
  </si>
  <si>
    <t>998-BSIF</t>
  </si>
  <si>
    <t>T99JN</t>
  </si>
  <si>
    <t>998-BOHQ</t>
  </si>
  <si>
    <t>TKY32</t>
  </si>
  <si>
    <t>998-BOGX</t>
  </si>
  <si>
    <t>W64MK</t>
  </si>
  <si>
    <t>998-BPWW</t>
  </si>
  <si>
    <t>XRV6R</t>
  </si>
  <si>
    <t>998-BPWS</t>
  </si>
  <si>
    <t>XXGV4</t>
  </si>
  <si>
    <t>998-BRVE</t>
  </si>
  <si>
    <t>YHCT5</t>
  </si>
  <si>
    <t>998-BRID</t>
  </si>
  <si>
    <t>YR8YW</t>
  </si>
  <si>
    <t>998-BRMW</t>
  </si>
  <si>
    <t>1DKD6</t>
  </si>
  <si>
    <t>998-BSQM</t>
  </si>
  <si>
    <t>JXMNG</t>
  </si>
  <si>
    <t>998-BSGE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</si>
</sst>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</fills>
  <borders count="4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30">
    <xf numFmtId="0" fontId="0" fillId="0" borderId="0" xfId="0"/>
    <xf numFmtId="44" fontId="0" fillId="0" borderId="0" xfId="2" applyFont="1"/>
    <xf numFmtId="44" fontId="0" fillId="0" borderId="0" xfId="2" applyFont="1" applyAlignment="1">
      <alignment horizontal="center"/>
    </xf>
    <xf numFmtId="164" fontId="0" fillId="0" borderId="0" xfId="1" applyNumberFormat="1" applyFont="1" applyAlignment="1">
      <alignment horizontal="center"/>
    </xf>
    <xf numFmtId="0" fontId="2" fillId="0" borderId="0" xfId="0" applyFont="1"/>
    <xf numFmtId="0" fontId="0" fillId="0" borderId="2" xfId="0" applyBorder="1"/>
    <xf numFmtId="0" fontId="0" fillId="0" borderId="3" xfId="0" applyBorder="1"/>
    <xf numFmtId="164" fontId="0" fillId="0" borderId="3" xfId="1" applyNumberFormat="1" applyFont="1" applyBorder="1" applyAlignment="1">
      <alignment horizontal="center"/>
    </xf>
    <xf numFmtId="44" fontId="0" fillId="0" borderId="3" xfId="2" applyFont="1" applyBorder="1" applyAlignment="1">
      <alignment horizontal="center"/>
    </xf>
    <xf numFmtId="44" fontId="0" fillId="0" borderId="4" xfId="2" applyFont="1" applyBorder="1" applyAlignment="1">
      <alignment horizontal="center"/>
    </xf>
    <xf numFmtId="0" fontId="0" fillId="0" borderId="5" xfId="0" applyBorder="1"/>
    <xf numFmtId="0" fontId="0" fillId="0" borderId="0" xfId="0" applyBorder="1"/>
    <xf numFmtId="164" fontId="0" fillId="0" borderId="0" xfId="1" applyNumberFormat="1" applyFont="1" applyBorder="1" applyAlignment="1">
      <alignment horizontal="center"/>
    </xf>
    <xf numFmtId="44" fontId="0" fillId="0" borderId="0" xfId="2" applyFont="1" applyBorder="1" applyAlignment="1">
      <alignment horizontal="center"/>
    </xf>
    <xf numFmtId="44" fontId="0" fillId="0" borderId="6" xfId="2" applyFont="1" applyBorder="1" applyAlignment="1">
      <alignment horizontal="center"/>
    </xf>
    <xf numFmtId="0" fontId="0" fillId="0" borderId="7" xfId="0" applyBorder="1"/>
    <xf numFmtId="0" fontId="0" fillId="0" borderId="8" xfId="0" applyBorder="1"/>
    <xf numFmtId="164" fontId="0" fillId="0" borderId="8" xfId="1" applyNumberFormat="1" applyFont="1" applyBorder="1" applyAlignment="1">
      <alignment horizontal="center"/>
    </xf>
    <xf numFmtId="44" fontId="0" fillId="0" borderId="8" xfId="2" applyFont="1" applyBorder="1" applyAlignment="1">
      <alignment horizontal="center"/>
    </xf>
    <xf numFmtId="44" fontId="0" fillId="0" borderId="9" xfId="2" applyFont="1" applyBorder="1" applyAlignment="1">
      <alignment horizontal="center"/>
    </xf>
    <xf numFmtId="0" fontId="0" fillId="0" borderId="10" xfId="0" applyBorder="1"/>
    <xf numFmtId="0" fontId="0" fillId="0" borderId="11" xfId="0" applyBorder="1"/>
    <xf numFmtId="164" fontId="0" fillId="0" borderId="11" xfId="1" applyNumberFormat="1" applyFont="1" applyBorder="1" applyAlignment="1">
      <alignment horizontal="center"/>
    </xf>
    <xf numFmtId="44" fontId="0" fillId="0" borderId="11" xfId="2" applyFont="1" applyBorder="1" applyAlignment="1">
      <alignment horizontal="center"/>
    </xf>
    <xf numFmtId="44" fontId="0" fillId="0" borderId="12" xfId="2" applyFont="1" applyBorder="1" applyAlignment="1">
      <alignment horizontal="center"/>
    </xf>
    <xf numFmtId="164" fontId="0" fillId="0" borderId="1" xfId="1" applyNumberFormat="1" applyFont="1" applyBorder="1" applyAlignment="1">
      <alignment horizontal="center"/>
    </xf>
    <xf numFmtId="44" fontId="0" fillId="0" borderId="1" xfId="2" applyFont="1" applyBorder="1" applyAlignment="1">
      <alignment horizontal="center"/>
    </xf>
    <xf numFmtId="0" fontId="0" fillId="0" borderId="1" xfId="0" applyBorder="1"/>
    <xf numFmtId="0" fontId="0" fillId="0" borderId="13" xfId="0" applyBorder="1"/>
    <xf numFmtId="0" fontId="0" fillId="0" borderId="14" xfId="0" applyBorder="1"/>
    <xf numFmtId="164" fontId="0" fillId="0" borderId="14" xfId="1" applyNumberFormat="1" applyFont="1" applyBorder="1" applyAlignment="1">
      <alignment horizontal="center"/>
    </xf>
    <xf numFmtId="44" fontId="0" fillId="0" borderId="14" xfId="2" applyFont="1" applyBorder="1" applyAlignment="1">
      <alignment horizontal="center"/>
    </xf>
    <xf numFmtId="44" fontId="0" fillId="0" borderId="15" xfId="2" applyFont="1" applyBorder="1" applyAlignment="1">
      <alignment horizontal="center"/>
    </xf>
    <xf numFmtId="0" fontId="0" fillId="0" borderId="16" xfId="0" applyBorder="1"/>
    <xf numFmtId="44" fontId="0" fillId="0" borderId="17" xfId="2" applyFont="1" applyBorder="1" applyAlignment="1">
      <alignment horizontal="center"/>
    </xf>
    <xf numFmtId="0" fontId="2" fillId="0" borderId="18" xfId="0" applyFont="1" applyBorder="1"/>
    <xf numFmtId="0" fontId="2" fillId="0" borderId="19" xfId="0" applyFont="1" applyBorder="1"/>
    <xf numFmtId="164" fontId="2" fillId="0" borderId="19" xfId="1" applyNumberFormat="1" applyFont="1" applyBorder="1" applyAlignment="1">
      <alignment horizontal="center"/>
    </xf>
    <xf numFmtId="44" fontId="2" fillId="0" borderId="19" xfId="2" applyFont="1" applyBorder="1" applyAlignment="1">
      <alignment horizontal="center"/>
    </xf>
    <xf numFmtId="44" fontId="2" fillId="0" borderId="20" xfId="2" applyFont="1" applyBorder="1" applyAlignment="1">
      <alignment horizontal="center"/>
    </xf>
    <xf numFmtId="0" fontId="0" fillId="0" borderId="21" xfId="0" applyBorder="1"/>
    <xf numFmtId="0" fontId="0" fillId="0" borderId="22" xfId="0" applyBorder="1"/>
    <xf numFmtId="164" fontId="0" fillId="0" borderId="22" xfId="1" applyNumberFormat="1" applyFont="1" applyBorder="1" applyAlignment="1">
      <alignment horizontal="center"/>
    </xf>
    <xf numFmtId="44" fontId="0" fillId="0" borderId="22" xfId="2" applyFont="1" applyBorder="1" applyAlignment="1">
      <alignment horizontal="center"/>
    </xf>
    <xf numFmtId="44" fontId="0" fillId="0" borderId="23" xfId="2" applyFont="1" applyBorder="1" applyAlignment="1">
      <alignment horizontal="center"/>
    </xf>
    <xf numFmtId="0" fontId="2" fillId="0" borderId="24" xfId="0" applyFont="1" applyBorder="1"/>
    <xf numFmtId="0" fontId="2" fillId="0" borderId="25" xfId="0" applyFont="1" applyBorder="1"/>
    <xf numFmtId="164" fontId="2" fillId="0" borderId="25" xfId="1" applyNumberFormat="1" applyFont="1" applyBorder="1" applyAlignment="1">
      <alignment horizontal="center"/>
    </xf>
    <xf numFmtId="44" fontId="2" fillId="0" borderId="25" xfId="2" applyFont="1" applyBorder="1" applyAlignment="1">
      <alignment horizontal="center"/>
    </xf>
    <xf numFmtId="44" fontId="2" fillId="0" borderId="26" xfId="2" applyFont="1" applyBorder="1" applyAlignment="1">
      <alignment horizontal="center"/>
    </xf>
    <xf numFmtId="164" fontId="2" fillId="5" borderId="1" xfId="1" applyNumberFormat="1" applyFont="1" applyFill="1" applyBorder="1" applyAlignment="1">
      <alignment horizontal="center"/>
    </xf>
    <xf numFmtId="44" fontId="2" fillId="5" borderId="1" xfId="2" applyFont="1" applyFill="1" applyBorder="1" applyAlignment="1">
      <alignment horizontal="center"/>
    </xf>
    <xf numFmtId="164" fontId="0" fillId="0" borderId="15" xfId="1" applyNumberFormat="1" applyFont="1" applyBorder="1" applyAlignment="1">
      <alignment horizontal="center"/>
    </xf>
    <xf numFmtId="164" fontId="0" fillId="0" borderId="17" xfId="1" applyNumberFormat="1" applyFont="1" applyBorder="1" applyAlignment="1">
      <alignment horizontal="center"/>
    </xf>
    <xf numFmtId="164" fontId="0" fillId="0" borderId="23" xfId="1" applyNumberFormat="1" applyFont="1" applyBorder="1" applyAlignment="1">
      <alignment horizontal="center"/>
    </xf>
    <xf numFmtId="164" fontId="0" fillId="0" borderId="0" xfId="1" applyNumberFormat="1" applyFont="1"/>
    <xf numFmtId="0" fontId="0" fillId="0" borderId="0" xfId="0" applyFill="1" applyBorder="1"/>
    <xf numFmtId="164" fontId="0" fillId="0" borderId="32" xfId="1" applyNumberFormat="1" applyFont="1" applyBorder="1"/>
    <xf numFmtId="44" fontId="0" fillId="0" borderId="32" xfId="2" applyFont="1" applyBorder="1"/>
    <xf numFmtId="44" fontId="0" fillId="0" borderId="33" xfId="2" applyFont="1" applyBorder="1"/>
    <xf numFmtId="0" fontId="0" fillId="0" borderId="34" xfId="0" applyBorder="1"/>
    <xf numFmtId="164" fontId="0" fillId="0" borderId="0" xfId="1" applyNumberFormat="1" applyFont="1" applyBorder="1"/>
    <xf numFmtId="44" fontId="0" fillId="0" borderId="0" xfId="2" applyFont="1" applyBorder="1"/>
    <xf numFmtId="44" fontId="0" fillId="0" borderId="27" xfId="2" applyFont="1" applyBorder="1"/>
    <xf numFmtId="164" fontId="0" fillId="0" borderId="34" xfId="1" applyNumberFormat="1" applyFont="1" applyBorder="1"/>
    <xf numFmtId="164" fontId="0" fillId="0" borderId="27" xfId="1" applyNumberFormat="1" applyFont="1" applyBorder="1"/>
    <xf numFmtId="164" fontId="0" fillId="0" borderId="31" xfId="1" applyNumberFormat="1" applyFont="1" applyBorder="1"/>
    <xf numFmtId="164" fontId="0" fillId="0" borderId="33" xfId="1" applyNumberFormat="1" applyFont="1" applyBorder="1"/>
    <xf numFmtId="44" fontId="0" fillId="0" borderId="34" xfId="2" applyFont="1" applyBorder="1"/>
    <xf numFmtId="44" fontId="0" fillId="0" borderId="31" xfId="2" applyFont="1" applyBorder="1"/>
    <xf numFmtId="164" fontId="2" fillId="6" borderId="16" xfId="1" applyNumberFormat="1" applyFont="1" applyFill="1" applyBorder="1" applyAlignment="1">
      <alignment horizontal="center"/>
    </xf>
    <xf numFmtId="164" fontId="2" fillId="6" borderId="1" xfId="1" applyNumberFormat="1" applyFont="1" applyFill="1" applyBorder="1" applyAlignment="1">
      <alignment horizontal="center"/>
    </xf>
    <xf numFmtId="164" fontId="2" fillId="6" borderId="17" xfId="1" applyNumberFormat="1" applyFont="1" applyFill="1" applyBorder="1" applyAlignment="1">
      <alignment horizontal="center"/>
    </xf>
    <xf numFmtId="44" fontId="2" fillId="6" borderId="16" xfId="2" applyFont="1" applyFill="1" applyBorder="1" applyAlignment="1">
      <alignment horizontal="center"/>
    </xf>
    <xf numFmtId="44" fontId="2" fillId="6" borderId="1" xfId="2" applyFont="1" applyFill="1" applyBorder="1" applyAlignment="1">
      <alignment horizontal="center"/>
    </xf>
    <xf numFmtId="44" fontId="2" fillId="6" borderId="17" xfId="2" applyFont="1" applyFill="1" applyBorder="1" applyAlignment="1">
      <alignment horizontal="center"/>
    </xf>
    <xf numFmtId="164" fontId="2" fillId="2" borderId="30" xfId="1" applyNumberFormat="1" applyFont="1" applyFill="1" applyBorder="1" applyAlignment="1">
      <alignment vertical="center"/>
    </xf>
    <xf numFmtId="164" fontId="2" fillId="2" borderId="28" xfId="1" applyNumberFormat="1" applyFont="1" applyFill="1" applyBorder="1" applyAlignment="1">
      <alignment vertical="center"/>
    </xf>
    <xf numFmtId="164" fontId="2" fillId="2" borderId="29" xfId="1" applyNumberFormat="1" applyFont="1" applyFill="1" applyBorder="1" applyAlignment="1">
      <alignment vertical="center"/>
    </xf>
    <xf numFmtId="44" fontId="2" fillId="2" borderId="28" xfId="2" applyFont="1" applyFill="1" applyBorder="1" applyAlignment="1">
      <alignment vertical="center"/>
    </xf>
    <xf numFmtId="44" fontId="2" fillId="2" borderId="29" xfId="2" applyFont="1" applyFill="1" applyBorder="1" applyAlignment="1">
      <alignment vertical="center"/>
    </xf>
    <xf numFmtId="44" fontId="2" fillId="2" borderId="30" xfId="2" applyFont="1" applyFill="1" applyBorder="1" applyAlignment="1">
      <alignment vertical="center"/>
    </xf>
    <xf numFmtId="0" fontId="2" fillId="2" borderId="28" xfId="0" applyFont="1" applyFill="1" applyBorder="1" applyAlignment="1">
      <alignment horizontal="center" vertical="center"/>
    </xf>
    <xf numFmtId="0" fontId="2" fillId="2" borderId="29" xfId="0" applyFont="1" applyFill="1" applyBorder="1" applyAlignment="1">
      <alignment horizontal="left" vertical="center"/>
    </xf>
    <xf numFmtId="0" fontId="2" fillId="4" borderId="28" xfId="0" applyFont="1" applyFill="1" applyBorder="1"/>
    <xf numFmtId="0" fontId="2" fillId="4" borderId="29" xfId="0" applyFont="1" applyFill="1" applyBorder="1"/>
    <xf numFmtId="164" fontId="2" fillId="4" borderId="30" xfId="1" applyNumberFormat="1" applyFont="1" applyFill="1" applyBorder="1"/>
    <xf numFmtId="164" fontId="2" fillId="4" borderId="28" xfId="1" applyNumberFormat="1" applyFont="1" applyFill="1" applyBorder="1"/>
    <xf numFmtId="164" fontId="2" fillId="4" borderId="29" xfId="1" applyNumberFormat="1" applyFont="1" applyFill="1" applyBorder="1"/>
    <xf numFmtId="44" fontId="2" fillId="4" borderId="28" xfId="2" applyFont="1" applyFill="1" applyBorder="1"/>
    <xf numFmtId="44" fontId="2" fillId="4" borderId="29" xfId="2" applyFont="1" applyFill="1" applyBorder="1"/>
    <xf numFmtId="44" fontId="2" fillId="4" borderId="30" xfId="2" applyFont="1" applyFill="1" applyBorder="1"/>
    <xf numFmtId="0" fontId="0" fillId="0" borderId="31" xfId="0" applyFill="1" applyBorder="1"/>
    <xf numFmtId="0" fontId="0" fillId="0" borderId="32" xfId="0" applyFill="1" applyBorder="1"/>
    <xf numFmtId="0" fontId="0" fillId="0" borderId="34" xfId="0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3" applyNumberFormat="1" applyFont="1"/>
    <xf numFmtId="10" fontId="0" fillId="0" borderId="0" xfId="0" applyNumberFormat="1"/>
    <xf numFmtId="44" fontId="0" fillId="0" borderId="0" xfId="2" applyNumberFormat="1" applyFont="1"/>
    <xf numFmtId="44" fontId="0" fillId="0" borderId="0" xfId="0" applyNumberFormat="1"/>
    <xf numFmtId="0" fontId="2" fillId="6" borderId="13" xfId="0" applyFont="1" applyFill="1" applyBorder="1" applyAlignment="1">
      <alignment horizontal="center" vertical="center"/>
    </xf>
    <xf numFmtId="0" fontId="2" fillId="6" borderId="16" xfId="0" applyFont="1" applyFill="1" applyBorder="1" applyAlignment="1">
      <alignment horizontal="center" vertical="center"/>
    </xf>
    <xf numFmtId="164" fontId="2" fillId="6" borderId="38" xfId="1" applyNumberFormat="1" applyFont="1" applyFill="1" applyBorder="1" applyAlignment="1">
      <alignment horizontal="center" vertical="center" wrapText="1"/>
    </xf>
    <xf numFmtId="164" fontId="2" fillId="6" borderId="39" xfId="1" applyNumberFormat="1" applyFont="1" applyFill="1" applyBorder="1" applyAlignment="1">
      <alignment horizontal="center" vertical="center" wrapText="1"/>
    </xf>
    <xf numFmtId="164" fontId="2" fillId="6" borderId="13" xfId="1" applyNumberFormat="1" applyFont="1" applyFill="1" applyBorder="1" applyAlignment="1">
      <alignment horizontal="center"/>
    </xf>
    <xf numFmtId="164" fontId="2" fillId="6" borderId="14" xfId="1" applyNumberFormat="1" applyFont="1" applyFill="1" applyBorder="1" applyAlignment="1">
      <alignment horizontal="center"/>
    </xf>
    <xf numFmtId="164" fontId="2" fillId="6" borderId="15" xfId="1" applyNumberFormat="1" applyFont="1" applyFill="1" applyBorder="1" applyAlignment="1">
      <alignment horizontal="center"/>
    </xf>
    <xf numFmtId="164" fontId="2" fillId="6" borderId="35" xfId="1" applyNumberFormat="1" applyFont="1" applyFill="1" applyBorder="1" applyAlignment="1">
      <alignment horizontal="center"/>
    </xf>
    <xf numFmtId="164" fontId="2" fillId="6" borderId="36" xfId="1" applyNumberFormat="1" applyFont="1" applyFill="1" applyBorder="1" applyAlignment="1">
      <alignment horizontal="center"/>
    </xf>
    <xf numFmtId="164" fontId="2" fillId="6" borderId="37" xfId="1" applyNumberFormat="1" applyFont="1" applyFill="1" applyBorder="1" applyAlignment="1">
      <alignment horizontal="center"/>
    </xf>
    <xf numFmtId="44" fontId="2" fillId="6" borderId="13" xfId="2" applyFont="1" applyFill="1" applyBorder="1" applyAlignment="1">
      <alignment horizontal="center"/>
    </xf>
    <xf numFmtId="44" fontId="2" fillId="6" borderId="14" xfId="2" applyFont="1" applyFill="1" applyBorder="1" applyAlignment="1">
      <alignment horizontal="center"/>
    </xf>
    <xf numFmtId="44" fontId="2" fillId="6" borderId="15" xfId="2" applyFont="1" applyFill="1" applyBorder="1" applyAlignment="1">
      <alignment horizontal="center"/>
    </xf>
    <xf numFmtId="164" fontId="2" fillId="6" borderId="15" xfId="1" applyNumberFormat="1" applyFont="1" applyFill="1" applyBorder="1" applyAlignment="1">
      <alignment horizontal="center" vertical="center"/>
    </xf>
    <xf numFmtId="164" fontId="2" fillId="6" borderId="17" xfId="1" applyNumberFormat="1" applyFont="1" applyFill="1" applyBorder="1" applyAlignment="1">
      <alignment horizontal="center" vertical="center"/>
    </xf>
    <xf numFmtId="0" fontId="2" fillId="6" borderId="14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164" fontId="2" fillId="3" borderId="1" xfId="1" applyNumberFormat="1" applyFont="1" applyFill="1" applyBorder="1" applyAlignment="1">
      <alignment horizontal="center"/>
    </xf>
    <xf numFmtId="44" fontId="2" fillId="3" borderId="1" xfId="2" applyFont="1" applyFill="1" applyBorder="1" applyAlignment="1">
      <alignment horizontal="center"/>
    </xf>
    <xf numFmtId="164" fontId="2" fillId="3" borderId="1" xfId="1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164" fontId="2" fillId="3" borderId="10" xfId="1" applyNumberFormat="1" applyFont="1" applyFill="1" applyBorder="1" applyAlignment="1">
      <alignment horizontal="center"/>
    </xf>
    <xf numFmtId="164" fontId="2" fillId="3" borderId="11" xfId="1" applyNumberFormat="1" applyFont="1" applyFill="1" applyBorder="1" applyAlignment="1">
      <alignment horizontal="center"/>
    </xf>
    <xf numFmtId="164" fontId="2" fillId="3" borderId="12" xfId="1" applyNumberFormat="1" applyFont="1" applyFill="1" applyBorder="1" applyAlignment="1">
      <alignment horizontal="center"/>
    </xf>
    <xf numFmtId="164" fontId="2" fillId="3" borderId="22" xfId="1" applyNumberFormat="1" applyFont="1" applyFill="1" applyBorder="1" applyAlignment="1">
      <alignment horizontal="center" vertical="center" wrapText="1"/>
    </xf>
    <xf numFmtId="164" fontId="2" fillId="3" borderId="40" xfId="1" applyNumberFormat="1" applyFont="1" applyFill="1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6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4" formatCode="0.00%"/>
    </dxf>
    <dxf>
      <numFmt numFmtId="14" formatCode="0.00%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4" formatCode="0.00%"/>
    </dxf>
    <dxf>
      <numFmt numFmtId="14" formatCode="0.00%"/>
    </dxf>
    <dxf>
      <numFmt numFmtId="34" formatCode="_(&quot;$&quot;* #,##0.00_);_(&quot;$&quot;* \(#,##0.00\);_(&quot;$&quot;* &quot;-&quot;??_);_(@_)"/>
    </dxf>
    <dxf>
      <font>
        <color rgb="FF9C0006"/>
      </font>
      <fill>
        <patternFill>
          <bgColor rgb="FFFFC7CE"/>
        </patternFill>
      </fill>
    </dxf>
    <dxf>
      <numFmt numFmtId="34" formatCode="_(&quot;$&quot;* #,##0.00_);_(&quot;$&quot;* \(#,##0.00\);_(&quot;$&quot;* &quot;-&quot;??_);_(@_)"/>
    </dxf>
    <dxf>
      <numFmt numFmtId="14" formatCode="0.00%"/>
    </dxf>
    <dxf>
      <numFmt numFmtId="14" formatCode="0.00%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irk Xyrrus Villanueva" refreshedDate="42297.492422337964" createdVersion="4" refreshedVersion="4" minRefreshableVersion="3" recordCount="3160">
  <cacheSource type="worksheet">
    <worksheetSource ref="A1:AX1048576" sheet="Raw Data"/>
  </cacheSource>
  <cacheFields count="52">
    <cacheField name="fgaid" numFmtId="0">
      <sharedItems containsBlank="1"/>
    </cacheField>
    <cacheField name="business" numFmtId="0">
      <sharedItems containsBlank="1"/>
    </cacheField>
    <cacheField name="season" numFmtId="0">
      <sharedItems containsBlank="1" containsMixedTypes="1" containsNumber="1" containsInteger="1" minValue="2012" maxValue="2014"/>
    </cacheField>
    <cacheField name="fga_proxy_sku" numFmtId="0">
      <sharedItems containsBlank="1"/>
    </cacheField>
    <cacheField name="config" numFmtId="0">
      <sharedItems containsBlank="1"/>
    </cacheField>
    <cacheField name="family_desc" numFmtId="0">
      <sharedItems containsBlank="1"/>
    </cacheField>
    <cacheField name="prod_grp_desc" numFmtId="0">
      <sharedItems containsBlank="1"/>
    </cacheField>
    <cacheField name="segment" numFmtId="0">
      <sharedItems containsBlank="1"/>
    </cacheField>
    <cacheField name="lob" numFmtId="0">
      <sharedItems containsBlank="1" count="18">
        <s v="PERSONAL NOTEBOOKS"/>
        <s v="PERSONAL DESKTOPS"/>
        <s v="OPTIPLEX DESKTOPS"/>
        <s v="STORAGE"/>
        <s v="LATITUDE"/>
        <s v="XPS NOTEBOOKS"/>
        <s v="VOSTRO NOTEBOOKS"/>
        <s v="TABLETS"/>
        <s v="ALIENWARE NOTEBOOKS"/>
        <s v="ALIENWARE DESKTOPS"/>
        <s v="VOSTRO DESKTOPS"/>
        <s v="CLOUD CLIENT"/>
        <s v="XPS DESKTOPS"/>
        <s v="POWEREDGE"/>
        <s v="MOBILE WORKSTATIONS"/>
        <s v="FIXED WORKSTATIONS"/>
        <s v="CHROME"/>
        <m/>
      </sharedItems>
    </cacheField>
    <cacheField name="productline" numFmtId="0">
      <sharedItems containsBlank="1"/>
    </cacheField>
    <cacheField name="familyparent" numFmtId="0">
      <sharedItems containsBlank="1"/>
    </cacheField>
    <cacheField name="region" numFmtId="0">
      <sharedItems containsBlank="1" count="5">
        <s v="Americas"/>
        <s v="LATAM"/>
        <s v="EMEA"/>
        <s v="APJ"/>
        <m/>
      </sharedItems>
    </cacheField>
    <cacheField name="country" numFmtId="0">
      <sharedItems containsBlank="1"/>
    </cacheField>
    <cacheField name="geo_classification" numFmtId="0">
      <sharedItems containsBlank="1"/>
    </cacheField>
    <cacheField name="product_category" numFmtId="0">
      <sharedItems containsBlank="1"/>
    </cacheField>
    <cacheField name="revised_category" numFmtId="0">
      <sharedItems containsBlank="1"/>
    </cacheField>
    <cacheField name="on_hand" numFmtId="0">
      <sharedItems containsString="0" containsBlank="1" containsNumber="1" containsInteger="1" minValue="0" maxValue="81560"/>
    </cacheField>
    <cacheField name="L5" numFmtId="0">
      <sharedItems containsString="0" containsBlank="1" containsNumber="1" containsInteger="1" minValue="0" maxValue="81560"/>
    </cacheField>
    <cacheField name="G5" numFmtId="0">
      <sharedItems containsString="0" containsBlank="1" containsNumber="1" containsInteger="1" minValue="0" maxValue="29880"/>
    </cacheField>
    <cacheField name="G10" numFmtId="0">
      <sharedItems containsString="0" containsBlank="1" containsNumber="1" containsInteger="1" minValue="0" maxValue="18890"/>
    </cacheField>
    <cacheField name="G15" numFmtId="0">
      <sharedItems containsString="0" containsBlank="1" containsNumber="1" containsInteger="1" minValue="0" maxValue="18806"/>
    </cacheField>
    <cacheField name="G30" numFmtId="0">
      <sharedItems containsString="0" containsBlank="1" containsNumber="1" containsInteger="1" minValue="0" maxValue="13741"/>
    </cacheField>
    <cacheField name="G45" numFmtId="0">
      <sharedItems containsString="0" containsBlank="1" containsNumber="1" containsInteger="1" minValue="0" maxValue="13741"/>
    </cacheField>
    <cacheField name="G60" numFmtId="0">
      <sharedItems containsString="0" containsBlank="1" containsNumber="1" containsInteger="1" minValue="0" maxValue="13741"/>
    </cacheField>
    <cacheField name="G90" numFmtId="0">
      <sharedItems containsString="0" containsBlank="1" containsNumber="1" containsInteger="1" minValue="0" maxValue="13741"/>
    </cacheField>
    <cacheField name="G120" numFmtId="0">
      <sharedItems containsString="0" containsBlank="1" containsNumber="1" containsInteger="1" minValue="0" maxValue="13741"/>
    </cacheField>
    <cacheField name="G150" numFmtId="0">
      <sharedItems containsString="0" containsBlank="1" containsNumber="1" containsInteger="1" minValue="0" maxValue="13741"/>
    </cacheField>
    <cacheField name="G200" numFmtId="0">
      <sharedItems containsString="0" containsBlank="1" containsNumber="1" containsInteger="1" minValue="0" maxValue="11167"/>
    </cacheField>
    <cacheField name="G250" numFmtId="0">
      <sharedItems containsString="0" containsBlank="1" containsNumber="1" containsInteger="1" minValue="0" maxValue="736"/>
    </cacheField>
    <cacheField name="G300" numFmtId="0">
      <sharedItems containsString="0" containsBlank="1" containsNumber="1" containsInteger="1" minValue="0" maxValue="531"/>
    </cacheField>
    <cacheField name="InTransit_Air" numFmtId="0">
      <sharedItems containsString="0" containsBlank="1" containsNumber="1" containsInteger="1" minValue="0" maxValue="9720"/>
    </cacheField>
    <cacheField name="InTransit_Ocean" numFmtId="0">
      <sharedItems containsString="0" containsBlank="1" containsNumber="1" containsInteger="1" minValue="0" maxValue="7784"/>
    </cacheField>
    <cacheField name="InTransit_Ground" numFmtId="0">
      <sharedItems containsString="0" containsBlank="1" containsNumber="1" containsInteger="1" minValue="0" maxValue="52608"/>
    </cacheField>
    <cacheField name="InTransit_Rail" numFmtId="0">
      <sharedItems containsString="0" containsBlank="1" containsNumber="1" containsInteger="1" minValue="0" maxValue="1460"/>
    </cacheField>
    <cacheField name="InTransit_Total" numFmtId="0">
      <sharedItems containsString="0" containsBlank="1" containsNumber="1" containsInteger="1" minValue="0" maxValue="52608"/>
    </cacheField>
    <cacheField name="Factory_WIP" numFmtId="0">
      <sharedItems containsString="0" containsBlank="1" containsNumber="1" containsInteger="1" minValue="0" maxValue="27501"/>
    </cacheField>
    <cacheField name="On_Hand_DAO" numFmtId="0">
      <sharedItems containsString="0" containsBlank="1" containsNumber="1" containsInteger="1" minValue="0" maxValue="78660"/>
    </cacheField>
    <cacheField name="On_Hand_GENCO" numFmtId="0">
      <sharedItems containsString="0" containsBlank="1" containsNumber="1" containsInteger="1" minValue="0" maxValue="241"/>
    </cacheField>
    <cacheField name="On_Hand_BRH" numFmtId="0">
      <sharedItems containsString="0" containsBlank="1" containsNumber="1" containsInteger="1" minValue="0" maxValue="225"/>
    </cacheField>
    <cacheField name="On_Hand_Syncreon" numFmtId="0">
      <sharedItems containsString="0" containsBlank="1" containsNumber="1" containsInteger="1" minValue="0" maxValue="18358"/>
    </cacheField>
    <cacheField name="On_Hand_MXC" numFmtId="0">
      <sharedItems containsString="0" containsBlank="1" containsNumber="1" containsInteger="1" minValue="0" maxValue="5500"/>
    </cacheField>
    <cacheField name="DAO_TOTAL_OH" numFmtId="0">
      <sharedItems containsString="0" containsBlank="1" containsNumber="1" containsInteger="1" minValue="0" maxValue="81560"/>
    </cacheField>
    <cacheField name="InTransit VOI" numFmtId="0">
      <sharedItems containsString="0" containsBlank="1" containsNumber="1" containsInteger="1" minValue="0" maxValue="41568"/>
    </cacheField>
    <cacheField name="InTransit DOI" numFmtId="0">
      <sharedItems containsString="0" containsBlank="1" containsNumber="1" containsInteger="1" minValue="0" maxValue="13686"/>
    </cacheField>
    <cacheField name="Shipped Last Week" numFmtId="0">
      <sharedItems containsString="0" containsBlank="1" containsNumber="1" containsInteger="1" minValue="0" maxValue="32928"/>
    </cacheField>
    <cacheField name="Std Cost" numFmtId="44">
      <sharedItems containsBlank="1" containsMixedTypes="1" containsNumber="1" minValue="75.37" maxValue="27650"/>
    </cacheField>
    <cacheField name="Inv Cost" numFmtId="44">
      <sharedItems containsBlank="1" containsMixedTypes="1" containsNumber="1" minValue="0" maxValue="47577536.640000001"/>
    </cacheField>
    <cacheField name="InTransit Cost" numFmtId="44">
      <sharedItems containsBlank="1" containsMixedTypes="1" containsNumber="1" minValue="0" maxValue="14686575.360000001"/>
    </cacheField>
    <cacheField name="G60 Cost" numFmtId="44">
      <sharedItems containsString="0" containsBlank="1" containsNumber="1" minValue="0" maxValue="3285885.33"/>
    </cacheField>
    <cacheField name="Fam_Par" numFmtId="0">
      <sharedItems containsBlank="1" count="274">
        <s v="OAK15AMDBTX"/>
        <s v="ORCBSW24BTX"/>
        <s v="CEDAR15BDWBTX"/>
        <s v="MONSTER2BTX"/>
        <s v="IRIS15BYTBTX"/>
        <s v="MAPLEM15HSWBTX"/>
        <s v="AMAZON7SFFBTX"/>
        <s v="EQUALLOGIC PS6210"/>
        <s v="EAGLETONBTX"/>
        <s v="BRADLEYHSWBTX"/>
        <s v="ROUND ROCKBTX"/>
        <s v="BMWZ4BTX"/>
        <s v="CEDAR17HSWBTX"/>
        <s v="AMAZON AIO BTX"/>
        <s v="SPYDER XPS BTX"/>
        <s v="BREITLING XPSZ BTX"/>
        <s v="IRIS14BYTBTX"/>
        <s v="HADLEY 15BTX"/>
        <s v="REDWOODBTX"/>
        <s v="VANGOGH14BDWBTX"/>
        <s v="MIDLANDBTX"/>
        <s v="EQUALLOGIC PS4210"/>
        <s v="MURCIELAGO ULT BTX"/>
        <s v="EQUALLOGIC PS6100"/>
        <s v="ECHO 17 BTX"/>
        <s v="JASBSW20BTX"/>
        <s v="OAKV15IVBBTX"/>
        <s v="PINEVALLEYBTX"/>
        <s v="GENERAL SFF BTX"/>
        <s v="CEDAR14HSWBTX"/>
        <s v="GENERAL MT BTX"/>
        <s v="IRIS15BDWBTX"/>
        <s v="HOUSTON12BTX"/>
        <s v="TULIP17AMDBTX"/>
        <s v="SILVEROAKBTX"/>
        <s v="MAPLEM15BDWBTX"/>
        <s v="CHELSEA15INTELBTX"/>
        <s v="CEDAR15HSWBTX"/>
        <s v="CASPIANBTX"/>
        <s v="OAK17AMDBTX"/>
        <s v="GOLIADMLK14BTXE"/>
        <s v="TIGRISMTBTX"/>
        <s v="AUDIA4INTELBTX"/>
        <s v="KACE"/>
        <s v="HADLEY 17BTX"/>
        <s v="TULIP15AMDBTX"/>
        <s v="SWORDFISHMFFBTX"/>
        <s v="ALPINE15BTX"/>
        <s v="DINO13BTX"/>
        <s v="SPYDER ULT XPS BTX"/>
        <s v="SAKURABTX"/>
        <s v="FOXGLOVEBTX"/>
        <s v="ENRICO15 AMDBZBTX"/>
        <s v="CENTAURI BTX"/>
        <s v="SUNRISEBTX"/>
        <s v="IRIS14BDWBTX"/>
        <s v="DELL WYSE P25BTX"/>
        <s v="SALADO14BTX"/>
        <s v="WYSE"/>
        <s v="OAKM15HSWBTX"/>
        <s v="ECHO 13 BTX"/>
        <s v="REDWOODHSWBTX"/>
        <s v="HOUSTON15BTX"/>
        <s v="ANDROMEDA R2 BTX"/>
        <s v="HOUSTON14BTX"/>
        <s v="AMAZONMTBTX"/>
        <s v="ENRICO 15INTELARBTX"/>
        <s v="BLACKWOODBDWBTX"/>
        <s v="GOODYEARBTX"/>
        <s v="PANAMERA XPS BTX"/>
        <s v="ECHO 15 BTX"/>
        <s v="BRADLEYBDWBTX"/>
        <s v="ALPINE14BTX"/>
        <s v="QUEEN15INTELBTX"/>
        <s v="NULL"/>
        <s v="AUSTINBTX"/>
        <s v="JUNCTIONBTX"/>
        <s v="ORCAMD24BTX"/>
        <s v="MISSION HILLS MLK BTX"/>
        <s v="IRIS14BSWBTX"/>
        <s v="TULIP15BDWBTX"/>
        <s v="JARAMA XPS BTX"/>
        <s v="SWORDFISHSFFBTX"/>
        <s v="CEDAR15AMDBTX"/>
        <s v="TULIP14BDWBTX"/>
        <s v="TULIP15BSWBTX"/>
        <s v="MIDLAND64BTX"/>
        <s v="COTTONWOODBDWBTX"/>
        <s v="SAFFRONBTX"/>
        <s v="TULIP15SKLBTX"/>
        <s v="HADLEY 14BTX"/>
        <s v="CORAL BTX"/>
        <s v="MAPLEM14BDWBTX"/>
        <s v="SWORDFISHMTBTX"/>
        <s v="OAKM15IVBBTX"/>
        <s v="AUDIA5INTELBTX"/>
        <s v="DOGFISH 9 BTX"/>
        <s v="GOLIAD12BTX"/>
        <s v="PIRELLIBTX"/>
        <s v="ENRICOMLK15ITLBTX"/>
        <s v="TABXPSBTX"/>
        <s v="COTTONWOODHSWBTX"/>
        <s v="DALMORE12BTX"/>
        <s v="THUNBTX"/>
        <s v="AMAZONXMTBTX"/>
        <s v="TESTAROSSA XPS BTX"/>
        <s v="SAN FRANCISCOBTX"/>
        <s v="OAKV14HSWBTX"/>
        <s v="LANIKAI7DTBTX"/>
        <s v="JASSKL20BTX"/>
        <s v="DOGFISH 3 BTX"/>
        <s v="OLYMPICBTX"/>
        <s v="GOLIADMLK12BTXE"/>
        <s v="TITAN14MLKBTX"/>
        <s v="PARKCITY15BTX"/>
        <s v="HAYWIRE"/>
        <s v="BELLAIREBTX"/>
        <s v="WHITEFISHSFFBTX"/>
        <s v="POPPY24BTX"/>
        <s v="TIGRISSFFBTX"/>
        <s v="SALADO15BTX"/>
        <s v="EQUALLOGIC PS4100"/>
        <s v="TRIGGERFISHSFFBTX"/>
        <s v="TESTAROSSA PBTX"/>
        <s v="ECHO 13 MLK BTX"/>
        <s v="OAKV14IVBBTX"/>
        <s v="QUEEN14INTELBTX"/>
        <s v="OAK15BYTBTX"/>
        <s v="OAKV15HSWBTX"/>
        <s v="PARKCITY14BTX"/>
        <s v="LILYSFFBTX"/>
        <s v="RHINEAIOBTX"/>
        <s v="LAKEWOODBTX"/>
        <s v="AMAZONSFFBTX"/>
        <s v="OAKM17IVBBTX"/>
        <s v="OAKM17HSWBTX"/>
        <s v="CONTEBDWBTX"/>
        <s v="JEFFERSONBTX"/>
        <s v="VANS15BTX"/>
        <s v="CARRERA XPS BTX"/>
        <s v="AUDIA3BTX"/>
        <s v="BLACKWOODSKLBTX"/>
        <s v="TULIP15BYTBTX"/>
        <s v="ORCSKL24BTX"/>
        <s v="VIKINGBTX"/>
        <s v="BERLINETTABTX"/>
        <s v="SILVERTONBTX"/>
        <s v="MARBLE FALLS15BTX"/>
        <s v="TULIP17SKLBTX"/>
        <s v="EL DORADOBTX"/>
        <s v="PALMBEACH AIO BTX"/>
        <s v="SAN FRANCISCOZEROBTX"/>
        <s v="TULIP14SKLBTX"/>
        <s v="SUNFLOWER24BTX"/>
        <s v="SOMERSETBTX"/>
        <s v="TULIP17BDWBTX"/>
        <s v="TULUMSFFBTX"/>
        <s v="EAGLEPEAKBTX"/>
        <s v="QUEEN17INTELBTX"/>
        <s v="COTTONWOODBSKLBTX"/>
        <s v="OAKV17IVBBTX"/>
        <s v="AUDIA7TURBOBTX"/>
        <s v="CORSEULTBTX"/>
        <s v="AUDIA7INTELBTX"/>
        <s v="LATITUDE OAK14BTX"/>
        <s v="BLUEFINAIOBTX"/>
        <s v="VANGOGH15BDWBTX"/>
        <s v="TRAVISAIOBTX"/>
        <s v="COTTONWOODSKLBTX"/>
        <s v="OAKM14HSWBTX"/>
        <s v="GOLIAD14BTX"/>
        <s v="BONSAIBTX"/>
        <s v="BMWZ5 BTX"/>
        <s v="TIGRIS AIO BTX"/>
        <s v="LATITUDE OAK15BTX"/>
        <s v="NIRVANA13INTELBTX"/>
        <s v="MAPLE15AMDBTX"/>
        <s v="OAKV17HSWBTX"/>
        <s v="ROUND ROCKMLKBTX"/>
        <s v="HADLEY17BDWBTX"/>
        <s v="FIGTREEBTX"/>
        <s v="SAWGRASS MLK BTX"/>
        <s v="YELLOWTAIL"/>
        <s v="IRIS15BSWBTX"/>
        <s v="YATESBTX"/>
        <s v="SUPERIORAMDBTX"/>
        <s v="DALMORE14BTX"/>
        <s v="MARINERBTX"/>
        <s v="MARBLE FALLS14BTX"/>
        <s v="CEDAR17BDWBTX"/>
        <s v="EQUALLOGIC PS4110"/>
        <s v="MURCIELAGO XPS BTX"/>
        <s v="CONTRA COSTABTX"/>
        <s v="BELLS3BTX"/>
        <s v="TRIGGERFISHMTBTX"/>
        <s v="ENRICO14INTELHRBTX"/>
        <s v="SPYDER MLK XPS BTX"/>
        <s v="CEDAR14BDWBTX"/>
        <s v="ECHO 15 MLK BTX"/>
        <s v="LANIKAI7SFBTX"/>
        <s v="PANDORA15SKLBTX"/>
        <s v="A35BTX"/>
        <s v="WHITEFISHMTBTX"/>
        <s v="TALBOTTBTX"/>
        <s v="CORSEBTX"/>
        <s v="ECHO 17 MLK BTX"/>
        <s v="ENRICO 15 INTELHRBTX"/>
        <s v="BELLS7BTX"/>
        <s v="DALMORE13BTX"/>
        <s v="RANGERBTX"/>
        <s v="TULUMMTBTX"/>
        <s v="CARUSO 15 INTEL ARD BTX"/>
        <s v="WHITEFISHMFFBTX"/>
        <s v="SANTA CLARABTX"/>
        <s v="MERCEDESSLK13BTX"/>
        <s v="KORBEL14BTX"/>
        <s v="IDITARODBTX"/>
        <s v="DELL WYSE T10BTX"/>
        <s v="LOTUSMTBTX"/>
        <s v="REDWOODBSKLBTX"/>
        <s v="PRINCEVILLEBTX"/>
        <s v="CRESTED BUTTEBTX"/>
        <s v="PENMARABTX"/>
        <s v="CARUSO 14 INTEL ARD BTX"/>
        <s v="REDWOODMLKBSWBTX"/>
        <s v="AMAZON7MTBTX"/>
        <s v="DIESEL15BTX"/>
        <s v="GREATBEAR MT BTX"/>
        <s v="GOODYEARSKLBTX"/>
        <s v="BLACKBURNBTX"/>
        <s v="DELL WYSE D90D7BTX"/>
        <s v="THUNDERBIRD"/>
        <s v="MAPLEV15HSWBTX"/>
        <s v="BELMONTBTX"/>
        <s v="MERCEDESE15INTELBTX"/>
        <s v="ARB"/>
        <s v="OAKM14IVBBTX"/>
        <s v="REDWOODBBSWBTX"/>
        <s v="SAN DIEGOBTX"/>
        <s v="MERCEDESC14BTX"/>
        <s v="CHELSEA NEW INTEL MV"/>
        <s v="NIRVANA14INTELBTX"/>
        <s v="BAILEYBTX"/>
        <s v="CHELSEA NEW INTEL MV RETAIL"/>
        <s v="LITTLESURBTX"/>
        <s v="KORBEL15BTX"/>
        <s v="PLANOBBTX"/>
        <s v="LANIKAI7MTBTX"/>
        <s v="MERIDIANBTX"/>
        <s v="BONSAI BAYTRAIL MBTX"/>
        <s v="DINO2BTX"/>
        <s v="SONOMABTX"/>
        <s v="DALMORE15BTX"/>
        <s v="MAPLEM14HSWBTX"/>
        <s v="ENRICOMLK14ITLBTX"/>
        <s v="LILYMTCZBTX"/>
        <s v="CODAIOBTX"/>
        <s v="AUDIA5TURBOBTX"/>
        <s v="DIESEL17BTX"/>
        <s v="PLANOMBTX"/>
        <s v="DELL WYSE D10DBTX"/>
        <s v="TABXPS10BTX"/>
        <s v="BLACKWELLT4BTX"/>
        <s v="ANDROMEDA R3 BTX"/>
        <s v="EGEUSBTX"/>
        <s v="AMAZONUSFFBTX"/>
        <s v="JANUS15BDWBTX"/>
        <s v="DOGFISH 3BTX"/>
        <s v="JANUS15HSWBTX"/>
        <s v="GREATBEAR MT CBB BTX"/>
        <s v="GREATBEAR ST BTX"/>
        <s v="REDWOODSKLBTX"/>
        <m/>
        <s v="PANDORA14HSWBTX" u="1"/>
      </sharedItems>
    </cacheField>
    <cacheField name="G60Pct" numFmtId="0" formula="G60/on_hand" databaseField="0"/>
    <cacheField name="G150Pct" numFmtId="0" formula="G150/on_hand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60">
  <r>
    <s v="06TH4"/>
    <s v="DAO_Retail"/>
    <s v="Spring 2014"/>
    <s v="998-BIBU"/>
    <s v="i5535-2684MRL"/>
    <s v="OAK15AMDFBTX"/>
    <s v="CONSUMER"/>
    <s v="Retail"/>
    <x v="0"/>
    <s v="INSPIRON 5535"/>
    <s v="OAK15AMDBTX"/>
    <x v="0"/>
    <s v="NULL"/>
    <s v="NULL"/>
    <s v="NULL"/>
    <s v="Cons Retail"/>
    <n v="21"/>
    <n v="21"/>
    <n v="21"/>
    <n v="21"/>
    <n v="21"/>
    <n v="21"/>
    <n v="21"/>
    <n v="21"/>
    <n v="21"/>
    <n v="21"/>
    <n v="21"/>
    <n v="0"/>
    <n v="0"/>
    <n v="0"/>
    <n v="0"/>
    <n v="0"/>
    <n v="0"/>
    <n v="0"/>
    <n v="0"/>
    <n v="0"/>
    <n v="21"/>
    <n v="0"/>
    <n v="0"/>
    <n v="0"/>
    <n v="0"/>
    <n v="21"/>
    <n v="0"/>
    <n v="0"/>
    <n v="0"/>
    <n v="436.47"/>
    <n v="9165.8700000000008"/>
    <n v="0"/>
    <n v="9165.8700000000008"/>
    <x v="0"/>
  </r>
  <r>
    <s v="0CH6G"/>
    <s v="BTS_DAO"/>
    <s v="FY 16 Holiday Cycle 5"/>
    <s v="998-BRGX"/>
    <s v="ORCHBSW1605_412"/>
    <s v="ORCBSW24FBTX"/>
    <s v="CONSUMER"/>
    <s v="Consumer"/>
    <x v="1"/>
    <s v="INSPIRON 24-3452"/>
    <s v="ORCBSW24BTX"/>
    <x v="0"/>
    <s v="NULL"/>
    <s v="NULL"/>
    <s v="NULL"/>
    <s v="Cons Direct"/>
    <n v="40"/>
    <n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0"/>
    <n v="0"/>
    <n v="0"/>
    <n v="0"/>
    <n v="40"/>
    <n v="0"/>
    <n v="0"/>
    <n v="0"/>
    <n v="538.78539999999998"/>
    <n v="21551.415999999997"/>
    <n v="0"/>
    <n v="0"/>
    <x v="1"/>
  </r>
  <r>
    <s v="16DH7"/>
    <s v="BTS_DAO"/>
    <s v="SPR-2016"/>
    <s v="998-BJTY"/>
    <s v="i3BDW|4|500 W7P"/>
    <s v="CEDAR15BDWFBTX"/>
    <s v="CONSUMER"/>
    <s v="Consumer"/>
    <x v="0"/>
    <s v="INSPIRON 3543"/>
    <s v="CEDAR15BDWBTX"/>
    <x v="0"/>
    <s v="NULL"/>
    <s v="NULL"/>
    <s v="NULL"/>
    <s v="Cons Direct"/>
    <n v="134"/>
    <n v="134"/>
    <n v="134"/>
    <n v="134"/>
    <n v="134"/>
    <n v="134"/>
    <n v="134"/>
    <n v="134"/>
    <n v="134"/>
    <n v="0"/>
    <n v="0"/>
    <n v="0"/>
    <n v="0"/>
    <n v="0"/>
    <n v="0"/>
    <n v="0"/>
    <n v="0"/>
    <n v="0"/>
    <n v="0"/>
    <n v="0"/>
    <n v="134"/>
    <n v="0"/>
    <n v="0"/>
    <n v="0"/>
    <n v="0"/>
    <n v="134"/>
    <n v="0"/>
    <n v="0"/>
    <n v="0"/>
    <n v="532.6"/>
    <n v="71368.400000000009"/>
    <n v="0"/>
    <n v="71368.400000000009"/>
    <x v="2"/>
  </r>
  <r>
    <s v="190NM"/>
    <s v="BTS_DAO"/>
    <s v="HOL-2015"/>
    <s v="998-BHNP"/>
    <s v="T|i5|8GB|1TB|UMA|DW1705|Win8.1"/>
    <s v="MONSTER2FBTX"/>
    <s v="CONSUMER"/>
    <s v="Consumer"/>
    <x v="1"/>
    <s v="INSPIRON 2350"/>
    <s v="MONSTER2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"/>
  </r>
  <r>
    <s v="1KDJP"/>
    <s v="BTS_DAO"/>
    <s v="SPR-2016"/>
    <s v="998-BLOD"/>
    <s v="PQCBYT|4|500"/>
    <s v="IRIS15BYTFBTX"/>
    <s v="CONSUMER"/>
    <s v="Consumer"/>
    <x v="0"/>
    <s v="INSPIRON 15-3551"/>
    <s v="IRIS15BYT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4"/>
  </r>
  <r>
    <s v="03D6F"/>
    <s v="BTS_DAO"/>
    <s v="B2S-2015"/>
    <s v="998-BGDW"/>
    <s v="INSP LPT 5547,BTS"/>
    <s v="MAPLEM15HSWFBTX"/>
    <s v="CONSUMER"/>
    <s v="Consumer"/>
    <x v="0"/>
    <s v="INSPIRON 5547"/>
    <s v="MAPLEM15HSWBTX"/>
    <x v="0"/>
    <s v="DAO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"/>
  </r>
  <r>
    <s v="0K5R3"/>
    <s v="DAO_Commercial"/>
    <s v="DBM"/>
    <s v="998-BLSR"/>
    <s v="7020SFF_1H16_004_STF"/>
    <s v="AMAZON7SFFFBTX"/>
    <s v="COMMERCIAL"/>
    <s v="Commercial"/>
    <x v="2"/>
    <s v="OPTIPLEX 7020"/>
    <s v="AMAZON7SFFBTX"/>
    <x v="0"/>
    <s v="NULL"/>
    <s v="NULL"/>
    <s v="NULL"/>
    <s v="Commercial DBM"/>
    <n v="1393"/>
    <n v="1393"/>
    <n v="1393"/>
    <n v="1393"/>
    <n v="1393"/>
    <n v="1393"/>
    <n v="1393"/>
    <n v="1393"/>
    <n v="1393"/>
    <n v="1393"/>
    <n v="1393"/>
    <n v="0"/>
    <n v="0"/>
    <n v="0"/>
    <n v="0"/>
    <n v="0"/>
    <n v="0"/>
    <n v="0"/>
    <n v="0"/>
    <n v="0"/>
    <n v="1385"/>
    <n v="8"/>
    <n v="0"/>
    <n v="0"/>
    <n v="0"/>
    <n v="1393"/>
    <n v="0"/>
    <n v="0"/>
    <n v="0"/>
    <n v="302.29000000000002"/>
    <n v="421089.97000000003"/>
    <n v="0"/>
    <n v="421089.97000000003"/>
    <x v="6"/>
  </r>
  <r>
    <s v="12WVG"/>
    <s v="DAO_Commercial"/>
    <s v="ESG"/>
    <s v="210-ADGE"/>
    <s v="EQL 6210XV 300G 2.5in"/>
    <s v="EQUALLOGIC PS6210"/>
    <s v="NULL"/>
    <s v="Commercial"/>
    <x v="3"/>
    <s v="NULL"/>
    <s v="NULL"/>
    <x v="0"/>
    <s v="DAO"/>
    <s v="NULL"/>
    <s v="NULL"/>
    <s v="Enterprise"/>
    <n v="9"/>
    <n v="9"/>
    <n v="9"/>
    <n v="9"/>
    <n v="9"/>
    <n v="9"/>
    <n v="5"/>
    <n v="5"/>
    <n v="5"/>
    <n v="5"/>
    <n v="0"/>
    <n v="0"/>
    <n v="0"/>
    <n v="0"/>
    <n v="0"/>
    <n v="0"/>
    <n v="0"/>
    <n v="0"/>
    <n v="0"/>
    <n v="0"/>
    <n v="9"/>
    <n v="0"/>
    <n v="0"/>
    <n v="0"/>
    <n v="0"/>
    <n v="9"/>
    <n v="0"/>
    <n v="0"/>
    <n v="0"/>
    <n v="7955"/>
    <n v="71595"/>
    <n v="0"/>
    <n v="39775"/>
    <x v="7"/>
  </r>
  <r>
    <s v="17NMT"/>
    <s v="DAO_Retail"/>
    <n v="2014"/>
    <s v="730-6390"/>
    <s v="INSPIRON 2020,NO PROCESSOR,AIO,EAGLETONFBTX"/>
    <s v="EAGLETONFBTX"/>
    <s v="CONSUMER"/>
    <s v="Retail"/>
    <x v="1"/>
    <s v="INSPIRON ONE 2020"/>
    <s v="EAGLETON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"/>
  </r>
  <r>
    <s v="1G82M"/>
    <s v="DAO_Retail"/>
    <s v="Holiday 2014"/>
    <s v="998-BHVZ"/>
    <s v="i7547-3020sLV"/>
    <s v="BRADLEYHSWFBTX"/>
    <s v="CONSUMER"/>
    <s v="Retail"/>
    <x v="0"/>
    <s v="INSPIRON 7547"/>
    <s v="BRADLEYHSWBTX"/>
    <x v="0"/>
    <s v="DAO"/>
    <s v="NULL"/>
    <s v="NULL"/>
    <s v="Cons Retail"/>
    <n v="69"/>
    <n v="69"/>
    <n v="69"/>
    <n v="69"/>
    <n v="69"/>
    <n v="69"/>
    <n v="69"/>
    <n v="69"/>
    <n v="69"/>
    <n v="69"/>
    <n v="69"/>
    <n v="69"/>
    <n v="69"/>
    <n v="0"/>
    <n v="0"/>
    <n v="0"/>
    <n v="0"/>
    <n v="0"/>
    <n v="0"/>
    <n v="0"/>
    <n v="9"/>
    <n v="0"/>
    <n v="0"/>
    <n v="60"/>
    <n v="0"/>
    <n v="69"/>
    <n v="0"/>
    <n v="0"/>
    <n v="0"/>
    <n v="683.75"/>
    <n v="47178.75"/>
    <n v="0"/>
    <n v="47178.75"/>
    <x v="9"/>
  </r>
  <r>
    <s v="00V7F"/>
    <s v="DAO_Commercial"/>
    <s v="NDBM_Wave2"/>
    <s v="998-BBWY"/>
    <s v="Latitude 3340_010_Win8.1"/>
    <s v="ROUNDROCKFBTX"/>
    <s v="COMMERCIAL"/>
    <s v="Commercial"/>
    <x v="4"/>
    <s v="LATITUDE 3340"/>
    <s v="ROUND ROCKBTX"/>
    <x v="0"/>
    <s v="DAO"/>
    <s v="North Am."/>
    <s v="Commercial NDBM"/>
    <s v="Commercial DBM"/>
    <n v="119"/>
    <n v="119"/>
    <n v="119"/>
    <n v="119"/>
    <n v="119"/>
    <n v="119"/>
    <n v="119"/>
    <n v="119"/>
    <n v="119"/>
    <n v="119"/>
    <n v="119"/>
    <n v="95"/>
    <n v="0"/>
    <n v="0"/>
    <n v="0"/>
    <n v="0"/>
    <n v="0"/>
    <n v="0"/>
    <n v="0"/>
    <n v="0"/>
    <n v="28"/>
    <n v="91"/>
    <n v="0"/>
    <n v="0"/>
    <n v="0"/>
    <n v="119"/>
    <n v="0"/>
    <n v="0"/>
    <n v="0"/>
    <n v="581.9"/>
    <n v="69246.099999999991"/>
    <n v="0"/>
    <n v="69246.099999999991"/>
    <x v="10"/>
  </r>
  <r>
    <s v="02GFW"/>
    <s v="DAO_Retail"/>
    <n v="2014"/>
    <s v="730-3219"/>
    <s v="INSPIRON 5423,BMWZ4FBTX1,NOTEBOOK,BMWZ4BTX"/>
    <s v="BMWZ4FBTX"/>
    <s v="CONSUMER"/>
    <s v="Retail"/>
    <x v="0"/>
    <s v="INSPIRON 5423"/>
    <s v="BMWZ4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"/>
  </r>
  <r>
    <s v="04TC9"/>
    <s v="DAO_Retail"/>
    <n v="2014"/>
    <s v="998-BDDT"/>
    <s v="INSPIRON 5748,,NOTEBOOK,CEDAR17HSWFBTX"/>
    <s v="CEDAR17HSWFBTX"/>
    <s v="CONSUMER"/>
    <s v="Retail"/>
    <x v="0"/>
    <s v="INSPIRON 5748"/>
    <s v="CEDAR17HSW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2"/>
  </r>
  <r>
    <s v="082RV"/>
    <s v="DAO_Retail"/>
    <n v="2014"/>
    <s v="998-BEDT"/>
    <s v="OPTIPLEX 9020,BTX,NO PROCESSOR,AMAZON AIO,AMAZON AIO,BTX,WW"/>
    <s v="AMAZON AIOFBTX"/>
    <s v="COMMERCIAL"/>
    <s v="Retail"/>
    <x v="2"/>
    <s v="OPTIPLEX 9020"/>
    <s v="AMAZON AIO 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"/>
  </r>
  <r>
    <s v="02GYX"/>
    <s v="DAO_Retail"/>
    <n v="2014"/>
    <s v="730-2440"/>
    <s v="XPS13,NO PROCESSOR,NOTEBOOK,SPYDER XPS FBTX"/>
    <s v="SPYDER XPS FBTX"/>
    <s v="CONSUMER"/>
    <s v="Retail"/>
    <x v="5"/>
    <s v="XPS13"/>
    <s v="SPYDER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4"/>
  </r>
  <r>
    <s v="03X88"/>
    <s v="BTS_DAO"/>
    <s v="HOL-2015"/>
    <s v="998-BHDI"/>
    <s v="i5HSW|8|1TB Win7 HD+"/>
    <s v="CEDAR17HSWFBTX"/>
    <s v="CONSUMER"/>
    <s v="Consumer"/>
    <x v="0"/>
    <s v="INSPIRON 5748"/>
    <s v="CEDAR17HSW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2"/>
  </r>
  <r>
    <s v="0DPD4"/>
    <s v="DAO_Retail"/>
    <n v="2014"/>
    <s v="730-0205"/>
    <s v="XPS14Z,NO PROCESSOR,NOTEBOOK,BREITLING XPSZ FBTX"/>
    <s v="BREITLING XPSZ FBTX"/>
    <s v="CONSUMER"/>
    <s v="Retail"/>
    <x v="5"/>
    <s v="XPS14Z"/>
    <s v="BREITLING XPSZ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5"/>
  </r>
  <r>
    <s v="0PRKY"/>
    <s v="BTS_DAO"/>
    <s v="FY 16 Holiday Cycle 5"/>
    <s v="998-BQSG"/>
    <s v="IRIS14BAY1603_005_P"/>
    <s v="IRIS14BYTFBTX"/>
    <s v="CONSUMER"/>
    <s v="Consumer"/>
    <x v="0"/>
    <s v="INSPIRON 14-3451"/>
    <s v="IRIS14BYT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6"/>
  </r>
  <r>
    <s v="0RWT2"/>
    <s v="DAO_Retail"/>
    <n v="2014"/>
    <s v="998-BBKJ"/>
    <s v="INSPIRON 7 SERIES 15,7537,NOTEBOOK,HADLEY 15FBTX"/>
    <s v="HADLEY 15FBTX"/>
    <s v="CONSUMER"/>
    <s v="Retail"/>
    <x v="0"/>
    <s v="INSPIRON 7537"/>
    <s v="HADLEY 15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7"/>
  </r>
  <r>
    <s v="06PGV"/>
    <s v="DAO_Retail"/>
    <s v="Spring 2015"/>
    <s v="998-BLQD"/>
    <s v="i3147-2500sLV"/>
    <s v="REDWOODFBTX"/>
    <s v="CONSUMER"/>
    <s v="Retail"/>
    <x v="0"/>
    <s v="INSPIRON 3147"/>
    <s v="REDWOODBTX"/>
    <x v="0"/>
    <s v="NULL"/>
    <s v="NULL"/>
    <s v="NULL"/>
    <s v="Cons Retail"/>
    <n v="66"/>
    <n v="66"/>
    <n v="66"/>
    <n v="66"/>
    <n v="66"/>
    <n v="66"/>
    <n v="66"/>
    <n v="66"/>
    <n v="0"/>
    <n v="0"/>
    <n v="0"/>
    <n v="0"/>
    <n v="0"/>
    <n v="0"/>
    <n v="0"/>
    <n v="0"/>
    <n v="0"/>
    <n v="0"/>
    <n v="0"/>
    <n v="0"/>
    <n v="66"/>
    <n v="0"/>
    <n v="0"/>
    <n v="0"/>
    <n v="0"/>
    <n v="66"/>
    <n v="0"/>
    <n v="0"/>
    <n v="0"/>
    <n v="395.1"/>
    <n v="26076.600000000002"/>
    <n v="0"/>
    <n v="26076.600000000002"/>
    <x v="18"/>
  </r>
  <r>
    <s v="0M4DH"/>
    <s v="BTS_DAO"/>
    <s v="FY16 Back to School cycle3"/>
    <s v="998-BPND"/>
    <s v="VAN14BDW1603_008_P"/>
    <s v="VANGOGH14BDWFBTX"/>
    <s v="CONSUMER"/>
    <s v="Consumer"/>
    <x v="6"/>
    <s v="VOSTRO 14 3458"/>
    <s v="VANGOGH14BDW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9"/>
  </r>
  <r>
    <s v="0MGWY"/>
    <s v="BTS_DAO"/>
    <s v="Q4FY15"/>
    <s v="998-BJML"/>
    <s v="VENUE 11 PRO,5130,MIDLANDFBTX"/>
    <s v="MIDLANDFBTX"/>
    <s v="TABLET DEVICES"/>
    <s v="Consumer"/>
    <x v="7"/>
    <s v="VENUE 11 PRO"/>
    <s v="MIDLANDBTX"/>
    <x v="0"/>
    <s v="NULL"/>
    <s v="NULL"/>
    <s v="NULL"/>
    <s v="Tablets"/>
    <n v="40"/>
    <n v="40"/>
    <n v="40"/>
    <n v="40"/>
    <n v="40"/>
    <n v="40"/>
    <n v="40"/>
    <n v="40"/>
    <n v="40"/>
    <n v="40"/>
    <n v="40"/>
    <n v="40"/>
    <n v="40"/>
    <n v="40"/>
    <n v="0"/>
    <n v="0"/>
    <n v="0"/>
    <n v="0"/>
    <n v="0"/>
    <n v="0"/>
    <n v="40"/>
    <n v="0"/>
    <n v="0"/>
    <n v="0"/>
    <n v="0"/>
    <n v="40"/>
    <n v="0"/>
    <n v="0"/>
    <n v="0"/>
    <n v="383.63"/>
    <n v="15345.2"/>
    <n v="0"/>
    <n v="15345.2"/>
    <x v="20"/>
  </r>
  <r>
    <s v="0TFT6"/>
    <s v="DAO_Commercial"/>
    <s v="ESG"/>
    <s v="210-AEEG"/>
    <s v="EQL 4210X 1.8TB 2.5in"/>
    <s v="EQUALLOGIC PS4210"/>
    <s v="NULL"/>
    <s v="Commercial"/>
    <x v="3"/>
    <s v="NULL"/>
    <s v="NULL"/>
    <x v="0"/>
    <s v="NULL"/>
    <s v="NULL"/>
    <s v="NULL"/>
    <s v="Enterpri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1"/>
  </r>
  <r>
    <s v="0V9P6"/>
    <s v="DAO_Retail"/>
    <s v="Back to School 2014"/>
    <s v="998-BEFL"/>
    <s v="XPSU12-4672CRBFB"/>
    <s v="MURCIELAGO ULT FBTX"/>
    <s v="CONSUMER"/>
    <s v="Retail"/>
    <x v="5"/>
    <s v="XPS DUO 12"/>
    <s v="MURCIELAGO ULT 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2"/>
  </r>
  <r>
    <s v="025X4"/>
    <s v="DAO_Commercial"/>
    <s v="ESG"/>
    <s v="210-ADGT"/>
    <s v="EQL 6100E 3TB 3.5in"/>
    <s v="EQUALLOGIC PS6100"/>
    <s v="NULL"/>
    <s v="Commercial"/>
    <x v="3"/>
    <s v="NULL"/>
    <s v="NULL"/>
    <x v="0"/>
    <s v="DAO"/>
    <s v="NULL"/>
    <s v="NULL"/>
    <s v="Enterprise"/>
    <n v="21"/>
    <n v="21"/>
    <n v="17"/>
    <n v="17"/>
    <n v="17"/>
    <n v="13"/>
    <n v="0"/>
    <n v="0"/>
    <n v="0"/>
    <n v="0"/>
    <n v="0"/>
    <n v="0"/>
    <n v="0"/>
    <n v="0"/>
    <n v="0"/>
    <n v="0"/>
    <n v="0"/>
    <n v="0"/>
    <n v="0"/>
    <n v="0"/>
    <n v="21"/>
    <n v="0"/>
    <n v="0"/>
    <n v="0"/>
    <n v="0"/>
    <n v="21"/>
    <n v="0"/>
    <n v="0"/>
    <n v="0"/>
    <n v="7348"/>
    <n v="154308"/>
    <n v="0"/>
    <n v="0"/>
    <x v="23"/>
  </r>
  <r>
    <s v="071J7"/>
    <s v="DAO_Retail"/>
    <s v="Spring 2015"/>
    <s v="998-BLYN"/>
    <s v="ANW17-6421SLV"/>
    <s v="ECHO 17FBTX"/>
    <s v="CONSUMER"/>
    <s v="Retail"/>
    <x v="8"/>
    <s v="ALIENWARE 17 R2"/>
    <s v="ECHO 17 BTX"/>
    <x v="0"/>
    <s v="NULL"/>
    <s v="NULL"/>
    <s v="NULL"/>
    <s v="Cons Retail"/>
    <n v="55"/>
    <n v="55"/>
    <n v="55"/>
    <n v="55"/>
    <n v="55"/>
    <n v="55"/>
    <n v="55"/>
    <n v="55"/>
    <n v="55"/>
    <n v="15"/>
    <n v="0"/>
    <n v="0"/>
    <n v="0"/>
    <n v="0"/>
    <n v="0"/>
    <n v="0"/>
    <n v="0"/>
    <n v="0"/>
    <n v="0"/>
    <n v="0"/>
    <n v="55"/>
    <n v="0"/>
    <n v="0"/>
    <n v="0"/>
    <n v="0"/>
    <n v="55"/>
    <n v="0"/>
    <n v="0"/>
    <n v="0"/>
    <n v="1478.29"/>
    <n v="81305.95"/>
    <n v="0"/>
    <n v="81305.95"/>
    <x v="24"/>
  </r>
  <r>
    <s v="0RV34"/>
    <s v="DAO_Retail"/>
    <s v="Holiday 2015"/>
    <s v="998-BQUG"/>
    <s v="JASMBSW1605_8112"/>
    <s v="JASBSW20FBTX"/>
    <s v="CONSUMER"/>
    <s v="Retail"/>
    <x v="1"/>
    <s v="INSPIRON 20-3052"/>
    <s v="JASBSW20BTX"/>
    <x v="0"/>
    <s v="NULL"/>
    <s v="NULL"/>
    <s v="NULL"/>
    <s v="Cons Retail"/>
    <n v="58"/>
    <n v="58"/>
    <n v="0"/>
    <n v="0"/>
    <n v="0"/>
    <n v="0"/>
    <n v="0"/>
    <n v="0"/>
    <n v="0"/>
    <n v="0"/>
    <n v="0"/>
    <n v="0"/>
    <n v="0"/>
    <n v="0"/>
    <n v="140"/>
    <n v="0"/>
    <n v="288"/>
    <n v="0"/>
    <n v="428"/>
    <n v="174"/>
    <n v="58"/>
    <n v="0"/>
    <n v="0"/>
    <n v="0"/>
    <n v="0"/>
    <n v="58"/>
    <n v="30"/>
    <n v="398"/>
    <n v="170"/>
    <n v="504.0027"/>
    <n v="29232.156600000002"/>
    <n v="215713.1556"/>
    <n v="0"/>
    <x v="25"/>
  </r>
  <r>
    <s v="0X1X9"/>
    <s v="DAO_Retail"/>
    <n v="2014"/>
    <s v="730-7622"/>
    <s v="INSPIRON 3521,NOTEBOOK,OAKV15IVBFBTX"/>
    <s v="OAKV15IVBFBTX"/>
    <s v="CONSUMER"/>
    <s v="Retail"/>
    <x v="0"/>
    <s v="INSPIRON 3521"/>
    <s v="OAKV15IVB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6"/>
  </r>
  <r>
    <s v="107Y7"/>
    <s v="DAO_Retail"/>
    <n v="2014"/>
    <s v="730-4661"/>
    <s v="INSPIRON 660S,NO PROCESSOR,SFF,PINEVALLEYFBTX"/>
    <s v="PINEVALLEYFBTX"/>
    <s v="CONSUMER"/>
    <s v="Retail"/>
    <x v="1"/>
    <s v="INSPIRON 660S"/>
    <s v="PINEVALLEY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7"/>
  </r>
  <r>
    <s v="05M11"/>
    <s v="DAO_Retail"/>
    <s v="FY16 Back to School cycle3"/>
    <s v="998-BPXI"/>
    <s v="GENSFF1603_313"/>
    <s v="GENERAL SFFFBTX"/>
    <s v="CONSUMER"/>
    <s v="Retail"/>
    <x v="1"/>
    <s v="INSPIRON 3647"/>
    <s v="GENERAL SFF BTX"/>
    <x v="0"/>
    <s v="NULL"/>
    <s v="NULL"/>
    <s v="NULL"/>
    <s v="Cons Retail"/>
    <n v="1627"/>
    <n v="1627"/>
    <n v="491"/>
    <n v="416"/>
    <n v="9"/>
    <n v="0"/>
    <n v="0"/>
    <n v="0"/>
    <n v="0"/>
    <n v="0"/>
    <n v="0"/>
    <n v="0"/>
    <n v="0"/>
    <n v="0"/>
    <n v="0"/>
    <n v="271"/>
    <n v="0"/>
    <n v="0"/>
    <n v="271"/>
    <n v="451"/>
    <n v="1302"/>
    <n v="0"/>
    <n v="0"/>
    <n v="325"/>
    <n v="0"/>
    <n v="1627"/>
    <n v="0"/>
    <n v="271"/>
    <n v="799"/>
    <n v="358.07"/>
    <n v="582579.89"/>
    <n v="97036.97"/>
    <n v="0"/>
    <x v="28"/>
  </r>
  <r>
    <s v="0NP20"/>
    <s v="BTS_Mexico"/>
    <s v="HOL-2015"/>
    <s v="998-BHXO"/>
    <s v="INSPIRON 3442,,NOTEBOOK,CEDAR14HSWFBTX"/>
    <s v="CEDAR14HSWFBTX"/>
    <s v="CONSUMER"/>
    <s v="Consumer"/>
    <x v="0"/>
    <s v="INSPIRON 3442"/>
    <s v="CEDAR14HSWBTX"/>
    <x v="1"/>
    <s v="LATAM"/>
    <s v="NULL"/>
    <s v="NULL"/>
    <s v="Cons Direct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443.27"/>
    <n v="443.27"/>
    <n v="0"/>
    <n v="443.27"/>
    <x v="29"/>
  </r>
  <r>
    <s v="0YH0P"/>
    <s v="BTS_DAO"/>
    <s v="B2S-2015"/>
    <s v="998-BDFB"/>
    <s v="i3|8GB|1TB"/>
    <s v="GENERAL MTFBTX"/>
    <s v="CONSUMER"/>
    <s v="Consumer"/>
    <x v="1"/>
    <s v="INSPIRON 3847"/>
    <s v="GENERAL MT BTX"/>
    <x v="0"/>
    <s v="DAO"/>
    <s v="NULL"/>
    <s v="NULL"/>
    <s v="Cons Direct"/>
    <n v="12"/>
    <n v="12"/>
    <n v="12"/>
    <n v="12"/>
    <n v="12"/>
    <n v="12"/>
    <n v="12"/>
    <n v="12"/>
    <n v="12"/>
    <n v="12"/>
    <n v="12"/>
    <n v="12"/>
    <n v="12"/>
    <n v="12"/>
    <n v="0"/>
    <n v="0"/>
    <n v="0"/>
    <n v="0"/>
    <n v="0"/>
    <n v="0"/>
    <n v="12"/>
    <n v="0"/>
    <n v="0"/>
    <n v="0"/>
    <n v="0"/>
    <n v="12"/>
    <n v="0"/>
    <n v="0"/>
    <n v="0"/>
    <n v="394.54160000000002"/>
    <n v="4734.4992000000002"/>
    <n v="0"/>
    <n v="4734.4992000000002"/>
    <x v="30"/>
  </r>
  <r>
    <s v="13WMD"/>
    <s v="BTS_Mexico"/>
    <s v="FY 16 Spring Cycle 1"/>
    <s v="998-BLPT"/>
    <s v="IRIS15BDW1601_101/MX/BTS"/>
    <s v="IRIS15BDWFBTX"/>
    <s v="CONSUMER"/>
    <s v="Consumer"/>
    <x v="0"/>
    <s v="INSPIRON 15-3558"/>
    <s v="IRIS15BDWBTX"/>
    <x v="1"/>
    <s v="NULL"/>
    <s v="NULL"/>
    <s v="NULL"/>
    <s v="Cons Direct"/>
    <n v="18"/>
    <n v="18"/>
    <n v="18"/>
    <n v="18"/>
    <n v="18"/>
    <n v="18"/>
    <n v="18"/>
    <n v="18"/>
    <n v="17"/>
    <n v="17"/>
    <n v="0"/>
    <n v="0"/>
    <n v="0"/>
    <n v="0"/>
    <n v="0"/>
    <n v="0"/>
    <n v="0"/>
    <n v="0"/>
    <n v="0"/>
    <n v="0"/>
    <n v="17"/>
    <n v="0"/>
    <n v="0"/>
    <n v="0"/>
    <n v="1"/>
    <n v="18"/>
    <n v="0"/>
    <n v="0"/>
    <n v="0"/>
    <n v="477.8"/>
    <n v="8600.4"/>
    <n v="0"/>
    <n v="8600.4"/>
    <x v="31"/>
  </r>
  <r>
    <s v="151R9"/>
    <s v="DAO_Retail"/>
    <n v="2014"/>
    <s v="730-4975"/>
    <s v="INSPIRON 2020,NO PROCESSOR,AIO,EAGLETONFBTX"/>
    <s v="EAGLETONFBTX"/>
    <s v="CONSUMER"/>
    <s v="Retail"/>
    <x v="1"/>
    <s v="INSPIRON ONE 2020"/>
    <s v="EAGLETON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"/>
  </r>
  <r>
    <s v="1HWPN"/>
    <s v="DAO_Commercial"/>
    <s v="Q4FY15"/>
    <s v="998-BJSW"/>
    <s v="E5250_2H15_025"/>
    <s v="HOUSTON12FBTX "/>
    <s v="COMMERCIAL"/>
    <s v="Commercial"/>
    <x v="4"/>
    <s v="LATITUDE 5250"/>
    <s v="HOUSTON12BTX"/>
    <x v="0"/>
    <s v="NULL"/>
    <s v="NULL"/>
    <s v="NULL"/>
    <s v="Commercial DBM"/>
    <n v="212"/>
    <n v="212"/>
    <n v="212"/>
    <n v="212"/>
    <n v="212"/>
    <n v="212"/>
    <n v="212"/>
    <n v="212"/>
    <n v="212"/>
    <n v="212"/>
    <n v="212"/>
    <n v="0"/>
    <n v="0"/>
    <n v="0"/>
    <n v="0"/>
    <n v="0"/>
    <n v="0"/>
    <n v="0"/>
    <n v="0"/>
    <n v="0"/>
    <n v="173"/>
    <n v="39"/>
    <n v="0"/>
    <n v="0"/>
    <n v="0"/>
    <n v="212"/>
    <n v="0"/>
    <n v="0"/>
    <n v="0"/>
    <n v="712.46"/>
    <n v="151041.52000000002"/>
    <n v="0"/>
    <n v="151041.52000000002"/>
    <x v="32"/>
  </r>
  <r>
    <s v="1J6GX"/>
    <s v="BTS_DAO"/>
    <s v="DBM"/>
    <s v="998-BQWM"/>
    <s v="TULIP17AMDBTX1,INSPIRON 17-5755"/>
    <s v="TULIP17AMDFBTX"/>
    <s v="CONSUMER"/>
    <s v="Consumer"/>
    <x v="0"/>
    <s v="INSPIRON 17-5755"/>
    <s v="TULIP17AMDBTX"/>
    <x v="0"/>
    <s v="NULL"/>
    <s v="NULL"/>
    <s v="NULL"/>
    <s v="Cons Retail"/>
    <n v="213"/>
    <n v="213"/>
    <n v="213"/>
    <n v="213"/>
    <n v="213"/>
    <n v="0"/>
    <n v="0"/>
    <n v="0"/>
    <n v="0"/>
    <n v="0"/>
    <n v="0"/>
    <n v="0"/>
    <n v="0"/>
    <n v="0"/>
    <n v="0"/>
    <n v="0"/>
    <n v="0"/>
    <n v="0"/>
    <n v="0"/>
    <n v="0"/>
    <n v="213"/>
    <n v="0"/>
    <n v="0"/>
    <n v="0"/>
    <n v="0"/>
    <n v="213"/>
    <n v="0"/>
    <n v="0"/>
    <n v="0"/>
    <n v="372.45"/>
    <n v="79331.849999999991"/>
    <n v="0"/>
    <n v="0"/>
    <x v="33"/>
  </r>
  <r>
    <s v="1KT3C"/>
    <s v="BTS_DAO"/>
    <s v="DBM"/>
    <s v="998-BMJY"/>
    <s v="VENUE 10 5050,,,SILVEROAKFBTX"/>
    <s v="SILVEROAKFBTX"/>
    <s v="TABLET DEVICES"/>
    <s v="Consumer"/>
    <x v="7"/>
    <s v="VENUE 10 5050"/>
    <s v="SILVEROAKBTX"/>
    <x v="0"/>
    <s v="NULL"/>
    <s v="NULL"/>
    <s v="NULL"/>
    <s v="Tablets"/>
    <n v="715"/>
    <n v="715"/>
    <n v="715"/>
    <n v="715"/>
    <n v="715"/>
    <n v="715"/>
    <n v="715"/>
    <n v="715"/>
    <n v="0"/>
    <n v="0"/>
    <n v="0"/>
    <n v="0"/>
    <n v="0"/>
    <n v="0"/>
    <n v="0"/>
    <n v="0"/>
    <n v="0"/>
    <n v="0"/>
    <n v="0"/>
    <n v="0"/>
    <n v="714"/>
    <n v="1"/>
    <n v="0"/>
    <n v="0"/>
    <n v="0"/>
    <n v="715"/>
    <n v="0"/>
    <n v="0"/>
    <n v="0"/>
    <n v="248.34"/>
    <n v="177563.1"/>
    <n v="0"/>
    <n v="177563.1"/>
    <x v="34"/>
  </r>
  <r>
    <s v="20XYX"/>
    <s v="DAO_Commercial"/>
    <s v="DBM"/>
    <s v="998-BNXL"/>
    <s v="LATITUDE 3340"/>
    <s v="ROUNDROCKFBTX"/>
    <s v="COMMERCIAL"/>
    <s v="Commercial"/>
    <x v="4"/>
    <s v="LATITUDE 3340"/>
    <s v="ROUND ROCKBTX"/>
    <x v="0"/>
    <s v="NULL"/>
    <s v="NULL"/>
    <s v="NULL"/>
    <s v="Commercial DBM"/>
    <n v="8920"/>
    <n v="8920"/>
    <n v="8920"/>
    <n v="8920"/>
    <n v="8920"/>
    <n v="8920"/>
    <n v="8920"/>
    <n v="8920"/>
    <n v="8920"/>
    <n v="4874"/>
    <n v="1242"/>
    <n v="0"/>
    <n v="0"/>
    <n v="0"/>
    <n v="0"/>
    <n v="0"/>
    <n v="0"/>
    <n v="0"/>
    <n v="0"/>
    <n v="0"/>
    <n v="8893"/>
    <n v="27"/>
    <n v="0"/>
    <n v="0"/>
    <n v="0"/>
    <n v="8920"/>
    <n v="0"/>
    <n v="0"/>
    <n v="0"/>
    <n v="343.2"/>
    <n v="3061344"/>
    <n v="0"/>
    <n v="3061344"/>
    <x v="10"/>
  </r>
  <r>
    <s v="21XFW"/>
    <s v="DAO_Retail"/>
    <s v="Spring 2015"/>
    <s v="998-BKXG"/>
    <s v="i5548-3335SLV"/>
    <s v="MAPLEM15BDWFBTX"/>
    <s v="CONSUMER"/>
    <s v="Retail"/>
    <x v="0"/>
    <s v="INSPIRON 5548"/>
    <s v="MAPLEM15BDWBTX"/>
    <x v="0"/>
    <s v="NULL"/>
    <s v="NULL"/>
    <s v="NULL"/>
    <s v="Cons Retail"/>
    <n v="17"/>
    <n v="17"/>
    <n v="17"/>
    <n v="17"/>
    <n v="17"/>
    <n v="17"/>
    <n v="17"/>
    <n v="17"/>
    <n v="17"/>
    <n v="17"/>
    <n v="0"/>
    <n v="0"/>
    <n v="0"/>
    <n v="0"/>
    <n v="0"/>
    <n v="0"/>
    <n v="0"/>
    <n v="0"/>
    <n v="0"/>
    <n v="0"/>
    <n v="17"/>
    <n v="0"/>
    <n v="0"/>
    <n v="0"/>
    <n v="0"/>
    <n v="17"/>
    <n v="0"/>
    <n v="0"/>
    <n v="0"/>
    <n v="706.5"/>
    <n v="12010.5"/>
    <n v="0"/>
    <n v="12010.5"/>
    <x v="35"/>
  </r>
  <r>
    <s v="03G36"/>
    <s v="DAO_Retail"/>
    <n v="2014"/>
    <s v="730-0023"/>
    <s v="CHELSEABTX1"/>
    <s v="INSPIRON N5030,FGA,NOTEBOOK,CHELSEA15INTEL"/>
    <s v="CONSUMER"/>
    <s v="Retail"/>
    <x v="0"/>
    <s v="INSPIRON N5030"/>
    <s v="CHELSEA15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6"/>
  </r>
  <r>
    <s v="06TGN"/>
    <s v="BTS_DAO"/>
    <s v="FY 16 Holiday Cycle 5"/>
    <s v="998-BRGK"/>
    <s v="CEDAR15VHSW1601_2358"/>
    <s v="CEDAR15HSWFBTX"/>
    <s v="CONSUMER"/>
    <s v="Consumer"/>
    <x v="0"/>
    <s v="INSPIRON 3542"/>
    <s v="CEDAR15HSWBTX"/>
    <x v="0"/>
    <s v="NULL"/>
    <s v="NULL"/>
    <s v="NULL"/>
    <s v="Cons Retail"/>
    <n v="11"/>
    <n v="11"/>
    <n v="11"/>
    <n v="11"/>
    <n v="11"/>
    <n v="0"/>
    <n v="0"/>
    <n v="0"/>
    <n v="0"/>
    <n v="0"/>
    <n v="0"/>
    <n v="0"/>
    <n v="0"/>
    <n v="0"/>
    <n v="0"/>
    <n v="0"/>
    <n v="0"/>
    <n v="0"/>
    <n v="0"/>
    <n v="0"/>
    <n v="11"/>
    <n v="0"/>
    <n v="0"/>
    <n v="0"/>
    <n v="0"/>
    <n v="11"/>
    <n v="0"/>
    <n v="0"/>
    <n v="0"/>
    <n v="500.77"/>
    <n v="5508.4699999999993"/>
    <n v="0"/>
    <n v="0"/>
    <x v="37"/>
  </r>
  <r>
    <s v="08KD0"/>
    <s v="DAO_Retail"/>
    <s v="Back to School 2014"/>
    <s v="998-BENW"/>
    <s v="i3048-5143BLK"/>
    <s v="CASPIANBTX"/>
    <s v="CONSUMER"/>
    <s v="Retail"/>
    <x v="1"/>
    <s v="INSPIRON 3048"/>
    <s v="CASPIANBTX"/>
    <x v="0"/>
    <s v="DAO"/>
    <s v="NULL"/>
    <s v="NULL"/>
    <s v="Cons Retail"/>
    <n v="20"/>
    <n v="20"/>
    <n v="20"/>
    <n v="20"/>
    <n v="20"/>
    <n v="20"/>
    <n v="20"/>
    <n v="20"/>
    <n v="20"/>
    <n v="20"/>
    <n v="20"/>
    <n v="20"/>
    <n v="20"/>
    <n v="0"/>
    <n v="0"/>
    <n v="0"/>
    <n v="0"/>
    <n v="0"/>
    <n v="0"/>
    <n v="0"/>
    <n v="0"/>
    <n v="0"/>
    <n v="0"/>
    <n v="20"/>
    <n v="0"/>
    <n v="20"/>
    <n v="0"/>
    <n v="0"/>
    <n v="0"/>
    <n v="484.06"/>
    <n v="9681.2000000000007"/>
    <n v="0"/>
    <n v="9681.2000000000007"/>
    <x v="38"/>
  </r>
  <r>
    <s v="0G41V"/>
    <s v="DAO_Retail"/>
    <s v="Holiday 2013"/>
    <s v="998-BIDS"/>
    <s v="i5735-323IBL"/>
    <s v="OAK17AMDFBTX"/>
    <s v="CONSUMER"/>
    <s v="Retail"/>
    <x v="0"/>
    <s v="INSPIRON 5735"/>
    <s v="OAK17AMDBTX"/>
    <x v="0"/>
    <s v="DAO"/>
    <s v="NULL"/>
    <s v="NULL"/>
    <s v="Cons Retail"/>
    <n v="10"/>
    <n v="10"/>
    <n v="10"/>
    <n v="10"/>
    <n v="10"/>
    <n v="10"/>
    <n v="10"/>
    <n v="10"/>
    <n v="10"/>
    <n v="10"/>
    <n v="10"/>
    <n v="10"/>
    <n v="0"/>
    <n v="0"/>
    <n v="0"/>
    <n v="0"/>
    <n v="0"/>
    <n v="0"/>
    <n v="0"/>
    <n v="0"/>
    <n v="10"/>
    <n v="0"/>
    <n v="0"/>
    <n v="0"/>
    <n v="0"/>
    <n v="10"/>
    <n v="0"/>
    <n v="0"/>
    <n v="0"/>
    <n v="444.83"/>
    <n v="4448.3"/>
    <n v="0"/>
    <n v="4448.3"/>
    <x v="39"/>
  </r>
  <r>
    <s v="0GKFP"/>
    <s v="DAO_Commercial"/>
    <s v="DBM"/>
    <s v="998-BJVQ"/>
    <s v="Goliad14_MLK_2W_008"/>
    <s v="GOLIADMLK14FBTXE"/>
    <s v="COMMERCIAL"/>
    <s v="Commercial"/>
    <x v="4"/>
    <s v="LATITUDE E7450"/>
    <s v="GOLIADMLK14BTXE"/>
    <x v="0"/>
    <s v="NULL"/>
    <s v="NULL"/>
    <s v="NULL"/>
    <s v="Commercial DBM"/>
    <n v="1271"/>
    <n v="1271"/>
    <n v="1019"/>
    <n v="851"/>
    <n v="606"/>
    <n v="0"/>
    <n v="0"/>
    <n v="0"/>
    <n v="0"/>
    <n v="0"/>
    <n v="0"/>
    <n v="0"/>
    <n v="0"/>
    <n v="0"/>
    <n v="0"/>
    <n v="0"/>
    <n v="1092"/>
    <n v="0"/>
    <n v="1092"/>
    <n v="0"/>
    <n v="1218"/>
    <n v="53"/>
    <n v="0"/>
    <n v="0"/>
    <n v="0"/>
    <n v="1271"/>
    <n v="504"/>
    <n v="588"/>
    <n v="252"/>
    <n v="705.58"/>
    <n v="896792.18"/>
    <n v="770493.3600000001"/>
    <n v="0"/>
    <x v="40"/>
  </r>
  <r>
    <s v="0G2PM"/>
    <s v="BTS_Mexico"/>
    <s v="NDBM_Wave1"/>
    <s v="998-BGEY"/>
    <s v="OPTIPLEX 3020,,TIGRISMT,TIGRISMTFBTX"/>
    <s v="TIGRISMTFBTX"/>
    <s v="COMMERCIAL"/>
    <s v="Commercial"/>
    <x v="2"/>
    <s v="OPTIPLEX 3020"/>
    <s v="TIGRISMTBTX"/>
    <x v="1"/>
    <s v="LATAM"/>
    <s v="NULL"/>
    <s v="NULL"/>
    <s v="Commercial DBM"/>
    <n v="9"/>
    <n v="9"/>
    <n v="9"/>
    <n v="9"/>
    <n v="9"/>
    <n v="9"/>
    <n v="9"/>
    <n v="9"/>
    <n v="9"/>
    <n v="9"/>
    <n v="9"/>
    <n v="0"/>
    <n v="0"/>
    <n v="0"/>
    <n v="0"/>
    <n v="0"/>
    <n v="0"/>
    <n v="0"/>
    <n v="0"/>
    <n v="0"/>
    <n v="8"/>
    <n v="1"/>
    <n v="0"/>
    <n v="0"/>
    <n v="0"/>
    <n v="9"/>
    <n v="0"/>
    <n v="0"/>
    <n v="0"/>
    <n v="377.3"/>
    <n v="3395.7000000000003"/>
    <n v="0"/>
    <n v="3395.7000000000003"/>
    <x v="41"/>
  </r>
  <r>
    <s v="0T54P"/>
    <s v="DAO_Retail"/>
    <n v="2014"/>
    <s v="730-2491"/>
    <s v="INSPIRON 5420,AUDIA4INTELBTX1"/>
    <s v="AUDIA4INTELFBTX"/>
    <s v="CONSUMER"/>
    <s v="Retail"/>
    <x v="0"/>
    <s v="INSPIRON 5420"/>
    <s v="AUDIA4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42"/>
  </r>
  <r>
    <s v="0V52P"/>
    <s v="DAO_Commercial"/>
    <s v="ESG"/>
    <s v="331-9923"/>
    <s v="KACE 2200S"/>
    <s v="KACE"/>
    <s v="Desktops"/>
    <s v="Commercial"/>
    <x v="3"/>
    <s v="NULL"/>
    <s v="NULL"/>
    <x v="0"/>
    <s v="DAO"/>
    <s v="North Am."/>
    <s v="Enterprise"/>
    <s v="Enterprise"/>
    <n v="2"/>
    <n v="2"/>
    <n v="2"/>
    <n v="2"/>
    <n v="2"/>
    <n v="2"/>
    <n v="2"/>
    <n v="2"/>
    <n v="2"/>
    <n v="2"/>
    <n v="2"/>
    <n v="2"/>
    <n v="2"/>
    <n v="2"/>
    <n v="0"/>
    <n v="0"/>
    <n v="0"/>
    <n v="0"/>
    <n v="0"/>
    <n v="0"/>
    <n v="2"/>
    <n v="0"/>
    <n v="0"/>
    <n v="0"/>
    <n v="0"/>
    <n v="2"/>
    <n v="0"/>
    <n v="0"/>
    <n v="0"/>
    <n v="2389"/>
    <n v="4778"/>
    <n v="0"/>
    <n v="4778"/>
    <x v="43"/>
  </r>
  <r>
    <s v="0V878"/>
    <s v="BTS_DAO"/>
    <s v="HOL-2015"/>
    <s v="998-BGUO"/>
    <s v="i7HSW|16|1TB+8|2 T FHD"/>
    <s v="HADLEY 17FBTX"/>
    <s v="CONSUMER"/>
    <s v="Consumer"/>
    <x v="0"/>
    <s v="INSPIRON 7737"/>
    <s v="HADLEY 17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44"/>
  </r>
  <r>
    <s v="13DY7"/>
    <s v="DAO_Retail"/>
    <n v="2014"/>
    <s v="998-BNUH"/>
    <s v="TULIP15AMDBTX1,INSPIRON 15-5555"/>
    <s v="TULIP15AMDFBTX"/>
    <s v="CONSUMER"/>
    <s v="Retail"/>
    <x v="0"/>
    <s v="INSPIRON 15-5555"/>
    <s v="TULIP15AMD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-"/>
    <n v="0"/>
    <n v="0"/>
    <n v="0"/>
    <x v="45"/>
  </r>
  <r>
    <s v="05VYM"/>
    <s v="BTS_Mexico"/>
    <s v="FY16 Wave 2"/>
    <s v="998-BRCH"/>
    <s v="7040MFF_2H16_001"/>
    <s v="SWORDFISHMFFFBTX"/>
    <s v="COMMERCIAL"/>
    <s v="Commercial"/>
    <x v="2"/>
    <s v="OPTIPLEX 7040"/>
    <s v="SWORDFISHMFFBTX"/>
    <x v="1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5"/>
    <n v="41"/>
    <n v="0"/>
    <n v="0"/>
    <n v="0"/>
    <n v="0"/>
    <n v="0"/>
    <n v="0"/>
    <n v="0"/>
    <n v="5"/>
    <n v="5"/>
    <n v="433.42700000000002"/>
    <n v="0"/>
    <n v="2167.1350000000002"/>
    <n v="0"/>
    <x v="46"/>
  </r>
  <r>
    <s v="07X20"/>
    <s v="DAO_Commercial"/>
    <s v="NDBM_Wave2"/>
    <s v="730-7696"/>
    <s v="Latitude E5540_003"/>
    <s v="ALPINE15FBTX"/>
    <s v="COMMERCIAL"/>
    <s v="Retail"/>
    <x v="4"/>
    <s v="LATITUDE E5540"/>
    <s v="ALPINE15BTX"/>
    <x v="0"/>
    <s v="DAO"/>
    <s v="North Am.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47"/>
  </r>
  <r>
    <s v="085D1"/>
    <s v="DAO_Retail"/>
    <s v="Spring 2015"/>
    <s v="998-BLOG"/>
    <s v="XPS9343-2727SLV"/>
    <s v="DINO13FBTX"/>
    <s v="CONSUMER"/>
    <s v="Retail"/>
    <x v="5"/>
    <s v="XPS  13 9343"/>
    <s v="DINO13BTX"/>
    <x v="0"/>
    <s v="NULL"/>
    <s v="NULL"/>
    <s v="NULL"/>
    <s v="Cons Retail"/>
    <n v="118"/>
    <n v="118"/>
    <n v="118"/>
    <n v="118"/>
    <n v="118"/>
    <n v="118"/>
    <n v="118"/>
    <n v="98"/>
    <n v="98"/>
    <n v="0"/>
    <n v="0"/>
    <n v="0"/>
    <n v="0"/>
    <n v="0"/>
    <n v="0"/>
    <n v="0"/>
    <n v="0"/>
    <n v="0"/>
    <n v="0"/>
    <n v="0"/>
    <n v="118"/>
    <n v="0"/>
    <n v="0"/>
    <n v="0"/>
    <n v="0"/>
    <n v="118"/>
    <n v="0"/>
    <n v="0"/>
    <n v="0"/>
    <n v="873.67"/>
    <n v="103093.06"/>
    <n v="0"/>
    <n v="85619.659999999989"/>
    <x v="48"/>
  </r>
  <r>
    <s v="0TVNF"/>
    <s v="DAO_Retail"/>
    <n v="2014"/>
    <s v="730-4313"/>
    <s v="INSPIRON 5423,BMWZ4FBTX1,NOTEBOOK,BMWZ4BTX"/>
    <s v="BMWZ4FBTX"/>
    <s v="CONSUMER"/>
    <s v="Retail"/>
    <x v="0"/>
    <s v="INSPIRON 5423"/>
    <s v="BMWZ4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"/>
  </r>
  <r>
    <s v="0V2Y2"/>
    <s v="DAO_Retail"/>
    <n v="2014"/>
    <s v="730-7644"/>
    <s v="XPS13,9333,NOTEBOOK,SPYDER ULT XPSFBTX"/>
    <s v="SPYDER ULT XPSFBTX"/>
    <s v="CONSUMER"/>
    <s v="Retail"/>
    <x v="5"/>
    <s v="XPS13"/>
    <s v="SPYDER ULT XPS 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49"/>
  </r>
  <r>
    <s v="1T93J"/>
    <s v="DAO_Retail"/>
    <n v="2014"/>
    <s v="730-2791"/>
    <s v="XPS13,NO PROCESSOR,NOTEBOOK,SPYDER XPS FBTX"/>
    <s v="SPYDER XPS FBTX"/>
    <s v="CONSUMER"/>
    <s v="Retail"/>
    <x v="5"/>
    <s v="XPS13"/>
    <s v="SPYDER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4"/>
  </r>
  <r>
    <s v="1TGWR"/>
    <s v="DAO_Retail"/>
    <s v="Holiday 2015"/>
    <s v="998-BRVS"/>
    <s v="SAKU1603_101_P/SAKU1605_101"/>
    <s v="SAKURAFBTX"/>
    <s v="CONSUMER"/>
    <s v="Retail"/>
    <x v="1"/>
    <s v="INSPIRON 3050"/>
    <s v="SAKURA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150"/>
    <n v="0"/>
    <n v="150"/>
    <n v="333"/>
    <n v="0"/>
    <n v="0"/>
    <n v="0"/>
    <n v="0"/>
    <n v="0"/>
    <n v="0"/>
    <n v="150"/>
    <n v="0"/>
    <n v="20"/>
    <n v="185.80119999999999"/>
    <n v="0"/>
    <n v="27870.18"/>
    <n v="0"/>
    <x v="50"/>
  </r>
  <r>
    <s v="27RK5"/>
    <s v="BTS_DAO"/>
    <s v="B2S-2015"/>
    <s v="998-BEBZ"/>
    <s v="INSPIRON 3048,NO PROCESSOR,CASPIAN AIO,CASPIANFBTX"/>
    <s v="CASPIANBTX"/>
    <s v="CONSUMER"/>
    <s v="Consumer"/>
    <x v="1"/>
    <s v="INSPIRON 3048"/>
    <s v="CASPIANBTX"/>
    <x v="0"/>
    <s v="DAO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8"/>
  </r>
  <r>
    <s v="27VCD"/>
    <s v="DAO_Retail"/>
    <n v="2014"/>
    <s v="998-BEQC"/>
    <s v="OPTIPLEX 9020,BTX,NO PROCESSOR,AMAZON AIO,AMAZON AIO,BTX,WW"/>
    <s v="AMAZON AIOFBTX"/>
    <s v="COMMERCIAL"/>
    <s v="Retail"/>
    <x v="2"/>
    <s v="OPTIPLEX 9020"/>
    <s v="AMAZON AIO 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"/>
  </r>
  <r>
    <s v="2CG1C"/>
    <s v="DAO_Commercial"/>
    <s v="ESG"/>
    <s v="210-ADGV"/>
    <s v="EQL 6100XS 400G 600G 2.5in"/>
    <s v="EQUALLOGIC PS6100"/>
    <s v="NULL"/>
    <s v="Commercial"/>
    <x v="3"/>
    <s v="NULL"/>
    <s v="NULL"/>
    <x v="0"/>
    <s v="DAO"/>
    <s v="NULL"/>
    <s v="NULL"/>
    <s v="Enterprise"/>
    <n v="7"/>
    <n v="7"/>
    <n v="7"/>
    <n v="7"/>
    <n v="7"/>
    <n v="7"/>
    <n v="3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7"/>
    <n v="0"/>
    <n v="0"/>
    <n v="0"/>
    <n v="12362"/>
    <n v="86534"/>
    <n v="0"/>
    <n v="0"/>
    <x v="23"/>
  </r>
  <r>
    <s v="0X96J"/>
    <s v="DAO_Retail"/>
    <n v="2014"/>
    <s v="730-2309"/>
    <s v="XPS13,NO PROCESSOR,NOTEBOOK,SPYDER XPS FBTX"/>
    <s v="SPYDER XPS FBTX"/>
    <s v="CONSUMER"/>
    <s v="Retail"/>
    <x v="5"/>
    <s v="XPS13"/>
    <s v="SPYDER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4"/>
  </r>
  <r>
    <s v="15VPG"/>
    <s v="BTS_DAO"/>
    <s v="SPR-2016"/>
    <s v="998-BKUG"/>
    <s v="T|PQC|4|1TB|UMA|1705|Battery|Win8.1"/>
    <s v="FOXGLOVEFBTX"/>
    <s v="CONSUMER"/>
    <s v="Consumer"/>
    <x v="1"/>
    <s v="INSPIRON 3043"/>
    <s v="FOXGLOVE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1"/>
  </r>
  <r>
    <s v="1CG7K"/>
    <s v="BTS_Mexico"/>
    <s v="B2S-16"/>
    <s v="998-BOLD"/>
    <s v="INSPIRON 3048"/>
    <s v="CASPIANBTX"/>
    <s v="CONSUMER"/>
    <s v="Consumer"/>
    <x v="1"/>
    <s v="INSPIRON 3048"/>
    <s v="CASPIANBTX"/>
    <x v="1"/>
    <s v="NULL"/>
    <s v="NULL"/>
    <s v="NULL"/>
    <s v="Cons Direct"/>
    <n v="286"/>
    <n v="286"/>
    <n v="286"/>
    <n v="286"/>
    <n v="286"/>
    <n v="249"/>
    <n v="249"/>
    <n v="189"/>
    <n v="0"/>
    <n v="0"/>
    <n v="0"/>
    <n v="0"/>
    <n v="0"/>
    <n v="0"/>
    <n v="0"/>
    <n v="0"/>
    <n v="0"/>
    <n v="0"/>
    <n v="0"/>
    <n v="0"/>
    <n v="26"/>
    <n v="0"/>
    <n v="0"/>
    <n v="0"/>
    <n v="260"/>
    <n v="286"/>
    <n v="0"/>
    <n v="0"/>
    <n v="0"/>
    <n v="440.62"/>
    <n v="126017.32"/>
    <n v="0"/>
    <n v="83277.180000000008"/>
    <x v="38"/>
  </r>
  <r>
    <s v="1DXF6"/>
    <s v="DAO_Retail"/>
    <n v="2014"/>
    <s v="730-0303"/>
    <s v="INSPIRON M5040,NO PROCESSOR,NOTEBOOK,ENRICO15 AMDBZFBTX"/>
    <s v="ENRICO15 AMDBZFBTX"/>
    <s v="CONSUMER"/>
    <s v="Retail"/>
    <x v="0"/>
    <s v="INSPIRON M5040"/>
    <s v="ENRICO15 AMDBZ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2"/>
  </r>
  <r>
    <s v="1J9V6"/>
    <s v="DAO_Retail"/>
    <s v="Spring 2015"/>
    <s v="998-BLVB"/>
    <s v="a51R2-6472SLV"/>
    <s v="CENTAURIFBTX"/>
    <s v="CONSUMER"/>
    <s v="Retail"/>
    <x v="9"/>
    <s v="ALIENWARE AREA 51"/>
    <s v="CENTAURI BTX"/>
    <x v="0"/>
    <s v="NULL"/>
    <s v="NULL"/>
    <s v="NULL"/>
    <s v="Cons Retail"/>
    <n v="78"/>
    <n v="78"/>
    <n v="78"/>
    <n v="78"/>
    <n v="78"/>
    <n v="74"/>
    <n v="68"/>
    <n v="58"/>
    <n v="0"/>
    <n v="0"/>
    <n v="0"/>
    <n v="0"/>
    <n v="0"/>
    <n v="0"/>
    <n v="0"/>
    <n v="0"/>
    <n v="0"/>
    <n v="0"/>
    <n v="0"/>
    <n v="0"/>
    <n v="68"/>
    <n v="0"/>
    <n v="0"/>
    <n v="10"/>
    <n v="0"/>
    <n v="78"/>
    <n v="0"/>
    <n v="0"/>
    <n v="0"/>
    <n v="2410.31"/>
    <n v="188004.18"/>
    <n v="0"/>
    <n v="139797.98000000001"/>
    <x v="53"/>
  </r>
  <r>
    <s v="12R27"/>
    <s v="DAO_Commercial"/>
    <n v="2013"/>
    <s v="730-3320"/>
    <s v="VOSTRO 270S"/>
    <s v="SUNRISEFBTX"/>
    <s v="CONSUMER"/>
    <s v="Commercial"/>
    <x v="10"/>
    <s v="VOSTRO 270S"/>
    <s v="SUNRISEBTX"/>
    <x v="0"/>
    <s v="DAO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4"/>
  </r>
  <r>
    <s v="193N2"/>
    <s v="DAO_Retail"/>
    <n v="2014"/>
    <s v="730-0749"/>
    <s v="XPS14Z,NO PROCESSOR,NOTEBOOK,BREITLING XPSZ FBTX"/>
    <s v="BREITLING XPSZ FBTX"/>
    <s v="CONSUMER"/>
    <s v="Retail"/>
    <x v="5"/>
    <s v="XPS14Z"/>
    <s v="BREITLING XPSZ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5"/>
  </r>
  <r>
    <s v="1C7JK"/>
    <s v="BTS_Mexico"/>
    <s v="B2S-16"/>
    <s v="998-BNRW"/>
    <s v="IRIS14BDW1603_106"/>
    <s v="IRIS14BDWFBTX"/>
    <s v="CONSUMER"/>
    <s v="Consumer"/>
    <x v="0"/>
    <s v="INSPIRON 14-3458"/>
    <s v="IRIS14BDWBTX"/>
    <x v="1"/>
    <s v="NULL"/>
    <s v="NULL"/>
    <s v="NULL"/>
    <s v="Cons Direct"/>
    <n v="574"/>
    <n v="574"/>
    <n v="0"/>
    <n v="0"/>
    <n v="0"/>
    <n v="0"/>
    <n v="0"/>
    <n v="0"/>
    <n v="0"/>
    <n v="0"/>
    <n v="0"/>
    <n v="0"/>
    <n v="0"/>
    <n v="0"/>
    <n v="1632"/>
    <n v="0"/>
    <n v="0"/>
    <n v="0"/>
    <n v="1632"/>
    <n v="0"/>
    <n v="574"/>
    <n v="0"/>
    <n v="0"/>
    <n v="0"/>
    <n v="0"/>
    <n v="574"/>
    <n v="1632"/>
    <n v="0"/>
    <n v="1536"/>
    <n v="424.97"/>
    <n v="243932.78000000003"/>
    <n v="693551.04"/>
    <n v="0"/>
    <x v="55"/>
  </r>
  <r>
    <s v="1FYW2"/>
    <s v="DAO_Commercial"/>
    <s v="Q4FY15"/>
    <s v="998-BIWX"/>
    <s v="SMB - WYSE P25 - FGA"/>
    <s v="DELL WYSE P25FBTX"/>
    <s v="THIN CLIENT"/>
    <s v="Commercial"/>
    <x v="11"/>
    <s v="DELL WYSE"/>
    <s v="DELL WYSE P25BTX"/>
    <x v="0"/>
    <s v="NULL"/>
    <s v="NULL"/>
    <s v="NULL"/>
    <s v="Commercial DBM"/>
    <n v="3742"/>
    <n v="3742"/>
    <n v="3742"/>
    <n v="3742"/>
    <n v="3742"/>
    <n v="3742"/>
    <n v="3742"/>
    <n v="2702"/>
    <n v="0"/>
    <n v="0"/>
    <n v="0"/>
    <n v="0"/>
    <n v="0"/>
    <n v="0"/>
    <n v="0"/>
    <n v="0"/>
    <n v="0"/>
    <n v="0"/>
    <n v="0"/>
    <n v="0"/>
    <n v="3742"/>
    <n v="0"/>
    <n v="0"/>
    <n v="0"/>
    <n v="0"/>
    <n v="3742"/>
    <n v="0"/>
    <n v="0"/>
    <n v="0"/>
    <n v="115.93"/>
    <n v="433810.06"/>
    <n v="0"/>
    <n v="313242.86000000004"/>
    <x v="56"/>
  </r>
  <r>
    <s v="1JNHG"/>
    <s v="BTS_DAO"/>
    <s v="HOL-2015"/>
    <s v="998-BHCQ"/>
    <s v="i3|HSW|4|500 HD+ W7P"/>
    <s v="CEDAR17HSWFBTX"/>
    <s v="CONSUMER"/>
    <s v="Consumer"/>
    <x v="0"/>
    <s v="INSPIRON 5748"/>
    <s v="CEDAR17HSW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2"/>
  </r>
  <r>
    <s v="196Y4"/>
    <s v="DAO_Commercial"/>
    <s v="NDBM_Wave2"/>
    <s v="730-7017"/>
    <s v="Latitude E6440_004"/>
    <s v="LATITUDE E6440,,NOTEBOOK,SALADO14BTX"/>
    <s v="COMMERCIAL"/>
    <s v="Commercial"/>
    <x v="4"/>
    <s v="LATITUDE E6440"/>
    <s v="SALADO14BTX"/>
    <x v="0"/>
    <s v="DAO"/>
    <s v="North Am.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7"/>
  </r>
  <r>
    <s v="1CP78"/>
    <s v="DAO_Commercial"/>
    <n v="2013"/>
    <s v="389-BEDS"/>
    <s v="WYSE P25"/>
    <s v="WYSE"/>
    <s v="NULL"/>
    <s v="Commercial"/>
    <x v="11"/>
    <s v="NULL"/>
    <s v="NULL"/>
    <x v="0"/>
    <s v="DAO"/>
    <s v="NULL"/>
    <s v="NULL"/>
    <s v="Commercial DBM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282.79028521489289"/>
    <n v="282.79028521489289"/>
    <n v="0"/>
    <n v="282.79028521489289"/>
    <x v="58"/>
  </r>
  <r>
    <s v="1GTJ1"/>
    <s v="BTS_DAO"/>
    <s v="Hol-2013"/>
    <s v="730-6444"/>
    <s v="OAK15M_1405_173"/>
    <s v="OAKM15HSWFBTX"/>
    <s v="CONSUMER"/>
    <s v="Consumer"/>
    <x v="0"/>
    <s v="INSPIRON 5537"/>
    <s v="OAKM15HSWBTX"/>
    <x v="0"/>
    <s v="DAO"/>
    <s v="NULL"/>
    <s v="NULL"/>
    <s v="Cons Direct"/>
    <n v="5"/>
    <n v="5"/>
    <n v="5"/>
    <n v="5"/>
    <n v="5"/>
    <n v="5"/>
    <n v="5"/>
    <n v="5"/>
    <n v="5"/>
    <n v="5"/>
    <n v="5"/>
    <n v="5"/>
    <n v="5"/>
    <n v="5"/>
    <n v="0"/>
    <n v="0"/>
    <n v="0"/>
    <n v="0"/>
    <n v="0"/>
    <n v="0"/>
    <n v="5"/>
    <n v="0"/>
    <n v="0"/>
    <n v="0"/>
    <n v="0"/>
    <n v="5"/>
    <n v="0"/>
    <n v="0"/>
    <n v="0"/>
    <n v="532.59"/>
    <n v="2662.9500000000003"/>
    <n v="0"/>
    <n v="2662.9500000000003"/>
    <x v="59"/>
  </r>
  <r>
    <s v="1H1G1"/>
    <s v="DAO_Retail"/>
    <n v="2014"/>
    <s v="730-4685"/>
    <s v="INSPIRON 3521,NOTEBOOK,OAKV15IVBFBTX"/>
    <s v="OAKV15IVBFBTX"/>
    <s v="CONSUMER"/>
    <s v="Retail"/>
    <x v="0"/>
    <s v="INSPIRON 3521"/>
    <s v="OAKV15IVB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6"/>
  </r>
  <r>
    <s v="1PHTN"/>
    <s v="DAO_Retail"/>
    <s v="Spring 2015"/>
    <s v="998-BLRG"/>
    <s v="ANW13-8636SLV"/>
    <s v="ECHO 13FBTX"/>
    <s v="CONSUMER"/>
    <s v="Retail"/>
    <x v="8"/>
    <s v="ALIENWARE 13"/>
    <s v="ECHO 13 BTX"/>
    <x v="0"/>
    <s v="NULL"/>
    <s v="NULL"/>
    <s v="NULL"/>
    <s v="Cons Retail"/>
    <n v="2"/>
    <n v="2"/>
    <n v="2"/>
    <n v="2"/>
    <n v="2"/>
    <n v="2"/>
    <n v="2"/>
    <n v="2"/>
    <n v="2"/>
    <n v="2"/>
    <n v="0"/>
    <n v="0"/>
    <n v="0"/>
    <n v="0"/>
    <n v="0"/>
    <n v="0"/>
    <n v="0"/>
    <n v="0"/>
    <n v="0"/>
    <n v="0"/>
    <n v="2"/>
    <n v="0"/>
    <n v="0"/>
    <n v="0"/>
    <n v="0"/>
    <n v="2"/>
    <n v="0"/>
    <n v="0"/>
    <n v="0"/>
    <n v="1422.04"/>
    <n v="2844.08"/>
    <n v="0"/>
    <n v="2844.08"/>
    <x v="60"/>
  </r>
  <r>
    <s v="016P8"/>
    <s v="DAO_Retail"/>
    <n v="2014"/>
    <s v="998-BBBO"/>
    <s v="OPTIPLEX 9020,BTX,NO PROCESSOR,AMAZON AIO,AMAZON AIO,BTX,WW"/>
    <s v="AMAZON AIOFBTX"/>
    <s v="COMMERCIAL"/>
    <s v="Retail"/>
    <x v="2"/>
    <s v="OPTIPLEX 9020"/>
    <s v="AMAZON AIO 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"/>
  </r>
  <r>
    <s v="0572G"/>
    <s v="BTS_DAO"/>
    <s v="FY 16 Holiday Cycle 5"/>
    <s v="998-BRMC"/>
    <s v="REDWOODHSW1603_5501"/>
    <s v="REDWOODHSWFBTX"/>
    <s v="CONSUMER"/>
    <s v="Consumer"/>
    <x v="0"/>
    <s v="INSPIRON 3148"/>
    <s v="REDWOODHSW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2000"/>
    <n v="0"/>
    <n v="2000"/>
    <n v="1"/>
    <n v="0"/>
    <n v="0"/>
    <n v="0"/>
    <n v="0"/>
    <n v="0"/>
    <n v="0"/>
    <n v="2000"/>
    <n v="0"/>
    <n v="2000"/>
    <n v="579.16570000000002"/>
    <n v="0"/>
    <n v="1158331.4000000001"/>
    <n v="0"/>
    <x v="61"/>
  </r>
  <r>
    <s v="0871V"/>
    <s v="DAO_Retail"/>
    <n v="2014"/>
    <s v="998-BEOU"/>
    <s v="INSPIRON 3542,,NOTEBOOK,CEDAR15HSWFBTX"/>
    <s v="CEDAR15HSWFBTX"/>
    <s v="CONSUMER"/>
    <s v="Retail"/>
    <x v="0"/>
    <s v="INSPIRON 3542"/>
    <s v="CEDAR15HSW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7"/>
  </r>
  <r>
    <s v="0J9TT"/>
    <s v="DAO_Retail"/>
    <n v="2014"/>
    <s v="730-3083"/>
    <s v="INSPIRON 5423,BMWZ4FBTX1,NOTEBOOK,BMWZ4BTX"/>
    <s v="BMWZ4FBTX"/>
    <s v="CONSUMER"/>
    <s v="Retail"/>
    <x v="0"/>
    <s v="INSPIRON 5423"/>
    <s v="BMWZ4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"/>
  </r>
  <r>
    <s v="0WYGM"/>
    <s v="DAO_Commercial"/>
    <s v="ESG"/>
    <s v="210-ACQB"/>
    <s v="EQL 6210XV 600G 3.5in"/>
    <s v="EQUALLOGIC PS6210"/>
    <s v="NULL"/>
    <s v="Commercial"/>
    <x v="3"/>
    <s v="NULL"/>
    <s v="NULL"/>
    <x v="0"/>
    <s v="DAO"/>
    <s v="NULL"/>
    <s v="NULL"/>
    <s v="Enterprise"/>
    <n v="20"/>
    <n v="20"/>
    <n v="12"/>
    <n v="8"/>
    <n v="4"/>
    <n v="0"/>
    <n v="0"/>
    <n v="0"/>
    <n v="0"/>
    <n v="0"/>
    <n v="0"/>
    <n v="0"/>
    <n v="0"/>
    <n v="0"/>
    <n v="0"/>
    <n v="0"/>
    <n v="0"/>
    <n v="0"/>
    <n v="0"/>
    <n v="0"/>
    <n v="20"/>
    <n v="0"/>
    <n v="0"/>
    <n v="0"/>
    <n v="0"/>
    <n v="20"/>
    <n v="0"/>
    <n v="0"/>
    <n v="0"/>
    <n v="8673"/>
    <n v="173460"/>
    <n v="0"/>
    <n v="0"/>
    <x v="7"/>
  </r>
  <r>
    <s v="0YKN6"/>
    <s v="DAO_Commercial"/>
    <s v="DBM"/>
    <s v="998-BMJB"/>
    <s v="LATITUDE 5550"/>
    <s v="HOUSTON15FBTX"/>
    <s v="COMMERCIAL"/>
    <s v="Commercial"/>
    <x v="4"/>
    <s v="LATITUDE 5550"/>
    <s v="HOUSTON15BTX"/>
    <x v="0"/>
    <s v="NULL"/>
    <s v="NULL"/>
    <s v="NULL"/>
    <s v="Commercial DBM"/>
    <n v="352"/>
    <n v="352"/>
    <n v="318"/>
    <n v="120"/>
    <n v="120"/>
    <n v="0"/>
    <n v="0"/>
    <n v="0"/>
    <n v="0"/>
    <n v="0"/>
    <n v="0"/>
    <n v="0"/>
    <n v="0"/>
    <n v="0"/>
    <n v="0"/>
    <n v="0"/>
    <n v="277"/>
    <n v="0"/>
    <n v="277"/>
    <n v="155"/>
    <n v="307"/>
    <n v="45"/>
    <n v="0"/>
    <n v="0"/>
    <n v="0"/>
    <n v="352"/>
    <n v="109"/>
    <n v="168"/>
    <n v="99"/>
    <n v="780.08"/>
    <n v="274588.16000000003"/>
    <n v="216082.16"/>
    <n v="0"/>
    <x v="62"/>
  </r>
  <r>
    <s v="13CJ4"/>
    <s v="DAO_Retail"/>
    <n v="2014"/>
    <s v="998-BBXS"/>
    <s v="ALIENWARE X51,,,ANDROMEDA R2FBTX"/>
    <s v="ANDROMEDA R2FBTX"/>
    <s v="CONSUMER"/>
    <s v="Retail"/>
    <x v="9"/>
    <s v="ALIENWARE X51"/>
    <s v="ANDROMEDA R2 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3"/>
  </r>
  <r>
    <s v="15WHN"/>
    <s v="DAO_Commercial"/>
    <s v="DBM"/>
    <s v="998-BJYQ"/>
    <s v="E5450_2H15_030"/>
    <s v="HOUSTON14FBTX"/>
    <s v="COMMERCIAL"/>
    <s v="Commercial"/>
    <x v="4"/>
    <s v="LATITUDE 5450"/>
    <s v="HOUSTON14BTX"/>
    <x v="0"/>
    <s v="NULL"/>
    <s v="NULL"/>
    <s v="NULL"/>
    <s v="Commercial DBM"/>
    <n v="1024"/>
    <n v="1024"/>
    <n v="1024"/>
    <n v="717"/>
    <n v="717"/>
    <n v="0"/>
    <n v="0"/>
    <n v="0"/>
    <n v="0"/>
    <n v="0"/>
    <n v="0"/>
    <n v="0"/>
    <n v="0"/>
    <n v="0"/>
    <n v="0"/>
    <n v="0"/>
    <n v="990"/>
    <n v="0"/>
    <n v="990"/>
    <n v="26"/>
    <n v="962"/>
    <n v="62"/>
    <n v="0"/>
    <n v="0"/>
    <n v="0"/>
    <n v="1024"/>
    <n v="450"/>
    <n v="540"/>
    <n v="180"/>
    <n v="875.32"/>
    <n v="896327.68000000005"/>
    <n v="866566.8"/>
    <n v="0"/>
    <x v="64"/>
  </r>
  <r>
    <s v="16C8J"/>
    <s v="DAO_Commercial"/>
    <s v="Wave 1 NDBM"/>
    <s v="730-5793"/>
    <s v="AMZMT141H_020"/>
    <s v="AMAZONMTFBTX"/>
    <s v="COMMERCIAL"/>
    <s v="Retail"/>
    <x v="2"/>
    <s v="OPTIPLEX 9020"/>
    <s v="AMAZONMTBTX"/>
    <x v="0"/>
    <s v="DAO"/>
    <s v="North Am.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5"/>
  </r>
  <r>
    <s v="1MWGV"/>
    <s v="DAO_Retail"/>
    <n v="2014"/>
    <s v="730-0131"/>
    <s v="INSPIRON N5040,NO PROCESSOR,NOTEBOOK,ENRICO 15INTELARFBTX"/>
    <s v="ENRICO 15INTELARFBTX"/>
    <s v="CONSUMER"/>
    <s v="Retail"/>
    <x v="0"/>
    <s v="INSPIRON N5040"/>
    <s v="ENRICO 15INTELAR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6"/>
  </r>
  <r>
    <s v="235X4"/>
    <s v="BTS_DAO"/>
    <s v="B2S-2016"/>
    <s v="998-BNUG"/>
    <s v="i3|4|500 FHD T"/>
    <s v="BLACKWOODBDWFBTX"/>
    <s v="CONSUMER"/>
    <s v="Consumer"/>
    <x v="0"/>
    <s v="INSPIRON 7558"/>
    <s v="BLACKWOODBDWBTX"/>
    <x v="0"/>
    <s v="NULL"/>
    <s v="NULL"/>
    <s v="NULL"/>
    <s v="Cons Direct"/>
    <n v="4"/>
    <n v="4"/>
    <n v="4"/>
    <n v="4"/>
    <n v="4"/>
    <n v="4"/>
    <n v="4"/>
    <n v="4"/>
    <n v="4"/>
    <n v="0"/>
    <n v="0"/>
    <n v="0"/>
    <n v="0"/>
    <n v="0"/>
    <n v="0"/>
    <n v="0"/>
    <n v="0"/>
    <n v="0"/>
    <n v="0"/>
    <n v="0"/>
    <n v="3"/>
    <n v="0"/>
    <n v="0"/>
    <n v="1"/>
    <n v="0"/>
    <n v="4"/>
    <n v="0"/>
    <n v="0"/>
    <n v="0"/>
    <n v="647.84"/>
    <n v="2591.36"/>
    <n v="0"/>
    <n v="2591.36"/>
    <x v="67"/>
  </r>
  <r>
    <s v="24NPM"/>
    <s v="BTS_DAO"/>
    <s v="B2S-2016"/>
    <s v="998-BNNL"/>
    <s v="i7|8GB|1TB|M2:GT720|DVDRW|DW1704|Win7Pro"/>
    <s v="GOODYEARFBTX"/>
    <s v="CONSUMER"/>
    <s v="Consumer"/>
    <x v="12"/>
    <s v="XPS 8700"/>
    <s v="GOODYEAR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9.11"/>
    <n v="0"/>
    <n v="0"/>
    <n v="0"/>
    <x v="68"/>
  </r>
  <r>
    <s v="27WWC"/>
    <s v="DAO_Retail"/>
    <n v="2014"/>
    <s v="730-2528"/>
    <s v="XPS15,NO PROCESSOR,NOTEBOOK,PANAMERA XPS FBTX"/>
    <s v="PANAMERA XPS FBTX"/>
    <s v="CONSUMER"/>
    <s v="Retail"/>
    <x v="5"/>
    <s v="XPS15"/>
    <s v="PANAMERA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9"/>
  </r>
  <r>
    <s v="28PJ4"/>
    <s v="DAO_Retail"/>
    <n v="2014"/>
    <s v="998-BNRP"/>
    <s v="ALIENWARE 15,,ALIENWARE 15,ECHO 15FBTX"/>
    <s v="ECHO 15FBTX"/>
    <s v="CONSUMER"/>
    <s v="Retail"/>
    <x v="8"/>
    <s v="ALIENWARE 15"/>
    <s v="ECHO 15 BTX"/>
    <x v="0"/>
    <s v="NULL"/>
    <s v="NULL"/>
    <s v="NULL"/>
    <s v="Cons Retail"/>
    <n v="56"/>
    <n v="56"/>
    <n v="56"/>
    <n v="56"/>
    <n v="56"/>
    <n v="56"/>
    <n v="56"/>
    <n v="56"/>
    <n v="0"/>
    <n v="0"/>
    <n v="0"/>
    <n v="0"/>
    <n v="0"/>
    <n v="0"/>
    <n v="0"/>
    <n v="0"/>
    <n v="0"/>
    <n v="0"/>
    <n v="0"/>
    <n v="0"/>
    <n v="56"/>
    <n v="0"/>
    <n v="0"/>
    <n v="0"/>
    <n v="0"/>
    <n v="56"/>
    <n v="0"/>
    <n v="0"/>
    <n v="0"/>
    <n v="1571.66"/>
    <n v="88012.96"/>
    <n v="0"/>
    <n v="88012.96"/>
    <x v="70"/>
  </r>
  <r>
    <s v="295P7"/>
    <s v="BTS_DAO"/>
    <s v="DBM"/>
    <s v="998-BMME"/>
    <s v="GENERAL SFFFBTX"/>
    <s v="GENERAL SFFFBTX"/>
    <s v="CONSUMER"/>
    <s v="Consumer"/>
    <x v="1"/>
    <s v="INSPIRON 3647"/>
    <s v="GENERAL SFF BTX"/>
    <x v="0"/>
    <s v="NULL"/>
    <s v="NULL"/>
    <s v="NULL"/>
    <s v="Cons Direct"/>
    <n v="37"/>
    <n v="37"/>
    <n v="37"/>
    <n v="37"/>
    <n v="37"/>
    <n v="37"/>
    <n v="0"/>
    <n v="0"/>
    <n v="0"/>
    <n v="0"/>
    <n v="0"/>
    <n v="0"/>
    <n v="0"/>
    <n v="0"/>
    <n v="0"/>
    <n v="0"/>
    <n v="0"/>
    <n v="0"/>
    <n v="0"/>
    <n v="0"/>
    <n v="37"/>
    <n v="0"/>
    <n v="0"/>
    <n v="0"/>
    <n v="0"/>
    <n v="37"/>
    <n v="0"/>
    <n v="0"/>
    <n v="0"/>
    <n v="476.45"/>
    <n v="17628.649999999998"/>
    <n v="0"/>
    <n v="0"/>
    <x v="28"/>
  </r>
  <r>
    <s v="13GM0"/>
    <s v="DAO_Retail"/>
    <n v="2014"/>
    <s v="730-8011"/>
    <s v="GOODYEARFBTX,MNTW,XPS,8700"/>
    <s v="GOODYEARFBTX"/>
    <s v="CONSUMER"/>
    <s v="Retail"/>
    <x v="12"/>
    <s v="XPS 8700"/>
    <s v="GOODYEAR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8"/>
  </r>
  <r>
    <s v="13MWG"/>
    <s v="DAO_Retail"/>
    <n v="2014"/>
    <s v="998-BDQX"/>
    <s v="INSPIRON 3647,T93ND, BASE,INSP DT,3647,BTX,GENERAL SFFFBTX"/>
    <s v="GENERAL SFFFBTX"/>
    <s v="CONSUMER"/>
    <s v="Retail"/>
    <x v="1"/>
    <s v="INSPIRON 3647"/>
    <s v="GENERAL SFF 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8"/>
  </r>
  <r>
    <s v="1471W"/>
    <s v="DAO_Retail"/>
    <s v="Spring 2015"/>
    <s v="998-BKYI"/>
    <s v="i3847-4925BK"/>
    <s v="GENERAL MTFBTX"/>
    <s v="CONSUMER"/>
    <s v="Retail"/>
    <x v="1"/>
    <s v="INSPIRON 3847"/>
    <s v="GENERAL MT BTX"/>
    <x v="0"/>
    <s v="NULL"/>
    <s v="NULL"/>
    <s v="NULL"/>
    <s v="Cons Retail"/>
    <n v="452"/>
    <n v="452"/>
    <n v="116"/>
    <n v="116"/>
    <n v="116"/>
    <n v="0"/>
    <n v="0"/>
    <n v="0"/>
    <n v="0"/>
    <n v="0"/>
    <n v="0"/>
    <n v="0"/>
    <n v="0"/>
    <n v="0"/>
    <n v="0"/>
    <n v="24"/>
    <n v="0"/>
    <n v="0"/>
    <n v="24"/>
    <n v="1000"/>
    <n v="452"/>
    <n v="0"/>
    <n v="0"/>
    <n v="0"/>
    <n v="0"/>
    <n v="452"/>
    <n v="0"/>
    <n v="24"/>
    <n v="336"/>
    <n v="428.6"/>
    <n v="193727.2"/>
    <n v="10286.400000000001"/>
    <n v="0"/>
    <x v="30"/>
  </r>
  <r>
    <s v="1CYNG"/>
    <s v="DAO_Retail"/>
    <n v="2014"/>
    <s v="998-BLKT"/>
    <s v="INSPIRON 7548,,,BRADLEYBDWFBTX"/>
    <s v="BRADLEYBDWFBTX"/>
    <s v="CONSUMER"/>
    <s v="Retail"/>
    <x v="0"/>
    <s v="INSPIRON 7548"/>
    <s v="BRADLEYBD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1"/>
  </r>
  <r>
    <s v="1H6F1"/>
    <s v="DAO_Commercial"/>
    <s v="DBM"/>
    <s v="730-7699"/>
    <s v="Alpine141H_017"/>
    <s v="ALPINE14FBTX"/>
    <s v="COMMERCIAL"/>
    <s v="Retail"/>
    <x v="4"/>
    <s v="LATITUDE E5440"/>
    <s v="ALPINE14BTX"/>
    <x v="0"/>
    <s v="DAO"/>
    <s v="North Am.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2"/>
  </r>
  <r>
    <s v="0WCFK"/>
    <s v="DAO_Retail"/>
    <s v="Spring 2015"/>
    <s v="998-BKTY"/>
    <s v="i3543-3750BLK"/>
    <s v="CEDAR15BDWFBTX"/>
    <s v="CONSUMER"/>
    <s v="Retail"/>
    <x v="0"/>
    <s v="INSPIRON 3543"/>
    <s v="CEDAR15BDWBTX"/>
    <x v="0"/>
    <s v="NULL"/>
    <s v="NULL"/>
    <s v="NULL"/>
    <s v="Cons Retail"/>
    <n v="25"/>
    <n v="25"/>
    <n v="25"/>
    <n v="25"/>
    <n v="25"/>
    <n v="25"/>
    <n v="25"/>
    <n v="25"/>
    <n v="25"/>
    <n v="25"/>
    <n v="25"/>
    <n v="0"/>
    <n v="0"/>
    <n v="0"/>
    <n v="0"/>
    <n v="0"/>
    <n v="0"/>
    <n v="0"/>
    <n v="0"/>
    <n v="0"/>
    <n v="25"/>
    <n v="0"/>
    <n v="0"/>
    <n v="0"/>
    <n v="0"/>
    <n v="25"/>
    <n v="0"/>
    <n v="0"/>
    <n v="0"/>
    <n v="547.48"/>
    <n v="13687"/>
    <n v="0"/>
    <n v="13687"/>
    <x v="2"/>
  </r>
  <r>
    <s v="0XN3K"/>
    <s v="DAO_Retail"/>
    <n v="2014"/>
    <s v="730-3221"/>
    <s v="XPS15,NO PROCESSOR,NOTEBOOK,PANAMERA XPS FBTX"/>
    <s v="PANAMERA XPS FBTX"/>
    <s v="CONSUMER"/>
    <s v="Retail"/>
    <x v="5"/>
    <s v="XPS15"/>
    <s v="PANAMERA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9"/>
  </r>
  <r>
    <s v="0XWGG"/>
    <s v="DAO_Retail"/>
    <s v="Spring 2012"/>
    <s v="730-1704"/>
    <s v="i15RN-3529BK"/>
    <s v="QUEEN15INTELFBTX"/>
    <s v="CONSUMER"/>
    <s v="Retail"/>
    <x v="0"/>
    <s v="INSPIRON N5110"/>
    <s v="QUEEN15INTELBTX"/>
    <x v="0"/>
    <s v="DAO"/>
    <s v="North Am."/>
    <s v="Consumer InDirect"/>
    <s v="Cons Retail"/>
    <n v="2"/>
    <n v="2"/>
    <n v="2"/>
    <n v="2"/>
    <n v="2"/>
    <n v="2"/>
    <n v="2"/>
    <n v="2"/>
    <n v="2"/>
    <n v="2"/>
    <n v="2"/>
    <n v="2"/>
    <n v="2"/>
    <n v="2"/>
    <n v="0"/>
    <n v="0"/>
    <n v="0"/>
    <n v="0"/>
    <n v="0"/>
    <n v="0"/>
    <n v="2"/>
    <n v="0"/>
    <n v="0"/>
    <n v="0"/>
    <n v="0"/>
    <n v="2"/>
    <n v="0"/>
    <n v="0"/>
    <n v="0"/>
    <n v="562.79999999999995"/>
    <n v="1125.5999999999999"/>
    <n v="0"/>
    <n v="1125.5999999999999"/>
    <x v="73"/>
  </r>
  <r>
    <s v="0YCN2"/>
    <s v="DAO_Retail"/>
    <s v="Spring 2015"/>
    <s v="998-BJVN"/>
    <s v="i3847-6161BK"/>
    <s v="GENERAL MTFBTX"/>
    <s v="CONSUMER"/>
    <s v="Retail"/>
    <x v="1"/>
    <s v="INSPIRON 3847"/>
    <s v="GENERAL MT BTX"/>
    <x v="0"/>
    <s v="NULL"/>
    <s v="NULL"/>
    <s v="NULL"/>
    <s v="Cons Retail"/>
    <n v="213"/>
    <n v="213"/>
    <n v="213"/>
    <n v="213"/>
    <n v="213"/>
    <n v="213"/>
    <n v="213"/>
    <n v="213"/>
    <n v="213"/>
    <n v="0"/>
    <n v="0"/>
    <n v="0"/>
    <n v="0"/>
    <n v="0"/>
    <n v="0"/>
    <n v="0"/>
    <n v="0"/>
    <n v="0"/>
    <n v="0"/>
    <n v="0"/>
    <n v="213"/>
    <n v="0"/>
    <n v="0"/>
    <n v="0"/>
    <n v="0"/>
    <n v="213"/>
    <n v="0"/>
    <n v="0"/>
    <n v="0"/>
    <n v="511.21"/>
    <n v="108887.73"/>
    <n v="0"/>
    <n v="108887.73"/>
    <x v="30"/>
  </r>
  <r>
    <s v="1CY9C"/>
    <s v="DAO_Commercial"/>
    <s v="DBM"/>
    <s v="389-BDTY"/>
    <s v="Surley 3.5"/>
    <s v="Compellent Surly 3.5 SC200 - 600GB"/>
    <s v="NULL"/>
    <s v="Retail"/>
    <x v="3"/>
    <s v="NULL"/>
    <s v="NULL"/>
    <x v="0"/>
    <s v="DAO"/>
    <s v="North Am."/>
    <s v="Enterprise"/>
    <s v="Enterprise"/>
    <n v="42"/>
    <n v="42"/>
    <n v="42"/>
    <n v="42"/>
    <n v="34"/>
    <n v="34"/>
    <n v="34"/>
    <n v="14"/>
    <n v="0"/>
    <n v="0"/>
    <n v="0"/>
    <n v="0"/>
    <n v="0"/>
    <n v="0"/>
    <n v="0"/>
    <n v="0"/>
    <n v="0"/>
    <n v="0"/>
    <n v="0"/>
    <n v="0"/>
    <n v="42"/>
    <n v="0"/>
    <n v="0"/>
    <n v="0"/>
    <n v="0"/>
    <n v="42"/>
    <n v="0"/>
    <n v="0"/>
    <n v="0"/>
    <n v="3220"/>
    <n v="135240"/>
    <n v="0"/>
    <n v="45080"/>
    <x v="74"/>
  </r>
  <r>
    <s v="05K6M"/>
    <s v="DAO_Commercial"/>
    <s v="NDBM_Wave1"/>
    <s v="730-5551"/>
    <s v="SMB - AUST1403_001"/>
    <s v="AUSTINFBTX"/>
    <s v="COMMERCIAL"/>
    <s v="Retail"/>
    <x v="4"/>
    <s v="LATITUDE 3330"/>
    <s v="AUSTINBTX"/>
    <x v="0"/>
    <s v="DAO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5"/>
  </r>
  <r>
    <s v="06D61"/>
    <s v="DAO_Retail"/>
    <n v="2014"/>
    <s v="730-8012"/>
    <s v="GOODYEARFBTX,MNTW,XPS,8700"/>
    <s v="GOODYEARFBTX"/>
    <s v="CONSUMER"/>
    <s v="Retail"/>
    <x v="12"/>
    <s v="XPS 8700"/>
    <s v="GOODYEAR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8"/>
  </r>
  <r>
    <s v="07R86"/>
    <s v="DAO_Commercial"/>
    <s v="DBM"/>
    <s v="730-7951"/>
    <s v="Pro11i-8182BLK"/>
    <s v="JUNCTIONFBTX"/>
    <s v="TABLET DEVICES"/>
    <s v="Commercial"/>
    <x v="7"/>
    <s v="VENUE 11 PRO"/>
    <s v="JUNCTIONBTX"/>
    <x v="0"/>
    <s v="DAO"/>
    <s v="North Am."/>
    <s v="Tablets"/>
    <s v="Tablets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728.33"/>
    <n v="728.33"/>
    <n v="0"/>
    <n v="728.33"/>
    <x v="76"/>
  </r>
  <r>
    <s v="09C2Y"/>
    <s v="DAO_Retail"/>
    <s v="FY16 Holiday cycle5"/>
    <s v="998-BOWT"/>
    <s v="INSPIRON 24-3455"/>
    <s v="ORCAMD24FBTX"/>
    <s v="CONSUMER"/>
    <s v="Retail"/>
    <x v="1"/>
    <s v="INSPIRON 24-3455"/>
    <s v="ORCAMD24BTX"/>
    <x v="0"/>
    <s v="NULL"/>
    <s v="NULL"/>
    <s v="NULL"/>
    <s v="Cons Retail"/>
    <n v="85"/>
    <n v="85"/>
    <n v="85"/>
    <n v="85"/>
    <n v="85"/>
    <n v="85"/>
    <n v="85"/>
    <n v="85"/>
    <n v="0"/>
    <n v="0"/>
    <n v="0"/>
    <n v="0"/>
    <n v="0"/>
    <n v="0"/>
    <n v="0"/>
    <n v="0"/>
    <n v="0"/>
    <n v="0"/>
    <n v="0"/>
    <n v="0"/>
    <n v="30"/>
    <n v="55"/>
    <n v="0"/>
    <n v="0"/>
    <n v="0"/>
    <n v="85"/>
    <n v="0"/>
    <n v="0"/>
    <n v="0"/>
    <n v="459.45"/>
    <n v="39053.25"/>
    <n v="0"/>
    <n v="39053.25"/>
    <x v="77"/>
  </r>
  <r>
    <s v="0RDH9"/>
    <s v="DAO_Retail"/>
    <n v="2014"/>
    <s v="730-4198"/>
    <s v="INSPIRON 660,NO PROCESSOR,MINI TOWER,MISSION HILLS MLKFBTX"/>
    <s v="MISSION HILLS MLK BTX"/>
    <s v="CONSUMER"/>
    <s v="Retail"/>
    <x v="1"/>
    <s v="INSPIRON 660"/>
    <s v="MISSION HILLS MLK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8"/>
  </r>
  <r>
    <s v="00N0H"/>
    <s v="DAO_Retail"/>
    <n v="2014"/>
    <s v="730-7538"/>
    <s v="INSPIRON 660S,NO PROCESSOR,SFF,PINEVALLEYFBTX"/>
    <s v="PINEVALLEYFBTX"/>
    <s v="CONSUMER"/>
    <s v="Retail"/>
    <x v="1"/>
    <s v="INSPIRON 660S"/>
    <s v="PINEVALLEY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7"/>
  </r>
  <r>
    <s v="014N0"/>
    <s v="DAO_Retail"/>
    <n v="2014"/>
    <s v="730-3193"/>
    <s v="INSPIRON 2020,NO PROCESSOR,AIO,EAGLETONFBTX"/>
    <s v="EAGLETONFBTX"/>
    <s v="CONSUMER"/>
    <s v="Retail"/>
    <x v="1"/>
    <s v="INSPIRON ONE 2020"/>
    <s v="EAGLETON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"/>
  </r>
  <r>
    <s v="094XT"/>
    <s v="BTS_DAO"/>
    <s v="FY 16 Holiday Cycle 5"/>
    <s v="998-BRPE"/>
    <s v="IRIS14BSW1605_007_OPP"/>
    <s v="IRIS14BSWFBTX"/>
    <s v="CONSUMER"/>
    <s v="Consumer"/>
    <x v="0"/>
    <s v="INSPIRON 14-3452"/>
    <s v="IRIS14BSW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7168"/>
    <n v="0"/>
    <n v="7168"/>
    <n v="1"/>
    <n v="0"/>
    <n v="0"/>
    <n v="0"/>
    <n v="0"/>
    <n v="0"/>
    <n v="0"/>
    <n v="7168"/>
    <n v="0"/>
    <n v="7168"/>
    <n v="244.63810000000001"/>
    <n v="0"/>
    <n v="1753565.9007999999"/>
    <n v="0"/>
    <x v="79"/>
  </r>
  <r>
    <s v="0F95V"/>
    <s v="BTS_DAO"/>
    <s v="FY 16 Holiday Cycle 5"/>
    <s v="998-BQVC"/>
    <s v="TULIP15BDW1605_2380_HSW"/>
    <s v="TULIP15BDWFBTX"/>
    <s v="CONSUMER"/>
    <s v="Consumer"/>
    <x v="0"/>
    <s v="INSPIRON 15-5558"/>
    <s v="TULIP15BDWBTX"/>
    <x v="0"/>
    <s v="NULL"/>
    <s v="NULL"/>
    <s v="NULL"/>
    <s v="Cons Direct"/>
    <n v="1371"/>
    <n v="1371"/>
    <n v="1371"/>
    <n v="861"/>
    <n v="857"/>
    <n v="0"/>
    <n v="0"/>
    <n v="0"/>
    <n v="0"/>
    <n v="0"/>
    <n v="0"/>
    <n v="0"/>
    <n v="0"/>
    <n v="0"/>
    <n v="0"/>
    <n v="0"/>
    <n v="5284"/>
    <n v="0"/>
    <n v="5284"/>
    <n v="0"/>
    <n v="1266"/>
    <n v="0"/>
    <n v="0"/>
    <n v="105"/>
    <n v="0"/>
    <n v="1371"/>
    <n v="2113"/>
    <n v="3171"/>
    <n v="2113"/>
    <n v="572.16999999999996"/>
    <n v="784445.07"/>
    <n v="3023346.28"/>
    <n v="0"/>
    <x v="80"/>
  </r>
  <r>
    <s v="0GW0N"/>
    <s v="DAO_Retail"/>
    <n v="2014"/>
    <s v="730-8213"/>
    <s v="XPS 11,,NOTEBOOK,JARAMA,9P33, XPS FBTX"/>
    <s v="JARAMA XPS FBTX"/>
    <s v="CONSUMER"/>
    <s v="Retail"/>
    <x v="5"/>
    <s v="XPS 11"/>
    <s v="JARAMA XPS 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1"/>
  </r>
  <r>
    <s v="0JY2R"/>
    <s v="BTS_Mexico"/>
    <s v="FY16 Wave 2"/>
    <s v="998-BQXY"/>
    <s v="7040SFF_2H16_013/MX/BTS"/>
    <s v="SWORDFISHSFFFBTX"/>
    <s v="COMMERCIAL"/>
    <s v="Commercial"/>
    <x v="2"/>
    <s v="OPTIPLEX 7040"/>
    <s v="SWORDFISHSFFBTX"/>
    <x v="1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5"/>
    <n v="41"/>
    <n v="0"/>
    <n v="0"/>
    <n v="0"/>
    <n v="0"/>
    <n v="0"/>
    <n v="0"/>
    <n v="0"/>
    <n v="5"/>
    <n v="5"/>
    <n v="591.28250000000003"/>
    <n v="0"/>
    <n v="2956.4125000000004"/>
    <n v="0"/>
    <x v="82"/>
  </r>
  <r>
    <s v="0R58G"/>
    <s v="DAO_Retail"/>
    <n v="2014"/>
    <s v="730-5059"/>
    <s v="INSPIRON 2020,NO PROCESSOR,AIO,EAGLETONFBTX"/>
    <s v="EAGLETONFBTX"/>
    <s v="CONSUMER"/>
    <s v="Retail"/>
    <x v="1"/>
    <s v="INSPIRON ONE 2020"/>
    <s v="EAGLETON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"/>
  </r>
  <r>
    <s v="10Y6R"/>
    <s v="DAO_Retail"/>
    <s v="Back to School 2014"/>
    <s v="998-BCYF"/>
    <s v="i3542-8333BK"/>
    <s v="CEDAR15HSWFBTX"/>
    <s v="CONSUMER"/>
    <s v="Retail"/>
    <x v="0"/>
    <s v="INSPIRON 3542"/>
    <s v="CEDAR15HSWBTX"/>
    <x v="0"/>
    <s v="DAO"/>
    <s v="North Am."/>
    <s v="Consumer InDirect"/>
    <s v="Cons Retail"/>
    <n v="35"/>
    <n v="35"/>
    <n v="35"/>
    <n v="35"/>
    <n v="35"/>
    <n v="35"/>
    <n v="35"/>
    <n v="35"/>
    <n v="35"/>
    <n v="35"/>
    <n v="35"/>
    <n v="35"/>
    <n v="35"/>
    <n v="35"/>
    <n v="0"/>
    <n v="0"/>
    <n v="0"/>
    <n v="0"/>
    <n v="0"/>
    <n v="0"/>
    <n v="35"/>
    <n v="0"/>
    <n v="0"/>
    <n v="0"/>
    <n v="0"/>
    <n v="35"/>
    <n v="0"/>
    <n v="0"/>
    <n v="0"/>
    <n v="574.36"/>
    <n v="20102.600000000002"/>
    <n v="0"/>
    <n v="20102.600000000002"/>
    <x v="37"/>
  </r>
  <r>
    <s v="13W27"/>
    <s v="DAO_Retail"/>
    <n v="2014"/>
    <s v="998-BNTH"/>
    <s v="ALIENWARE 13,ECHO 13FBTX"/>
    <s v="ECHO 13FBTX"/>
    <s v="CONSUMER"/>
    <s v="Retail"/>
    <x v="8"/>
    <s v="ALIENWARE 13"/>
    <s v="ECHO 13 BTX"/>
    <x v="0"/>
    <s v="NULL"/>
    <s v="NULL"/>
    <s v="NULL"/>
    <s v="Cons Retail"/>
    <n v="28"/>
    <n v="28"/>
    <n v="28"/>
    <n v="28"/>
    <n v="28"/>
    <n v="28"/>
    <n v="28"/>
    <n v="28"/>
    <n v="20"/>
    <n v="20"/>
    <n v="0"/>
    <n v="0"/>
    <n v="0"/>
    <n v="0"/>
    <n v="0"/>
    <n v="0"/>
    <n v="0"/>
    <n v="0"/>
    <n v="0"/>
    <n v="0"/>
    <n v="28"/>
    <n v="0"/>
    <n v="0"/>
    <n v="0"/>
    <n v="0"/>
    <n v="28"/>
    <n v="0"/>
    <n v="0"/>
    <n v="0"/>
    <n v="1076.49"/>
    <n v="30141.72"/>
    <n v="0"/>
    <n v="30141.72"/>
    <x v="60"/>
  </r>
  <r>
    <s v="2G4X8"/>
    <s v="DAO_Retail"/>
    <n v="2014"/>
    <s v="730-5568"/>
    <s v="INSPIRON 660,NO PROCESSOR,MINI TOWER,MISSION HILLS MLKFBTX"/>
    <s v="MISSION HILLS MLK BTX"/>
    <s v="CONSUMER"/>
    <s v="Retail"/>
    <x v="1"/>
    <s v="INSPIRON 660"/>
    <s v="MISSION HILLS MLK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8"/>
  </r>
  <r>
    <s v="2HR75"/>
    <s v="BTS_DAO"/>
    <s v="FY 16 Holiday Cycle 5"/>
    <s v="998-BRCP"/>
    <s v="CEDAR15AMD1601_2809"/>
    <s v="CEDAR15AMDFBTX"/>
    <s v="CONSUMER"/>
    <s v="Consumer"/>
    <x v="0"/>
    <s v="INSPIRON 3541"/>
    <s v="CEDAR15AMDBTX"/>
    <x v="0"/>
    <s v="NULL"/>
    <s v="NULL"/>
    <s v="NULL"/>
    <s v="Cons Direct"/>
    <n v="43"/>
    <n v="43"/>
    <n v="26"/>
    <n v="26"/>
    <n v="26"/>
    <n v="0"/>
    <n v="0"/>
    <n v="0"/>
    <n v="0"/>
    <n v="0"/>
    <n v="0"/>
    <n v="0"/>
    <n v="0"/>
    <n v="0"/>
    <n v="0"/>
    <n v="0"/>
    <n v="1323"/>
    <n v="0"/>
    <n v="1323"/>
    <n v="0"/>
    <n v="43"/>
    <n v="0"/>
    <n v="0"/>
    <n v="0"/>
    <n v="0"/>
    <n v="43"/>
    <n v="1323"/>
    <n v="0"/>
    <n v="1310"/>
    <n v="325.98"/>
    <n v="14017.140000000001"/>
    <n v="431271.54000000004"/>
    <n v="0"/>
    <x v="83"/>
  </r>
  <r>
    <s v="2Y56J"/>
    <s v="DAO_Retail"/>
    <n v="2014"/>
    <s v="998-BMNM"/>
    <s v="TULIP14BDWBTX1,INSPIRON 14-5458"/>
    <s v="TULIP14BDWFBTX"/>
    <s v="CONSUMER"/>
    <s v="Retail"/>
    <x v="0"/>
    <s v="INSPIRON 14-5458"/>
    <s v="TULIP14BD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-"/>
    <n v="0"/>
    <n v="0"/>
    <n v="0"/>
    <x v="84"/>
  </r>
  <r>
    <s v="321JR"/>
    <s v="DAO_Retail"/>
    <s v="Holiday 2015"/>
    <s v="998-BQUX"/>
    <s v="TULIP15BSW1605_006"/>
    <s v="TULIP15BSWFBTX"/>
    <s v="CONSUMER"/>
    <s v="Retail"/>
    <x v="0"/>
    <s v="INSPIRON 15-5552"/>
    <s v="TULIP15BSWBTX"/>
    <x v="0"/>
    <s v="NULL"/>
    <s v="NULL"/>
    <s v="NULL"/>
    <s v="Cons Retail"/>
    <n v="184"/>
    <n v="184"/>
    <n v="184"/>
    <n v="0"/>
    <n v="0"/>
    <n v="0"/>
    <n v="0"/>
    <n v="0"/>
    <n v="0"/>
    <n v="0"/>
    <n v="0"/>
    <n v="0"/>
    <n v="0"/>
    <n v="0"/>
    <n v="0"/>
    <n v="0"/>
    <n v="4"/>
    <n v="0"/>
    <n v="4"/>
    <n v="2"/>
    <n v="84"/>
    <n v="0"/>
    <n v="0"/>
    <n v="100"/>
    <n v="0"/>
    <n v="184"/>
    <n v="2"/>
    <n v="2"/>
    <n v="0"/>
    <n v="388.22"/>
    <n v="71432.48000000001"/>
    <n v="1552.88"/>
    <n v="0"/>
    <x v="85"/>
  </r>
  <r>
    <s v="051KC"/>
    <s v="BTS_DAO"/>
    <s v="Q4FY15"/>
    <s v="998-BJJC"/>
    <s v="VENUE 11 PRO,MIDLAND64FBTX,HRYV8,BASE,TBLT,X64,5130,BTX,WW"/>
    <s v="MIDLAND64FBTX"/>
    <s v="TABLET DEVICES"/>
    <s v="Consumer"/>
    <x v="7"/>
    <s v="VENUE 11 PRO"/>
    <s v="MIDLAND64BTX"/>
    <x v="0"/>
    <s v="NULL"/>
    <s v="NULL"/>
    <s v="NULL"/>
    <s v="Tablets"/>
    <n v="42"/>
    <n v="42"/>
    <n v="42"/>
    <n v="42"/>
    <n v="42"/>
    <n v="42"/>
    <n v="42"/>
    <n v="42"/>
    <n v="42"/>
    <n v="42"/>
    <n v="42"/>
    <n v="42"/>
    <n v="42"/>
    <n v="42"/>
    <n v="0"/>
    <n v="0"/>
    <n v="0"/>
    <n v="0"/>
    <n v="0"/>
    <n v="0"/>
    <n v="42"/>
    <n v="0"/>
    <n v="0"/>
    <n v="0"/>
    <n v="0"/>
    <n v="42"/>
    <n v="0"/>
    <n v="0"/>
    <n v="0"/>
    <n v="413.79"/>
    <n v="17379.18"/>
    <n v="0"/>
    <n v="17379.18"/>
    <x v="86"/>
  </r>
  <r>
    <s v="08R8H"/>
    <s v="DAO_Retail"/>
    <n v="2014"/>
    <s v="998-BCZQ"/>
    <s v="INSPIRON 5547, NOTEBOOK, MAPLEM15HSWFBTX"/>
    <s v="MAPLEM15HSWFBTX"/>
    <s v="CONSUMER"/>
    <s v="Retail"/>
    <x v="0"/>
    <s v="INSPIRON 5547"/>
    <s v="MAPLEM15HSW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"/>
  </r>
  <r>
    <s v="0JDF2"/>
    <s v="BTS_DAO"/>
    <s v="SPR-2016"/>
    <s v="998-BJWF"/>
    <s v=" i3|4GB|1TB Win 7 Pro"/>
    <s v="GENERAL SFFFBTX"/>
    <s v="CONSUMER"/>
    <s v="Consumer"/>
    <x v="1"/>
    <s v="INSPIRON 3647"/>
    <s v="GENERAL SFF BTX"/>
    <x v="0"/>
    <s v="NULL"/>
    <s v="NULL"/>
    <s v="NULL"/>
    <s v="Cons Direct"/>
    <n v="39"/>
    <n v="39"/>
    <n v="39"/>
    <n v="39"/>
    <n v="39"/>
    <n v="39"/>
    <n v="39"/>
    <n v="15"/>
    <n v="15"/>
    <n v="15"/>
    <n v="15"/>
    <n v="0"/>
    <n v="0"/>
    <n v="0"/>
    <n v="0"/>
    <n v="0"/>
    <n v="0"/>
    <n v="0"/>
    <n v="0"/>
    <n v="48"/>
    <n v="39"/>
    <n v="0"/>
    <n v="0"/>
    <n v="0"/>
    <n v="0"/>
    <n v="39"/>
    <n v="0"/>
    <n v="0"/>
    <n v="0"/>
    <n v="383.95"/>
    <n v="14974.05"/>
    <n v="0"/>
    <n v="5759.25"/>
    <x v="28"/>
  </r>
  <r>
    <s v="13P9J"/>
    <s v="DAO_Retail"/>
    <n v="2014"/>
    <s v="998-BNSW"/>
    <s v="ALIENWARE 13,ECHO 13FBTX"/>
    <s v="ECHO 13FBTX"/>
    <s v="CONSUMER"/>
    <s v="Retail"/>
    <x v="8"/>
    <s v="ALIENWARE 13"/>
    <s v="ECHO 13 BTX"/>
    <x v="0"/>
    <s v="NULL"/>
    <s v="NULL"/>
    <s v="NULL"/>
    <s v="Cons Retail"/>
    <n v="10"/>
    <n v="10"/>
    <n v="10"/>
    <n v="10"/>
    <n v="10"/>
    <n v="10"/>
    <n v="10"/>
    <n v="10"/>
    <n v="0"/>
    <n v="0"/>
    <n v="0"/>
    <n v="0"/>
    <n v="0"/>
    <n v="0"/>
    <n v="0"/>
    <n v="0"/>
    <n v="0"/>
    <n v="0"/>
    <n v="0"/>
    <n v="0"/>
    <n v="10"/>
    <n v="0"/>
    <n v="0"/>
    <n v="0"/>
    <n v="0"/>
    <n v="10"/>
    <n v="0"/>
    <n v="0"/>
    <n v="0"/>
    <n v="1076.49"/>
    <n v="10764.9"/>
    <n v="0"/>
    <n v="10764.9"/>
    <x v="60"/>
  </r>
  <r>
    <s v="141G7"/>
    <s v="BTS_DAO"/>
    <s v="B2S-2016"/>
    <s v="998-BNFU"/>
    <s v="i3|4|500 HD T W8.1P"/>
    <s v="COTTONWOODBDWFBTX"/>
    <s v="CONSUMER"/>
    <s v="Consumer"/>
    <x v="0"/>
    <s v="INSPIRON 7348"/>
    <s v="COTTONWOODBDWBTX"/>
    <x v="0"/>
    <s v="NULL"/>
    <s v="NULL"/>
    <s v="NULL"/>
    <s v="Cons Direct"/>
    <n v="68"/>
    <n v="68"/>
    <n v="68"/>
    <n v="68"/>
    <n v="68"/>
    <n v="68"/>
    <n v="52"/>
    <n v="0"/>
    <n v="0"/>
    <n v="0"/>
    <n v="0"/>
    <n v="0"/>
    <n v="0"/>
    <n v="0"/>
    <n v="0"/>
    <n v="0"/>
    <n v="0"/>
    <n v="0"/>
    <n v="0"/>
    <n v="0"/>
    <n v="68"/>
    <n v="0"/>
    <n v="0"/>
    <n v="0"/>
    <n v="0"/>
    <n v="68"/>
    <n v="0"/>
    <n v="0"/>
    <n v="0"/>
    <n v="673.79"/>
    <n v="45817.72"/>
    <n v="0"/>
    <n v="0"/>
    <x v="87"/>
  </r>
  <r>
    <s v="1JD87"/>
    <s v="DAO_Retail"/>
    <n v="2014"/>
    <s v="998-BLTQ"/>
    <s v="XPS  13 9343,,NOTEBOOK,DINO13FBTX"/>
    <s v="DINO13FBTX"/>
    <s v="CONSUMER"/>
    <s v="Retail"/>
    <x v="5"/>
    <s v="XPS  13 9343"/>
    <s v="DINO13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48"/>
  </r>
  <r>
    <s v="1JXWR"/>
    <s v="DAO_Retail"/>
    <n v="2014"/>
    <s v="730-0820"/>
    <s v="XPS14Z,NO PROCESSOR,NOTEBOOK,BREITLING XPSZ FBTX"/>
    <s v="BREITLING XPSZ FBTX"/>
    <s v="CONSUMER"/>
    <s v="Retail"/>
    <x v="5"/>
    <s v="XPS14Z"/>
    <s v="BREITLING XPSZ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5"/>
  </r>
  <r>
    <s v="1XV2G"/>
    <s v="DAO_Retail"/>
    <s v="Spring 2015"/>
    <s v="998-BKXC"/>
    <s v="i3646-4000BLK"/>
    <s v="SAFFRONFBTX"/>
    <s v="CONSUMER"/>
    <s v="Retail"/>
    <x v="1"/>
    <s v="INSPIRON 3646"/>
    <s v="SAFFRONBTX"/>
    <x v="0"/>
    <s v="NULL"/>
    <s v="NULL"/>
    <s v="NULL"/>
    <s v="Cons Retail"/>
    <n v="30"/>
    <n v="3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0"/>
    <n v="0"/>
    <n v="0"/>
    <n v="0"/>
    <n v="30"/>
    <n v="0"/>
    <n v="0"/>
    <n v="0"/>
    <n v="341.09"/>
    <n v="10232.699999999999"/>
    <n v="0"/>
    <n v="0"/>
    <x v="88"/>
  </r>
  <r>
    <s v="246J5"/>
    <s v="DAO_Commercial"/>
    <s v="FY16 2H"/>
    <s v="998-BRLO"/>
    <s v="7040SFF_2H16_030"/>
    <s v="SWORDFISHSFFFBTX"/>
    <s v="COMMERCIAL"/>
    <s v="Retail"/>
    <x v="2"/>
    <s v="OPTIPLEX 7040"/>
    <s v="SWORDFISHSFF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s v="-"/>
    <n v="0"/>
    <n v="0"/>
    <n v="0"/>
    <x v="82"/>
  </r>
  <r>
    <s v="2H3W4"/>
    <s v="BTS_Mexico"/>
    <s v="FY 16 Spring Cycle 1"/>
    <s v="998-BJQE"/>
    <s v="CEDAR14V1505_2225"/>
    <s v="CEDAR14HSWFBTX"/>
    <s v="CONSUMER"/>
    <s v="Consumer"/>
    <x v="0"/>
    <s v="INSPIRON 3442"/>
    <s v="CEDAR14HSWBTX"/>
    <x v="1"/>
    <s v="NULL"/>
    <s v="NULL"/>
    <s v="NULL"/>
    <s v="Cons Direct"/>
    <n v="17"/>
    <n v="17"/>
    <n v="17"/>
    <n v="17"/>
    <n v="17"/>
    <n v="17"/>
    <n v="17"/>
    <n v="17"/>
    <n v="17"/>
    <n v="17"/>
    <n v="17"/>
    <n v="0"/>
    <n v="0"/>
    <n v="0"/>
    <n v="0"/>
    <n v="0"/>
    <n v="0"/>
    <n v="0"/>
    <n v="0"/>
    <n v="0"/>
    <n v="6"/>
    <n v="0"/>
    <n v="0"/>
    <n v="0"/>
    <n v="11"/>
    <n v="17"/>
    <n v="0"/>
    <n v="0"/>
    <n v="0"/>
    <n v="488.68"/>
    <n v="8307.56"/>
    <n v="0"/>
    <n v="8307.56"/>
    <x v="29"/>
  </r>
  <r>
    <s v="1NXMV"/>
    <s v="DAO_Retail"/>
    <s v="Holiday 2015"/>
    <s v="998-BRRB"/>
    <s v="TULIP15SKL1605_2372_P"/>
    <s v="TULIP15SKLFBTX"/>
    <s v="CONSUMER"/>
    <s v="Retail"/>
    <x v="0"/>
    <s v="INSPIRON 15-5559"/>
    <s v="TULIP15SKLBTX"/>
    <x v="0"/>
    <s v="NULL"/>
    <s v="NULL"/>
    <s v="NULL"/>
    <s v="Cons Retail"/>
    <n v="979"/>
    <n v="979"/>
    <n v="0"/>
    <n v="0"/>
    <n v="0"/>
    <n v="0"/>
    <n v="0"/>
    <n v="0"/>
    <n v="0"/>
    <n v="0"/>
    <n v="0"/>
    <n v="0"/>
    <n v="0"/>
    <n v="0"/>
    <n v="21"/>
    <n v="0"/>
    <n v="0"/>
    <n v="0"/>
    <n v="21"/>
    <n v="8501"/>
    <n v="979"/>
    <n v="0"/>
    <n v="0"/>
    <n v="0"/>
    <n v="0"/>
    <n v="979"/>
    <n v="21"/>
    <n v="0"/>
    <n v="1000"/>
    <n v="856.19569999999999"/>
    <n v="838215.59030000004"/>
    <n v="17980.109700000001"/>
    <n v="0"/>
    <x v="89"/>
  </r>
  <r>
    <s v="1WHDW"/>
    <s v="DAO_Retail"/>
    <n v="2014"/>
    <s v="730-8316"/>
    <s v="INSPIRON 3847,VRD56 BASE,INSP DT,3847,BTX,GENERAL MTFBTX"/>
    <s v="GENERAL MTFBTX"/>
    <s v="CONSUMER"/>
    <s v="Retail"/>
    <x v="1"/>
    <s v="INSPIRON 3847"/>
    <s v="GENERAL MT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0"/>
  </r>
  <r>
    <s v="22N66"/>
    <s v="BTS_DAO"/>
    <s v="B2S-2015"/>
    <s v="998-BCJL"/>
    <s v="i5|6|500 HD T"/>
    <s v="HADLEY 14FBTX"/>
    <s v="CONSUMER"/>
    <s v="Consumer"/>
    <x v="0"/>
    <s v="INSPIRON 7437"/>
    <s v="HADLEY 14BTX"/>
    <x v="0"/>
    <s v="DAO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0"/>
  </r>
  <r>
    <s v="2CWNN"/>
    <s v="BTS_DAO"/>
    <s v="HOL-2015"/>
    <s v="998-BHDB"/>
    <s v="i3HSW|4|500"/>
    <s v="CEDAR15HSWFBTX"/>
    <s v="CONSUMER"/>
    <s v="Consumer"/>
    <x v="0"/>
    <s v="INSPIRON 3542"/>
    <s v="CEDAR15HSW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7"/>
  </r>
  <r>
    <s v="2DV5N"/>
    <s v="DAO_Retail"/>
    <n v="2014"/>
    <s v="998-10976"/>
    <s v="XPS14Z,NO PROCESSOR,NOTEBOOK,BREITLING XPSZ FBTX"/>
    <s v="BREITLING XPSZ FBTX"/>
    <s v="CONSUMER"/>
    <s v="Retail"/>
    <x v="5"/>
    <s v="XPS14Z"/>
    <s v="BREITLING XPSZ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5"/>
  </r>
  <r>
    <s v="1RYPF"/>
    <s v="DAO_Retail"/>
    <n v="2014"/>
    <s v="998-BIZI"/>
    <s v="ASM100,CORALFBTX"/>
    <s v="CORALFBTX"/>
    <s v="CONSUMER"/>
    <s v="Retail"/>
    <x v="9"/>
    <s v="ASM100"/>
    <s v="CORAL BTX"/>
    <x v="0"/>
    <s v="NULL"/>
    <s v="NULL"/>
    <s v="NULL"/>
    <s v="Cons Retail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1"/>
    <n v="0"/>
    <n v="0"/>
    <n v="0"/>
    <n v="0"/>
    <n v="1"/>
    <n v="0"/>
    <n v="0"/>
    <n v="0"/>
    <n v="583.19000000000005"/>
    <n v="583.19000000000005"/>
    <n v="0"/>
    <n v="583.19000000000005"/>
    <x v="91"/>
  </r>
  <r>
    <s v="263Y5"/>
    <s v="DAO_Commercial"/>
    <s v="NDBM_Wave2"/>
    <s v="730-6987"/>
    <s v="Latitude E6440_001"/>
    <s v="LATITUDE E6440,,NOTEBOOK,SALADO14BTX"/>
    <s v="COMMERCIAL"/>
    <s v="Commercial"/>
    <x v="4"/>
    <s v="LATITUDE E6440"/>
    <s v="SALADO14BTX"/>
    <x v="0"/>
    <s v="DAO"/>
    <s v="North Am."/>
    <s v="Commercial NDBM"/>
    <s v="Commercial DBM"/>
    <n v="280"/>
    <n v="280"/>
    <n v="280"/>
    <n v="280"/>
    <n v="280"/>
    <n v="280"/>
    <n v="280"/>
    <n v="280"/>
    <n v="280"/>
    <n v="280"/>
    <n v="280"/>
    <n v="280"/>
    <n v="280"/>
    <n v="280"/>
    <n v="0"/>
    <n v="0"/>
    <n v="0"/>
    <n v="0"/>
    <n v="0"/>
    <n v="0"/>
    <n v="209"/>
    <n v="71"/>
    <n v="0"/>
    <n v="0"/>
    <n v="0"/>
    <n v="280"/>
    <n v="0"/>
    <n v="0"/>
    <n v="0"/>
    <n v="909.08"/>
    <n v="254542.40000000002"/>
    <n v="0"/>
    <n v="254542.40000000002"/>
    <x v="57"/>
  </r>
  <r>
    <s v="2GM32"/>
    <s v="BTS_DAO"/>
    <s v="NULL"/>
    <s v="998-BHKG"/>
    <s v="INSPIRON 3048,NO PROCESSOR,CASPIAN AIO,CASPIANFBTX"/>
    <s v="CASPIANBTX"/>
    <s v="CONSUMER"/>
    <s v="Consumer"/>
    <x v="1"/>
    <s v="INSPIRON 3048"/>
    <s v="CASPIAN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8"/>
  </r>
  <r>
    <s v="2J9YW"/>
    <s v="BTS_Mexico"/>
    <s v="FY 16 Spring Cycle 1"/>
    <s v="998-BKVX"/>
    <s v="MAPLE14MBDW1601_2533"/>
    <s v="MAPLEM14BDWFBTX"/>
    <s v="CONSUMER"/>
    <s v="Consumer"/>
    <x v="0"/>
    <s v="INSPIRON 5448"/>
    <s v="MAPLEM14BDWBTX"/>
    <x v="1"/>
    <s v="NULL"/>
    <s v="NULL"/>
    <s v="NULL"/>
    <s v="Cons Direct"/>
    <n v="4"/>
    <n v="4"/>
    <n v="4"/>
    <n v="4"/>
    <n v="4"/>
    <n v="4"/>
    <n v="4"/>
    <n v="4"/>
    <n v="4"/>
    <n v="4"/>
    <n v="0"/>
    <n v="0"/>
    <n v="0"/>
    <n v="0"/>
    <n v="0"/>
    <n v="0"/>
    <n v="0"/>
    <n v="0"/>
    <n v="0"/>
    <n v="0"/>
    <n v="4"/>
    <n v="0"/>
    <n v="0"/>
    <n v="0"/>
    <n v="0"/>
    <n v="4"/>
    <n v="0"/>
    <n v="0"/>
    <n v="0"/>
    <n v="718.12"/>
    <n v="2872.48"/>
    <n v="0"/>
    <n v="2872.48"/>
    <x v="92"/>
  </r>
  <r>
    <s v="2M2D3"/>
    <s v="BTS_Mexico"/>
    <s v="FY16 Wave 2"/>
    <s v="998-BRCV"/>
    <s v="7040MT_2H16_001/MX/BTS"/>
    <s v="SWORDFISHMTFBTX"/>
    <s v="COMMERCIAL"/>
    <s v="Commercial"/>
    <x v="2"/>
    <s v="OPTIPLEX 7040"/>
    <s v="SWORDFISHMTBTX"/>
    <x v="1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0"/>
    <n v="0"/>
    <n v="0"/>
    <n v="0"/>
    <n v="0"/>
    <n v="0"/>
    <n v="0"/>
    <n v="0"/>
    <n v="0"/>
    <s v="-"/>
    <n v="0"/>
    <n v="0"/>
    <n v="0"/>
    <x v="93"/>
  </r>
  <r>
    <s v="0GTD8"/>
    <s v="DAO_Retail"/>
    <n v="2014"/>
    <s v="730-4189"/>
    <s v="INSPIRON 5521,,NOTEBOOK,OAKM15IVBFBTX"/>
    <s v="OAKM15IVBFBTX"/>
    <s v="CONSUMER"/>
    <s v="Retail"/>
    <x v="0"/>
    <s v="INSPIRON 5521"/>
    <s v="OAKM15IVB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4"/>
  </r>
  <r>
    <s v="0P00K"/>
    <s v="DAO_Commercial"/>
    <s v="FY16 2H"/>
    <s v="998-BRLP"/>
    <s v="7040SFF_2H16_015"/>
    <s v="SWORDFISHSFFFBTX"/>
    <s v="COMMERCIAL"/>
    <s v="Retail"/>
    <x v="2"/>
    <s v="OPTIPLEX 7040"/>
    <s v="SWORDFISHSFFBTX"/>
    <x v="0"/>
    <s v="NULL"/>
    <s v="NULL"/>
    <s v="NULL"/>
    <s v="Commercial DBM"/>
    <n v="49"/>
    <n v="49"/>
    <n v="25"/>
    <n v="0"/>
    <n v="0"/>
    <n v="0"/>
    <n v="0"/>
    <n v="0"/>
    <n v="0"/>
    <n v="0"/>
    <n v="0"/>
    <n v="0"/>
    <n v="0"/>
    <n v="0"/>
    <n v="0"/>
    <n v="96"/>
    <n v="0"/>
    <n v="0"/>
    <n v="96"/>
    <n v="289"/>
    <n v="49"/>
    <n v="0"/>
    <n v="0"/>
    <n v="0"/>
    <n v="0"/>
    <n v="49"/>
    <n v="0"/>
    <n v="96"/>
    <n v="120"/>
    <n v="665.35940000000005"/>
    <n v="32602.610600000004"/>
    <n v="63874.502400000005"/>
    <n v="0"/>
    <x v="82"/>
  </r>
  <r>
    <s v="0TDVD"/>
    <s v="DAO_Retail"/>
    <n v="2014"/>
    <s v="730-3190"/>
    <s v="INSPIRON 5520,AUDIA5INTELBTX1"/>
    <s v="AUDIA5INTELFBTX"/>
    <s v="CONSUMER"/>
    <s v="Retail"/>
    <x v="0"/>
    <s v="INSPIRON 5520"/>
    <s v="AUDIA5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5"/>
  </r>
  <r>
    <s v="0TG4N"/>
    <s v="DAO_Commercial"/>
    <s v="DBM"/>
    <s v="998-BLVE"/>
    <s v="9020MFF_1H16_004"/>
    <s v="DOGFISH 9FBTX"/>
    <s v="COMMERCIAL"/>
    <s v="Commercial"/>
    <x v="2"/>
    <s v="OPTIPLEX 9020"/>
    <s v="DOGFISH 9 BTX"/>
    <x v="0"/>
    <s v="NULL"/>
    <s v="NULL"/>
    <s v="NULL"/>
    <s v="Commercial DBM"/>
    <n v="773"/>
    <n v="773"/>
    <n v="453"/>
    <n v="22"/>
    <n v="0"/>
    <n v="0"/>
    <n v="0"/>
    <n v="0"/>
    <n v="0"/>
    <n v="0"/>
    <n v="0"/>
    <n v="0"/>
    <n v="0"/>
    <n v="0"/>
    <n v="0"/>
    <n v="0"/>
    <n v="964"/>
    <n v="0"/>
    <n v="964"/>
    <n v="469"/>
    <n v="149"/>
    <n v="95"/>
    <n v="0"/>
    <n v="529"/>
    <n v="0"/>
    <n v="773"/>
    <n v="0"/>
    <n v="964"/>
    <n v="260"/>
    <n v="475.63"/>
    <n v="367661.99"/>
    <n v="458507.32"/>
    <n v="0"/>
    <x v="96"/>
  </r>
  <r>
    <s v="1FDTH"/>
    <s v="DAO_Commercial"/>
    <s v="NDBM_Wave2Refresh"/>
    <s v="998-BEPS"/>
    <s v="Latitude E7240_109"/>
    <s v="GOLIAD12FBTX"/>
    <s v="COMMERCIAL"/>
    <s v="Commercial"/>
    <x v="4"/>
    <s v="LATITUDE E7240"/>
    <s v="GOLIAD12BTX"/>
    <x v="0"/>
    <s v="DAO"/>
    <s v="NULL"/>
    <s v="NULL"/>
    <s v="Commercial DBM"/>
    <n v="63"/>
    <n v="63"/>
    <n v="63"/>
    <n v="63"/>
    <n v="63"/>
    <n v="63"/>
    <n v="63"/>
    <n v="63"/>
    <n v="63"/>
    <n v="63"/>
    <n v="63"/>
    <n v="63"/>
    <n v="0"/>
    <n v="0"/>
    <n v="0"/>
    <n v="0"/>
    <n v="0"/>
    <n v="0"/>
    <n v="0"/>
    <n v="0"/>
    <n v="0"/>
    <n v="63"/>
    <n v="0"/>
    <n v="0"/>
    <n v="0"/>
    <n v="63"/>
    <n v="0"/>
    <n v="0"/>
    <n v="0"/>
    <n v="827.61"/>
    <n v="52139.43"/>
    <n v="0"/>
    <n v="52139.43"/>
    <x v="97"/>
  </r>
  <r>
    <s v="13WDD"/>
    <s v="DAO_Retail"/>
    <n v="2014"/>
    <s v="730-3696"/>
    <s v="INSPIRON 660,NO PROCESSOR,MINI TOWER,MISSION HILLS MLKFBTX"/>
    <s v="MISSION HILLS MLK BTX"/>
    <s v="CONSUMER"/>
    <s v="Retail"/>
    <x v="1"/>
    <s v="INSPIRON 660"/>
    <s v="MISSION HILLS MLK 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8"/>
  </r>
  <r>
    <s v="159NN"/>
    <s v="BTS_DAO"/>
    <s v="DBM"/>
    <s v="998-BNNR"/>
    <s v="BRADLEYBDWFBTX"/>
    <s v="BRADLEYBDWFBTX"/>
    <s v="CONSUMER"/>
    <s v="Consumer"/>
    <x v="0"/>
    <s v="INSPIRON 7548"/>
    <s v="BRADLEYBDW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1"/>
  </r>
  <r>
    <s v="24N97"/>
    <s v="DAO_Retail"/>
    <n v="2014"/>
    <s v="998-BKVF"/>
    <s v="INSPIRON 5448, NOTEBOOK, MAPLEM14BDWFBTX"/>
    <s v="MAPLEM14BDWFBTX"/>
    <s v="CONSUMER"/>
    <s v="Retail"/>
    <x v="0"/>
    <s v="INSPIRON 5448"/>
    <s v="MAPLEM14BD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2"/>
  </r>
  <r>
    <s v="286FM"/>
    <s v="DAO_Retail"/>
    <s v="Back to School 2014"/>
    <s v="998-BENV"/>
    <s v="i3048-8001BLK"/>
    <s v="CASPIANBTX"/>
    <s v="CONSUMER"/>
    <s v="Retail"/>
    <x v="1"/>
    <s v="INSPIRON 3048"/>
    <s v="CASPIANBTX"/>
    <x v="0"/>
    <s v="DAO"/>
    <s v="NULL"/>
    <s v="NULL"/>
    <s v="Cons Retail"/>
    <n v="2"/>
    <n v="2"/>
    <n v="2"/>
    <n v="2"/>
    <n v="2"/>
    <n v="2"/>
    <n v="2"/>
    <n v="2"/>
    <n v="2"/>
    <n v="2"/>
    <n v="2"/>
    <n v="2"/>
    <n v="2"/>
    <n v="2"/>
    <n v="0"/>
    <n v="0"/>
    <n v="0"/>
    <n v="0"/>
    <n v="0"/>
    <n v="0"/>
    <n v="2"/>
    <n v="0"/>
    <n v="0"/>
    <n v="0"/>
    <n v="0"/>
    <n v="2"/>
    <n v="0"/>
    <n v="0"/>
    <n v="0"/>
    <n v="564.55999999999995"/>
    <n v="1129.1199999999999"/>
    <n v="0"/>
    <n v="1129.1199999999999"/>
    <x v="38"/>
  </r>
  <r>
    <s v="29HV2"/>
    <s v="DAO_Retail"/>
    <n v="2014"/>
    <s v="730-8040"/>
    <s v="XPS ONE 27,NO PROCESSOR,AIO,2720,PIRELLIBTX1"/>
    <s v="PIRELLIFBTX"/>
    <s v="CONSUMER"/>
    <s v="Retail"/>
    <x v="12"/>
    <s v="XPS ONE 27"/>
    <s v="PIRELLI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8"/>
  </r>
  <r>
    <s v="1NC8N"/>
    <s v="BTS_Mexico"/>
    <n v="2014"/>
    <s v="998-BINR"/>
    <s v="INSPIRON 3442,,NOTEBOOK,CEDAR14HSWFBTX"/>
    <s v="CEDAR14HSWFBTX"/>
    <s v="CONSUMER"/>
    <s v="Retail"/>
    <x v="0"/>
    <s v="INSPIRON 3442"/>
    <s v="CEDAR14HSWBTX"/>
    <x v="1"/>
    <s v="NULL"/>
    <s v="NULL"/>
    <s v="NULL"/>
    <s v="Braz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9"/>
  </r>
  <r>
    <s v="1RD0P"/>
    <s v="DAO_Retail"/>
    <n v="2014"/>
    <s v="730-4052"/>
    <s v="INSPIRON 3520,NO PROCESSOR,NOTEBOOK,ENRICOMLK15ITLFBTX"/>
    <s v="ENRICOMLK15ITLFBTX"/>
    <s v="CONSUMER"/>
    <s v="Retail"/>
    <x v="0"/>
    <s v="INSPIRON 3520"/>
    <s v="ENRICOMLK15IT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9"/>
  </r>
  <r>
    <s v="1T6F4"/>
    <s v="DAO_Retail"/>
    <n v="2014"/>
    <s v="998-BBDI"/>
    <s v="TABXPSBTX,BASE,TBLT,WTRSTN,BTX,WW"/>
    <s v="TABXPS10BTX"/>
    <s v="TABLET DEVICES"/>
    <s v="Retail"/>
    <x v="7"/>
    <s v="DELL XPS 10"/>
    <s v="TABXPSBTX"/>
    <x v="0"/>
    <s v="NULL"/>
    <s v="NULL"/>
    <s v="NULL"/>
    <s v="Tabl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00"/>
  </r>
  <r>
    <s v="232YN"/>
    <s v="DAO_Retail"/>
    <n v="2014"/>
    <s v="730-3993"/>
    <s v="INSPIRON 5521,,NOTEBOOK,OAKM15IVBFBTX"/>
    <s v="OAKM15IVBFBTX"/>
    <s v="CONSUMER"/>
    <s v="Retail"/>
    <x v="0"/>
    <s v="INSPIRON 5521"/>
    <s v="OAKM15IVB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4"/>
  </r>
  <r>
    <s v="2F67C"/>
    <s v="DAO_Retail"/>
    <s v="Spring 2015"/>
    <s v="998-BLNU"/>
    <s v="i3451-1001BLK"/>
    <s v="IRIS14BYTFBTX"/>
    <s v="CONSUMER"/>
    <s v="Retail"/>
    <x v="0"/>
    <s v="INSPIRON 14-3451"/>
    <s v="IRIS14BYTBTX"/>
    <x v="0"/>
    <s v="NULL"/>
    <s v="NULL"/>
    <s v="NULL"/>
    <s v="Cons Retail"/>
    <n v="2914"/>
    <n v="2914"/>
    <n v="2914"/>
    <n v="2914"/>
    <n v="2914"/>
    <n v="2914"/>
    <n v="2914"/>
    <n v="2914"/>
    <n v="2914"/>
    <n v="2914"/>
    <n v="2914"/>
    <n v="0"/>
    <n v="0"/>
    <n v="0"/>
    <n v="0"/>
    <n v="0"/>
    <n v="0"/>
    <n v="0"/>
    <n v="0"/>
    <n v="0"/>
    <n v="2914"/>
    <n v="0"/>
    <n v="0"/>
    <n v="0"/>
    <n v="0"/>
    <n v="2914"/>
    <n v="0"/>
    <n v="0"/>
    <n v="0"/>
    <n v="286.17"/>
    <n v="833899.38"/>
    <n v="0"/>
    <n v="833899.38"/>
    <x v="16"/>
  </r>
  <r>
    <s v="37N8F"/>
    <s v="BTS_DAO"/>
    <s v="HOL-2015"/>
    <s v="998-BHPD"/>
    <s v="i3HSW|4|500 T"/>
    <s v="COTTONWOODHSWFBTX"/>
    <s v="CONSUMER"/>
    <s v="Consumer"/>
    <x v="0"/>
    <s v="INSPIRON 7347"/>
    <s v="COTTONWOODHSWBTX"/>
    <x v="0"/>
    <s v="NULL"/>
    <s v="NULL"/>
    <s v="NULL"/>
    <s v="Cons Direct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637.05999999999995"/>
    <n v="637.05999999999995"/>
    <n v="0"/>
    <n v="637.05999999999995"/>
    <x v="101"/>
  </r>
  <r>
    <s v="3D4DY"/>
    <s v="DAO_Retail"/>
    <n v="2014"/>
    <s v="998-BDRD"/>
    <s v="INSPIRON 3542,,NOTEBOOK,CEDAR15HSWFBTX"/>
    <s v="CEDAR15HSWFBTX"/>
    <s v="CONSUMER"/>
    <s v="Retail"/>
    <x v="0"/>
    <s v="INSPIRON 3542"/>
    <s v="CEDAR15HSW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7"/>
  </r>
  <r>
    <s v="3R4FC"/>
    <s v="DAO_Retail"/>
    <n v="2014"/>
    <s v="730-4089"/>
    <s v="INSPIRON 5521,,NOTEBOOK,OAKM15IVBFBTX"/>
    <s v="OAKM15IVBFBTX"/>
    <s v="CONSUMER"/>
    <s v="Retail"/>
    <x v="0"/>
    <s v="INSPIRON 5521"/>
    <s v="OAKM15IVB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4"/>
  </r>
  <r>
    <s v="3WPR1"/>
    <s v="DAO_Retail"/>
    <n v="2014"/>
    <s v="730-1970"/>
    <s v="XPS13,NO PROCESSOR,NOTEBOOK,SPYDER XPS FBTX"/>
    <s v="SPYDER XPS FBTX"/>
    <s v="CONSUMER"/>
    <s v="Retail"/>
    <x v="5"/>
    <s v="XPS13"/>
    <s v="SPYDER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4"/>
  </r>
  <r>
    <s v="3X34R"/>
    <s v="DAO_Commercial"/>
    <n v="2013"/>
    <s v="332-1184"/>
    <s v="MMCo - E6230"/>
    <s v="Dalmore 12"/>
    <s v="Notebooks"/>
    <s v="Commercial"/>
    <x v="4"/>
    <s v="NULL"/>
    <s v="DALMORE12BTX"/>
    <x v="0"/>
    <s v="DAO"/>
    <s v="North Am."/>
    <s v="Commercial Legacy"/>
    <s v="Commercial DBM"/>
    <n v="243"/>
    <n v="243"/>
    <n v="243"/>
    <n v="243"/>
    <n v="243"/>
    <n v="243"/>
    <n v="243"/>
    <n v="243"/>
    <n v="243"/>
    <n v="243"/>
    <n v="243"/>
    <n v="243"/>
    <n v="243"/>
    <n v="243"/>
    <n v="0"/>
    <n v="0"/>
    <n v="0"/>
    <n v="0"/>
    <n v="0"/>
    <n v="0"/>
    <n v="243"/>
    <n v="0"/>
    <n v="0"/>
    <n v="0"/>
    <n v="0"/>
    <n v="243"/>
    <n v="0"/>
    <n v="0"/>
    <n v="0"/>
    <n v="659.70865878678978"/>
    <n v="160309.20408518991"/>
    <n v="0"/>
    <n v="160309.20408518991"/>
    <x v="102"/>
  </r>
  <r>
    <s v="2D8D4"/>
    <s v="DAO_Retail"/>
    <s v="Back to School 2013"/>
    <s v="730-5813"/>
    <s v="EAGL1403_017"/>
    <s v="EAGLETONFBTX"/>
    <s v="CONSUMER"/>
    <s v="Retail"/>
    <x v="1"/>
    <s v="INSPIRON ONE 2020"/>
    <s v="EAGLETONBTX"/>
    <x v="0"/>
    <s v="DAO"/>
    <s v="North Am."/>
    <s v="Consumer InDirect"/>
    <s v="Cons Retail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554.67010000000005"/>
    <n v="554.67010000000005"/>
    <n v="0"/>
    <n v="554.67010000000005"/>
    <x v="8"/>
  </r>
  <r>
    <s v="2FKYR"/>
    <s v="DAO_Retail"/>
    <n v="2014"/>
    <s v="730-4662"/>
    <s v="INSPIRON 660S,NO PROCESSOR,SFF,PINEVALLEYFBTX"/>
    <s v="PINEVALLEYFBTX"/>
    <s v="CONSUMER"/>
    <s v="Retail"/>
    <x v="1"/>
    <s v="INSPIRON 660S"/>
    <s v="PINEVALLEY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7"/>
  </r>
  <r>
    <s v="2H98T"/>
    <s v="DAO_Retail"/>
    <n v="2014"/>
    <s v="730-1631"/>
    <s v="XPS14Z,NO PROCESSOR,NOTEBOOK,BREITLING XPSZ FBTX"/>
    <s v="BREITLING XPSZ FBTX"/>
    <s v="CONSUMER"/>
    <s v="Retail"/>
    <x v="5"/>
    <s v="XPS14Z"/>
    <s v="BREITLING XPSZ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5"/>
  </r>
  <r>
    <s v="30K18"/>
    <s v="DAO_Retail"/>
    <n v="2014"/>
    <s v="730-7450"/>
    <s v="INSPIRON 5535,NOTEBOOK,OAKM15HSWFBTX"/>
    <s v="OAK15AMDFBTX"/>
    <s v="CONSUMER"/>
    <s v="Retail"/>
    <x v="0"/>
    <s v="INSPIRON 5535"/>
    <s v="OAK15AMD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0"/>
  </r>
  <r>
    <s v="31GYP"/>
    <s v="DAO_Retail"/>
    <s v="Holiday 2014"/>
    <s v="998-BHXP"/>
    <s v="i5348-2001BLK"/>
    <s v="THUNFBTX"/>
    <s v="CONSUMER"/>
    <s v="Retail"/>
    <x v="1"/>
    <s v="INSPIRON 5348"/>
    <s v="THUNBTX"/>
    <x v="0"/>
    <s v="DAO"/>
    <s v="NULL"/>
    <s v="NULL"/>
    <s v="Cons Retail"/>
    <n v="43"/>
    <n v="43"/>
    <n v="43"/>
    <n v="43"/>
    <n v="43"/>
    <n v="43"/>
    <n v="43"/>
    <n v="43"/>
    <n v="43"/>
    <n v="43"/>
    <n v="0"/>
    <n v="0"/>
    <n v="0"/>
    <n v="0"/>
    <n v="0"/>
    <n v="0"/>
    <n v="0"/>
    <n v="0"/>
    <n v="0"/>
    <n v="0"/>
    <n v="43"/>
    <n v="0"/>
    <n v="0"/>
    <n v="0"/>
    <n v="0"/>
    <n v="43"/>
    <n v="0"/>
    <n v="0"/>
    <n v="0"/>
    <n v="504.71"/>
    <n v="21702.53"/>
    <n v="0"/>
    <n v="21702.53"/>
    <x v="103"/>
  </r>
  <r>
    <s v="29RX9"/>
    <s v="DAO_Retail"/>
    <s v="Holiday 2014"/>
    <s v="998-BHXW"/>
    <s v="i3048-4286BLK"/>
    <s v="CASPIANBTX"/>
    <s v="CONSUMER"/>
    <s v="Retail"/>
    <x v="1"/>
    <s v="INSPIRON 3048"/>
    <s v="CASPIANBTX"/>
    <x v="0"/>
    <s v="DAO"/>
    <s v="NULL"/>
    <s v="NULL"/>
    <s v="Cons Retail"/>
    <n v="23"/>
    <n v="23"/>
    <n v="23"/>
    <n v="23"/>
    <n v="23"/>
    <n v="23"/>
    <n v="23"/>
    <n v="23"/>
    <n v="23"/>
    <n v="23"/>
    <n v="23"/>
    <n v="0"/>
    <n v="0"/>
    <n v="0"/>
    <n v="0"/>
    <n v="0"/>
    <n v="0"/>
    <n v="0"/>
    <n v="0"/>
    <n v="0"/>
    <n v="23"/>
    <n v="0"/>
    <n v="0"/>
    <n v="0"/>
    <n v="0"/>
    <n v="23"/>
    <n v="0"/>
    <n v="0"/>
    <n v="0"/>
    <n v="473.11"/>
    <n v="10881.53"/>
    <n v="0"/>
    <n v="10881.53"/>
    <x v="38"/>
  </r>
  <r>
    <s v="2CN19"/>
    <s v="DAO_Retail"/>
    <s v="Holiday 2015"/>
    <s v="998-BRNL"/>
    <s v="Tulip151603_2362"/>
    <s v="TULIP15BDWFBTX"/>
    <s v="CONSUMER"/>
    <s v="Retail"/>
    <x v="0"/>
    <s v="INSPIRON 15-5558"/>
    <s v="TULIP15BDWBTX"/>
    <x v="0"/>
    <s v="NULL"/>
    <s v="NULL"/>
    <s v="NULL"/>
    <s v="Cons Retail"/>
    <n v="3200"/>
    <n v="3200"/>
    <n v="3200"/>
    <n v="3200"/>
    <n v="3200"/>
    <n v="2700"/>
    <n v="0"/>
    <n v="0"/>
    <n v="0"/>
    <n v="0"/>
    <n v="0"/>
    <n v="0"/>
    <n v="0"/>
    <n v="0"/>
    <n v="0"/>
    <n v="0"/>
    <n v="0"/>
    <n v="0"/>
    <n v="0"/>
    <n v="0"/>
    <n v="3200"/>
    <n v="0"/>
    <n v="0"/>
    <n v="0"/>
    <n v="0"/>
    <n v="3200"/>
    <n v="0"/>
    <n v="0"/>
    <n v="0"/>
    <n v="726.04"/>
    <n v="2323328"/>
    <n v="0"/>
    <n v="0"/>
    <x v="80"/>
  </r>
  <r>
    <s v="2FCWG"/>
    <s v="DAO_Retail"/>
    <s v="Back to School 2014"/>
    <s v="998-BCYX"/>
    <s v="i5748-1143sLV"/>
    <s v="CEDAR17HSWFBTX"/>
    <s v="CONSUMER"/>
    <s v="Retail"/>
    <x v="0"/>
    <s v="INSPIRON 5748"/>
    <s v="CEDAR17HSWBTX"/>
    <x v="0"/>
    <s v="DAO"/>
    <s v="North Am."/>
    <s v="Consumer InDirect"/>
    <s v="Cons Retail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458.72"/>
    <n v="458.72"/>
    <n v="0"/>
    <n v="458.72"/>
    <x v="12"/>
  </r>
  <r>
    <s v="2JH1R"/>
    <s v="BTS_DAO"/>
    <s v="HOL-2015"/>
    <s v="998-BHCR"/>
    <s v="i5HSW|8|1TB HD+"/>
    <s v="CEDAR17HSWFBTX"/>
    <s v="CONSUMER"/>
    <s v="Consumer"/>
    <x v="0"/>
    <s v="INSPIRON 5748"/>
    <s v="CEDAR17HSW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2"/>
  </r>
  <r>
    <s v="2KHXC"/>
    <s v="DAO_Commercial"/>
    <s v="DBM"/>
    <s v="998-BLSM"/>
    <s v="7020SFF_1H16_002"/>
    <s v="AMAZON7SFFFBTX"/>
    <s v="COMMERCIAL"/>
    <s v="Commercial"/>
    <x v="2"/>
    <s v="OPTIPLEX 7020"/>
    <s v="AMAZON7SFFBTX"/>
    <x v="0"/>
    <s v="NULL"/>
    <s v="NULL"/>
    <s v="NULL"/>
    <s v="Commercial DBM"/>
    <n v="3523"/>
    <n v="3523"/>
    <n v="3523"/>
    <n v="3403"/>
    <n v="3163"/>
    <n v="1903"/>
    <n v="0"/>
    <n v="0"/>
    <n v="0"/>
    <n v="0"/>
    <n v="0"/>
    <n v="0"/>
    <n v="0"/>
    <n v="0"/>
    <n v="0"/>
    <n v="0"/>
    <n v="1416"/>
    <n v="0"/>
    <n v="1416"/>
    <n v="768"/>
    <n v="3491"/>
    <n v="32"/>
    <n v="0"/>
    <n v="0"/>
    <n v="0"/>
    <n v="3523"/>
    <n v="0"/>
    <n v="1416"/>
    <n v="240"/>
    <n v="391.83"/>
    <n v="1380417.0899999999"/>
    <n v="554831.28"/>
    <n v="0"/>
    <x v="6"/>
  </r>
  <r>
    <s v="1GYNY"/>
    <s v="DAO_Retail"/>
    <s v="Back to School 2013"/>
    <s v="730-5172"/>
    <s v="EAGL1403_016"/>
    <s v="EAGLETONFBTX"/>
    <s v="CONSUMER"/>
    <s v="Retail"/>
    <x v="1"/>
    <s v="INSPIRON ONE 2020"/>
    <s v="EAGLETONBTX"/>
    <x v="0"/>
    <s v="DAO"/>
    <s v="NULL"/>
    <s v="NULL"/>
    <s v="Cons Retail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513.15"/>
    <n v="513.15"/>
    <n v="0"/>
    <n v="513.15"/>
    <x v="8"/>
  </r>
  <r>
    <s v="1MJ4R"/>
    <s v="DAO_Commercial"/>
    <s v="NDBM_Wave2"/>
    <s v="730-7014"/>
    <s v="Latitude E7240_008"/>
    <s v="GOLIAD12FBTX"/>
    <s v="COMMERCIAL"/>
    <s v="Commercial"/>
    <x v="4"/>
    <s v="LATITUDE E7240"/>
    <s v="GOLIAD12BTX"/>
    <x v="0"/>
    <s v="DAO"/>
    <s v="North Am."/>
    <s v="Commercial NDBM"/>
    <s v="Commercial DBM"/>
    <n v="2"/>
    <n v="2"/>
    <n v="2"/>
    <n v="2"/>
    <n v="2"/>
    <n v="2"/>
    <n v="2"/>
    <n v="2"/>
    <n v="2"/>
    <n v="2"/>
    <n v="2"/>
    <n v="2"/>
    <n v="2"/>
    <n v="2"/>
    <n v="0"/>
    <n v="0"/>
    <n v="0"/>
    <n v="0"/>
    <n v="0"/>
    <n v="0"/>
    <n v="1"/>
    <n v="1"/>
    <n v="0"/>
    <n v="0"/>
    <n v="0"/>
    <n v="2"/>
    <n v="0"/>
    <n v="0"/>
    <n v="0"/>
    <n v="724"/>
    <n v="1448"/>
    <n v="0"/>
    <n v="1448"/>
    <x v="97"/>
  </r>
  <r>
    <s v="228CD"/>
    <s v="DAO_Commercial"/>
    <n v="2013"/>
    <s v="225-3208"/>
    <s v="Opti 7010 MT Con 4"/>
    <s v="Lanikai 7 MT"/>
    <s v="NULL"/>
    <s v="Commercial"/>
    <x v="2"/>
    <s v="NULL"/>
    <s v="NULL"/>
    <x v="0"/>
    <s v="DAO"/>
    <s v="North Am."/>
    <s v="Commercial Legacy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4"/>
  </r>
  <r>
    <s v="230MF"/>
    <s v="DAO_Retail"/>
    <n v="2014"/>
    <s v="998-BDYG"/>
    <s v="OPTIPLEX XE2,NO PROCESSOR,AMAZON X MT E,AMAZONXMTFBTX,EPA,BTX,WW"/>
    <s v="AMAZONXMTFBTX"/>
    <s v="COMMERCIAL"/>
    <s v="Retail"/>
    <x v="2"/>
    <s v="OPTIPLEX XE2"/>
    <s v="AMAZONXMT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04"/>
  </r>
  <r>
    <s v="23DFC"/>
    <s v="DAO_Retail"/>
    <n v="2014"/>
    <s v="730-4226"/>
    <s v="INSPIRON 3520,NO PROCESSOR,NOTEBOOK,ENRICOMLK15ITLFBTX"/>
    <s v="ENRICOMLK15ITLFBTX"/>
    <s v="CONSUMER"/>
    <s v="Retail"/>
    <x v="0"/>
    <s v="INSPIRON 3520"/>
    <s v="ENRICOMLK15IT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9"/>
  </r>
  <r>
    <s v="0TD94"/>
    <s v="DAO_Retail"/>
    <s v="Spring 2014"/>
    <s v="998-BICE"/>
    <s v="i5735-1936APL"/>
    <s v="OAK17AMDFBTX"/>
    <s v="CONSUMER"/>
    <s v="Retail"/>
    <x v="0"/>
    <s v="INSPIRON 5735"/>
    <s v="OAK17AMDBTX"/>
    <x v="0"/>
    <s v="DAO"/>
    <s v="NULL"/>
    <s v="NULL"/>
    <s v="Cons Retail"/>
    <n v="57"/>
    <n v="57"/>
    <n v="57"/>
    <n v="57"/>
    <n v="57"/>
    <n v="57"/>
    <n v="57"/>
    <n v="57"/>
    <n v="57"/>
    <n v="57"/>
    <n v="57"/>
    <n v="0"/>
    <n v="0"/>
    <n v="0"/>
    <n v="0"/>
    <n v="0"/>
    <n v="0"/>
    <n v="0"/>
    <n v="0"/>
    <n v="0"/>
    <n v="57"/>
    <n v="0"/>
    <n v="0"/>
    <n v="0"/>
    <n v="0"/>
    <n v="57"/>
    <n v="0"/>
    <n v="0"/>
    <n v="0"/>
    <n v="464.88"/>
    <n v="26498.16"/>
    <n v="0"/>
    <n v="26498.16"/>
    <x v="39"/>
  </r>
  <r>
    <s v="0WGN7"/>
    <s v="DAO_Retail"/>
    <n v="2014"/>
    <s v="730-7306"/>
    <s v="GOODYEARFBTX,MNTW,XPS,8700"/>
    <s v="GOODYEARFBTX"/>
    <s v="CONSUMER"/>
    <s v="Retail"/>
    <x v="12"/>
    <s v="XPS 8700"/>
    <s v="GOODYEAR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8"/>
  </r>
  <r>
    <s v="0YH4R"/>
    <s v="BTS_DAO"/>
    <s v="B2S-2015"/>
    <s v="998-BBZG"/>
    <s v="Touch|PDC|4GB|1TB|UMA|DVDRW|DW1707|Win8.1"/>
    <s v="CASPIANBTX"/>
    <s v="CONSUMER"/>
    <s v="Consumer"/>
    <x v="1"/>
    <s v="INSPIRON 3048"/>
    <s v="CASPIANBTX"/>
    <x v="0"/>
    <s v="DAO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8"/>
  </r>
  <r>
    <s v="12JRK"/>
    <s v="BTS_DAO"/>
    <s v="HOL-2015"/>
    <s v="998-BHPO"/>
    <s v="i7HSW|16|1TB+32|2 T QHD+"/>
    <s v="TESTAROSSAXPSFBTX"/>
    <s v="CONSUMER"/>
    <s v="Consumer"/>
    <x v="5"/>
    <s v="XPS 9530"/>
    <s v="TESTAROSSA XPS 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05"/>
  </r>
  <r>
    <s v="13KTW"/>
    <s v="DAO_Commercial"/>
    <s v="DBM"/>
    <s v="998-BNWZ"/>
    <s v="Smart Selection|AMD G-T48E 1.4GHz DC |ThinOS|2GB|8GB Flash"/>
    <s v="SAN FRANCISCOTOSBTX"/>
    <s v="THIN CLIENT"/>
    <s v="Commercial"/>
    <x v="11"/>
    <s v="WYSE 5010 THIN CLIENT"/>
    <s v="SAN FRANCISCOBTX"/>
    <x v="0"/>
    <s v="NULL"/>
    <s v="NULL"/>
    <s v="NULL"/>
    <s v="Commercial DBM"/>
    <n v="628"/>
    <n v="628"/>
    <n v="28"/>
    <n v="0"/>
    <n v="0"/>
    <n v="0"/>
    <n v="0"/>
    <n v="0"/>
    <n v="0"/>
    <n v="0"/>
    <n v="0"/>
    <n v="0"/>
    <n v="0"/>
    <n v="0"/>
    <n v="0"/>
    <n v="0"/>
    <n v="620"/>
    <n v="0"/>
    <n v="620"/>
    <n v="440"/>
    <n v="628"/>
    <n v="0"/>
    <n v="0"/>
    <n v="0"/>
    <n v="0"/>
    <n v="628"/>
    <n v="0"/>
    <n v="620"/>
    <n v="250"/>
    <n v="120.41"/>
    <n v="75617.48"/>
    <n v="74654.2"/>
    <n v="0"/>
    <x v="106"/>
  </r>
  <r>
    <s v="0XX3H"/>
    <s v="DAO_Retail"/>
    <n v="2014"/>
    <s v="998-BNIE"/>
    <s v="INSPIRON 7348,,NOTEBOOK,COTTONWOODBDWFBTX"/>
    <s v="COTTONWOODBDWFBTX"/>
    <s v="CONSUMER"/>
    <s v="Retail"/>
    <x v="0"/>
    <s v="INSPIRON 7348"/>
    <s v="COTTONWOODBD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7"/>
  </r>
  <r>
    <s v="128JX"/>
    <s v="DAO_Retail"/>
    <s v="Spring 2015"/>
    <s v="998-BKXE"/>
    <s v="i3646-3000BLK"/>
    <s v="SAFFRONFBTX"/>
    <s v="CONSUMER"/>
    <s v="Retail"/>
    <x v="1"/>
    <s v="INSPIRON 3646"/>
    <s v="SAFFRONBTX"/>
    <x v="0"/>
    <s v="NULL"/>
    <s v="NULL"/>
    <s v="NULL"/>
    <s v="Cons Retail"/>
    <n v="11"/>
    <n v="11"/>
    <n v="11"/>
    <n v="11"/>
    <n v="11"/>
    <n v="11"/>
    <n v="11"/>
    <n v="11"/>
    <n v="11"/>
    <n v="11"/>
    <n v="0"/>
    <n v="0"/>
    <n v="0"/>
    <n v="0"/>
    <n v="0"/>
    <n v="0"/>
    <n v="0"/>
    <n v="0"/>
    <n v="0"/>
    <n v="0"/>
    <n v="11"/>
    <n v="0"/>
    <n v="0"/>
    <n v="0"/>
    <n v="0"/>
    <n v="11"/>
    <n v="0"/>
    <n v="0"/>
    <n v="0"/>
    <n v="320.10000000000002"/>
    <n v="3521.1000000000004"/>
    <n v="0"/>
    <n v="3521.1000000000004"/>
    <x v="88"/>
  </r>
  <r>
    <s v="12FK1"/>
    <s v="DAO_Retail"/>
    <n v="2014"/>
    <s v="730-6187"/>
    <s v="INSPIRON 7 SERIES 15,7537,NOTEBOOK,HADLEY 15FBTX"/>
    <s v="HADLEY 15FBTX"/>
    <s v="CONSUMER"/>
    <s v="Retail"/>
    <x v="0"/>
    <s v="INSPIRON 7537"/>
    <s v="HADLEY 15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7"/>
  </r>
  <r>
    <s v="1703J"/>
    <s v="BTS_Mexico"/>
    <s v="FY 16 Holiday Cycle 5"/>
    <s v="998-BQJU"/>
    <s v="TULIP15SKL1605_2362"/>
    <s v="TULIP15SKLFBTX"/>
    <s v="CONSUMER"/>
    <s v="Consumer"/>
    <x v="0"/>
    <s v="INSPIRON 15-5559"/>
    <s v="TULIP15SKLBTX"/>
    <x v="1"/>
    <s v="NULL"/>
    <s v="NULL"/>
    <s v="NULL"/>
    <s v="Cons Direct"/>
    <n v="1735"/>
    <n v="1735"/>
    <n v="1561"/>
    <n v="1561"/>
    <n v="1192"/>
    <n v="0"/>
    <n v="0"/>
    <n v="0"/>
    <n v="0"/>
    <n v="0"/>
    <n v="0"/>
    <n v="0"/>
    <n v="0"/>
    <n v="0"/>
    <n v="0"/>
    <n v="0"/>
    <n v="178"/>
    <n v="0"/>
    <n v="178"/>
    <n v="358"/>
    <n v="360"/>
    <n v="0"/>
    <n v="0"/>
    <n v="0"/>
    <n v="1375"/>
    <n v="1735"/>
    <n v="47"/>
    <n v="131"/>
    <n v="47"/>
    <n v="729.18"/>
    <n v="1265127.2999999998"/>
    <n v="129794.04"/>
    <n v="0"/>
    <x v="89"/>
  </r>
  <r>
    <s v="187XJ"/>
    <s v="DAO_Retail"/>
    <n v="2014"/>
    <s v="998-BNIG"/>
    <s v="INSPIRON 7348,,NOTEBOOK,COTTONWOODBDWFBTX"/>
    <s v="COTTONWOODBDWFBTX"/>
    <s v="CONSUMER"/>
    <s v="Retail"/>
    <x v="0"/>
    <s v="INSPIRON 7348"/>
    <s v="COTTONWOODBDWBTX"/>
    <x v="0"/>
    <s v="NULL"/>
    <s v="NULL"/>
    <s v="NULL"/>
    <s v="Cons Retail"/>
    <n v="191"/>
    <n v="191"/>
    <n v="191"/>
    <n v="191"/>
    <n v="191"/>
    <n v="191"/>
    <n v="0"/>
    <n v="0"/>
    <n v="0"/>
    <n v="0"/>
    <n v="0"/>
    <n v="0"/>
    <n v="0"/>
    <n v="0"/>
    <n v="0"/>
    <n v="0"/>
    <n v="0"/>
    <n v="0"/>
    <n v="0"/>
    <n v="0"/>
    <n v="191"/>
    <n v="0"/>
    <n v="0"/>
    <n v="0"/>
    <n v="0"/>
    <n v="191"/>
    <n v="0"/>
    <n v="0"/>
    <n v="0"/>
    <n v="870.49"/>
    <n v="166263.59"/>
    <n v="0"/>
    <n v="0"/>
    <x v="87"/>
  </r>
  <r>
    <s v="3YC73"/>
    <s v="DAO_Retail"/>
    <n v="2014"/>
    <s v="730-2284"/>
    <s v="XPS13,NO PROCESSOR,NOTEBOOK,SPYDER XPS FBTX"/>
    <s v="SPYDER XPS FBTX"/>
    <s v="CONSUMER"/>
    <s v="Retail"/>
    <x v="5"/>
    <s v="XPS13"/>
    <s v="SPYDER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4"/>
  </r>
  <r>
    <s v="42KC3"/>
    <s v="DAO_Commercial"/>
    <s v="NDBM_Wave2Refresh"/>
    <s v="998-BEYR"/>
    <s v="Latitude E6440_101"/>
    <s v="LATITUDE E6440,,NOTEBOOK,SALADO14BTX"/>
    <s v="COMMERCIAL"/>
    <s v="Commercial"/>
    <x v="4"/>
    <s v="LATITUDE E6440"/>
    <s v="SALADO14BTX"/>
    <x v="0"/>
    <s v="DAO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7"/>
  </r>
  <r>
    <s v="48TD6"/>
    <s v="BTS_DAO"/>
    <s v="SPR-2016"/>
    <s v="998-BJWD"/>
    <s v=" i3|4GB|1TB"/>
    <s v="GENERAL SFFFBTX"/>
    <s v="CONSUMER"/>
    <s v="Consumer"/>
    <x v="1"/>
    <s v="INSPIRON 3647"/>
    <s v="GENERAL SFF BTX"/>
    <x v="0"/>
    <s v="NULL"/>
    <s v="NULL"/>
    <s v="NULL"/>
    <s v="Cons Direct"/>
    <n v="6"/>
    <n v="6"/>
    <n v="6"/>
    <n v="6"/>
    <n v="6"/>
    <n v="6"/>
    <n v="6"/>
    <n v="6"/>
    <n v="6"/>
    <n v="6"/>
    <n v="0"/>
    <n v="0"/>
    <n v="0"/>
    <n v="0"/>
    <n v="0"/>
    <n v="0"/>
    <n v="0"/>
    <n v="0"/>
    <n v="0"/>
    <n v="0"/>
    <n v="6"/>
    <n v="0"/>
    <n v="0"/>
    <n v="0"/>
    <n v="0"/>
    <n v="6"/>
    <n v="0"/>
    <n v="0"/>
    <n v="0"/>
    <n v="352.16"/>
    <n v="2112.96"/>
    <n v="0"/>
    <n v="2112.96"/>
    <x v="28"/>
  </r>
  <r>
    <s v="4NV60"/>
    <s v="BTS_Mexico"/>
    <s v="FY15 Spring Cycle 1"/>
    <s v="730-8009"/>
    <s v="OAK14V1501_2300"/>
    <s v="OAKV14HSWFBTX"/>
    <s v="CONSUMER"/>
    <s v="Consumer"/>
    <x v="0"/>
    <s v="INSPIRON 3437"/>
    <s v="OAKV14HSWBTX"/>
    <x v="1"/>
    <s v="LATAM"/>
    <s v="Lat. Am."/>
    <s v="Consumer Direct"/>
    <s v="Cons Direct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432.05"/>
    <n v="432.05"/>
    <n v="0"/>
    <n v="432.05"/>
    <x v="107"/>
  </r>
  <r>
    <s v="4P97G"/>
    <s v="DAO_Commercial"/>
    <s v="NDBM_Wave2"/>
    <s v="730-7814"/>
    <s v="Optiplex 7010_003"/>
    <s v="LANIKAI7DTFBTX"/>
    <s v="COMMERCIAL"/>
    <s v="Commercial"/>
    <x v="2"/>
    <s v="OPTIPLEX 7010"/>
    <s v="LANIKAI7DTBTX"/>
    <x v="0"/>
    <s v="DAO"/>
    <s v="North Am."/>
    <s v="Commercial Legacy"/>
    <s v="Commercial DBM"/>
    <n v="30"/>
    <n v="30"/>
    <n v="30"/>
    <n v="30"/>
    <n v="30"/>
    <n v="30"/>
    <n v="30"/>
    <n v="30"/>
    <n v="30"/>
    <n v="30"/>
    <n v="30"/>
    <n v="30"/>
    <n v="30"/>
    <n v="30"/>
    <n v="0"/>
    <n v="0"/>
    <n v="0"/>
    <n v="0"/>
    <n v="0"/>
    <n v="0"/>
    <n v="14"/>
    <n v="16"/>
    <n v="0"/>
    <n v="0"/>
    <n v="0"/>
    <n v="30"/>
    <n v="0"/>
    <n v="0"/>
    <n v="0"/>
    <n v="454.32"/>
    <n v="13629.6"/>
    <n v="0"/>
    <n v="13629.6"/>
    <x v="108"/>
  </r>
  <r>
    <s v="007V6"/>
    <s v="DAO_Retail"/>
    <n v="2014"/>
    <s v="730-0127"/>
    <s v="CHELSEABTX1"/>
    <s v="INSPIRON N5030,FGA,NOTEBOOK,CHELSEA15INTEL"/>
    <s v="CONSUMER"/>
    <s v="Retail"/>
    <x v="0"/>
    <s v="INSPIRON N5030"/>
    <s v="CHELSEA15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6"/>
  </r>
  <r>
    <s v="06K19"/>
    <s v="DAO_Retail"/>
    <n v="2014"/>
    <s v="730-7899"/>
    <s v="ALIENWARE X51,,,ANDROMEDA R2FBTX"/>
    <s v="ANDROMEDA R2FBTX"/>
    <s v="CONSUMER"/>
    <s v="Retail"/>
    <x v="9"/>
    <s v="ALIENWARE X51"/>
    <s v="ANDROMEDA R2 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3"/>
  </r>
  <r>
    <s v="07YX5"/>
    <s v="DAO_Retail"/>
    <s v="Back to School 2014"/>
    <s v="998-BDZB"/>
    <s v="i3847-2310BK"/>
    <s v="GENERAL MTFBTX"/>
    <s v="CONSUMER"/>
    <s v="Retail"/>
    <x v="1"/>
    <s v="INSPIRON 3847"/>
    <s v="GENERAL MT BTX"/>
    <x v="0"/>
    <s v="DAO"/>
    <s v="NULL"/>
    <s v="NULL"/>
    <s v="Cons Retail"/>
    <n v="93"/>
    <n v="93"/>
    <n v="93"/>
    <n v="93"/>
    <n v="93"/>
    <n v="93"/>
    <n v="93"/>
    <n v="93"/>
    <n v="93"/>
    <n v="93"/>
    <n v="93"/>
    <n v="93"/>
    <n v="93"/>
    <n v="0"/>
    <n v="0"/>
    <n v="0"/>
    <n v="0"/>
    <n v="0"/>
    <n v="0"/>
    <n v="0"/>
    <n v="93"/>
    <n v="0"/>
    <n v="0"/>
    <n v="0"/>
    <n v="0"/>
    <n v="93"/>
    <n v="0"/>
    <n v="0"/>
    <n v="0"/>
    <n v="314.2"/>
    <n v="29220.6"/>
    <n v="0"/>
    <n v="29220.6"/>
    <x v="30"/>
  </r>
  <r>
    <s v="0CHX4"/>
    <s v="BTS_DAO"/>
    <s v="FY 16 Holiday Cycle 5"/>
    <s v="998-BRGB"/>
    <s v="JASMSKL1605_903"/>
    <s v="JASSKL20FBTX"/>
    <s v="CONSUMER"/>
    <s v="Consumer"/>
    <x v="1"/>
    <s v="INSPIRON 20-3059"/>
    <s v="JASSKL20BTX"/>
    <x v="0"/>
    <s v="NULL"/>
    <s v="NULL"/>
    <s v="NULL"/>
    <s v="Cons Direct"/>
    <n v="50"/>
    <n v="50"/>
    <n v="0"/>
    <n v="0"/>
    <n v="0"/>
    <n v="0"/>
    <n v="0"/>
    <n v="0"/>
    <n v="0"/>
    <n v="0"/>
    <n v="0"/>
    <n v="0"/>
    <n v="0"/>
    <n v="0"/>
    <n v="150"/>
    <n v="0"/>
    <n v="148"/>
    <n v="0"/>
    <n v="298"/>
    <n v="134"/>
    <n v="50"/>
    <n v="0"/>
    <n v="0"/>
    <n v="0"/>
    <n v="0"/>
    <n v="50"/>
    <n v="148"/>
    <n v="150"/>
    <n v="150"/>
    <n v="617.33960000000002"/>
    <n v="30866.98"/>
    <n v="183967.20079999999"/>
    <n v="0"/>
    <x v="109"/>
  </r>
  <r>
    <s v="0GCXC"/>
    <s v="DAO_Commercial"/>
    <s v="DBM"/>
    <s v="998-BLWD"/>
    <s v="3020MFF_1H16_001"/>
    <s v="DOGFISH 3FBTX"/>
    <s v="COMMERCIAL"/>
    <s v="Commercial"/>
    <x v="2"/>
    <s v="OPTIPLEX 3020"/>
    <s v="DOGFISH 3 BTX"/>
    <x v="0"/>
    <s v="NULL"/>
    <s v="NULL"/>
    <s v="NULL"/>
    <s v="Commercial DBM"/>
    <n v="521"/>
    <n v="521"/>
    <n v="311"/>
    <n v="174"/>
    <n v="0"/>
    <n v="0"/>
    <n v="0"/>
    <n v="0"/>
    <n v="0"/>
    <n v="0"/>
    <n v="0"/>
    <n v="0"/>
    <n v="0"/>
    <n v="0"/>
    <n v="0"/>
    <n v="222"/>
    <n v="1224"/>
    <n v="0"/>
    <n v="1446"/>
    <n v="90"/>
    <n v="471"/>
    <n v="32"/>
    <n v="0"/>
    <n v="18"/>
    <n v="0"/>
    <n v="521"/>
    <n v="420"/>
    <n v="1026"/>
    <n v="282"/>
    <n v="298.89"/>
    <n v="155721.69"/>
    <n v="432194.94"/>
    <n v="0"/>
    <x v="110"/>
  </r>
  <r>
    <s v="0147H"/>
    <s v="DAO_Retail"/>
    <s v="FY16 Back to School cycle3"/>
    <s v="998-BPXU"/>
    <s v="GENSFF1603_316"/>
    <s v="GENERAL SFFFBTX"/>
    <s v="CONSUMER"/>
    <s v="Retail"/>
    <x v="1"/>
    <s v="INSPIRON 3647"/>
    <s v="GENERAL SFF BTX"/>
    <x v="0"/>
    <s v="NULL"/>
    <s v="NULL"/>
    <s v="NULL"/>
    <s v="Cons Retail"/>
    <n v="269"/>
    <n v="269"/>
    <n v="245"/>
    <n v="245"/>
    <n v="0"/>
    <n v="0"/>
    <n v="0"/>
    <n v="0"/>
    <n v="0"/>
    <n v="0"/>
    <n v="0"/>
    <n v="0"/>
    <n v="0"/>
    <n v="0"/>
    <n v="0"/>
    <n v="16"/>
    <n v="0"/>
    <n v="0"/>
    <n v="16"/>
    <n v="1"/>
    <n v="269"/>
    <n v="0"/>
    <n v="0"/>
    <n v="0"/>
    <n v="0"/>
    <n v="269"/>
    <n v="0"/>
    <n v="16"/>
    <n v="40"/>
    <n v="303.20999999999998"/>
    <n v="81563.489999999991"/>
    <n v="4851.3599999999997"/>
    <n v="0"/>
    <x v="28"/>
  </r>
  <r>
    <s v="037RJ"/>
    <s v="DAO_Retail"/>
    <s v="Back to School 2015"/>
    <s v="998-BPUF"/>
    <s v="ORCH1603_2105_R"/>
    <s v="ORCAMD24FBTX"/>
    <s v="CONSUMER"/>
    <s v="Retail"/>
    <x v="1"/>
    <s v="INSPIRON 24-3455"/>
    <s v="ORCAMD24BTX"/>
    <x v="0"/>
    <s v="NULL"/>
    <s v="NULL"/>
    <s v="NULL"/>
    <s v="Cons Retail"/>
    <n v="2534"/>
    <n v="2534"/>
    <n v="518"/>
    <n v="0"/>
    <n v="0"/>
    <n v="0"/>
    <n v="0"/>
    <n v="0"/>
    <n v="0"/>
    <n v="0"/>
    <n v="0"/>
    <n v="0"/>
    <n v="0"/>
    <n v="0"/>
    <n v="0"/>
    <n v="0"/>
    <n v="6441"/>
    <n v="0"/>
    <n v="6441"/>
    <n v="1727"/>
    <n v="12"/>
    <n v="0"/>
    <n v="0"/>
    <n v="2522"/>
    <n v="0"/>
    <n v="2534"/>
    <n v="3024"/>
    <n v="3417"/>
    <n v="1526"/>
    <n v="513.91"/>
    <n v="1302247.94"/>
    <n v="3310094.3099999996"/>
    <n v="0"/>
    <x v="77"/>
  </r>
  <r>
    <s v="0563M"/>
    <s v="BTS_DAO"/>
    <s v="SPR-2016"/>
    <s v="998-BLGL"/>
    <s v="INSPIRON 7547"/>
    <s v="BRADLEYHSWFBTX"/>
    <s v="CONSUMER"/>
    <s v="Consumer"/>
    <x v="0"/>
    <s v="INSPIRON 7547"/>
    <s v="BRADLEYHSWBTX"/>
    <x v="0"/>
    <s v="NULL"/>
    <s v="NULL"/>
    <s v="NULL"/>
    <s v="Cons Direct"/>
    <n v="98"/>
    <n v="98"/>
    <n v="98"/>
    <n v="98"/>
    <n v="98"/>
    <n v="98"/>
    <n v="98"/>
    <n v="98"/>
    <n v="98"/>
    <n v="98"/>
    <n v="98"/>
    <n v="0"/>
    <n v="0"/>
    <n v="0"/>
    <n v="0"/>
    <n v="0"/>
    <n v="0"/>
    <n v="0"/>
    <n v="0"/>
    <n v="0"/>
    <n v="98"/>
    <n v="0"/>
    <n v="0"/>
    <n v="0"/>
    <n v="0"/>
    <n v="98"/>
    <n v="0"/>
    <n v="0"/>
    <n v="0"/>
    <n v="928.61"/>
    <n v="91003.78"/>
    <n v="0"/>
    <n v="91003.78"/>
    <x v="9"/>
  </r>
  <r>
    <s v="0K6GX"/>
    <s v="DAO_Commercial"/>
    <s v="DBM"/>
    <s v="998-BFZR"/>
    <s v="OptiPlex 7020 SFF_004"/>
    <s v="AMAZON7SFFFBTX"/>
    <s v="COMMERCIAL"/>
    <s v="Commercial"/>
    <x v="2"/>
    <s v="OPTIPLEX 7020"/>
    <s v="AMAZON7SFFBTX"/>
    <x v="0"/>
    <s v="DAO"/>
    <s v="NULL"/>
    <s v="NULL"/>
    <s v="Commercial DBM"/>
    <n v="53"/>
    <n v="53"/>
    <n v="53"/>
    <n v="53"/>
    <n v="53"/>
    <n v="53"/>
    <n v="53"/>
    <n v="53"/>
    <n v="53"/>
    <n v="53"/>
    <n v="53"/>
    <n v="0"/>
    <n v="0"/>
    <n v="0"/>
    <n v="0"/>
    <n v="0"/>
    <n v="0"/>
    <n v="0"/>
    <n v="0"/>
    <n v="0"/>
    <n v="15"/>
    <n v="38"/>
    <n v="0"/>
    <n v="0"/>
    <n v="0"/>
    <n v="53"/>
    <n v="0"/>
    <n v="0"/>
    <n v="0"/>
    <n v="391.98"/>
    <n v="20774.940000000002"/>
    <n v="0"/>
    <n v="20774.940000000002"/>
    <x v="6"/>
  </r>
  <r>
    <s v="0KTP1"/>
    <s v="DAO_Retail"/>
    <n v="2014"/>
    <s v="998-11853"/>
    <s v="INSPIRON N5110,FGAN5110,NO PROCESSOR,NOTEBOOK,QUEEN15INTELFBTX"/>
    <s v="QUEEN15INTELFBTX"/>
    <s v="CONSUMER"/>
    <s v="Retail"/>
    <x v="0"/>
    <s v="INSPIRON N5110"/>
    <s v="QUEEN15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3"/>
  </r>
  <r>
    <s v="1KFNG"/>
    <s v="DAO_Retail"/>
    <n v="2014"/>
    <s v="730-4414"/>
    <s v="INSPIRON 2330,NO PROCESSOR,MNTW,OLYMPICFBTX"/>
    <s v="OLYMPICFBTX"/>
    <s v="CONSUMER"/>
    <s v="Retail"/>
    <x v="1"/>
    <s v="INSPIRON 2330"/>
    <s v="OLYMPIC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1"/>
  </r>
  <r>
    <s v="1MPK2"/>
    <s v="BTS_DAO"/>
    <s v="HOL-2015"/>
    <s v="998-BHDY"/>
    <s v=" i3|8GB|1TB"/>
    <s v="GENERAL MTFBTX"/>
    <s v="CONSUMER"/>
    <s v="Consumer"/>
    <x v="1"/>
    <s v="INSPIRON 3847"/>
    <s v="GENERAL MT BTX"/>
    <x v="0"/>
    <s v="NULL"/>
    <s v="NULL"/>
    <s v="NULL"/>
    <s v="Cons Direct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1"/>
    <n v="0"/>
    <n v="0"/>
    <n v="0"/>
    <n v="0"/>
    <n v="1"/>
    <n v="0"/>
    <n v="0"/>
    <n v="0"/>
    <n v="394.64"/>
    <n v="394.64"/>
    <n v="0"/>
    <n v="394.64"/>
    <x v="30"/>
  </r>
  <r>
    <s v="1PF53"/>
    <s v="DAO_Commercial"/>
    <s v="NDBM_Wave2"/>
    <s v="730-7825"/>
    <s v="TGRMT14H2_003"/>
    <s v="TIGRISMTFBTX"/>
    <s v="COMMERCIAL"/>
    <s v="Retail"/>
    <x v="2"/>
    <s v="OPTIPLEX 3020"/>
    <s v="TIGRISMTBTX"/>
    <x v="0"/>
    <s v="LATAM"/>
    <s v="Lat. Am.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41"/>
  </r>
  <r>
    <s v="1RRRW"/>
    <s v="DAO_Commercial"/>
    <s v="DBM"/>
    <s v="998-BJST"/>
    <s v="Goliad12_MLK_2W_028"/>
    <s v="GOLIADMLK12FBTXE"/>
    <s v="COMMERCIAL"/>
    <s v="Commercial"/>
    <x v="4"/>
    <s v="LATITUDE E7250"/>
    <s v="GOLIADMLK12BTXE"/>
    <x v="0"/>
    <s v="NULL"/>
    <s v="NULL"/>
    <s v="NULL"/>
    <s v="Commercial DBM"/>
    <n v="1863"/>
    <n v="1863"/>
    <n v="1611"/>
    <n v="1527"/>
    <n v="1444"/>
    <n v="168"/>
    <n v="0"/>
    <n v="0"/>
    <n v="0"/>
    <n v="0"/>
    <n v="0"/>
    <n v="0"/>
    <n v="0"/>
    <n v="0"/>
    <n v="0"/>
    <n v="0"/>
    <n v="756"/>
    <n v="0"/>
    <n v="756"/>
    <n v="336"/>
    <n v="1812"/>
    <n v="51"/>
    <n v="0"/>
    <n v="0"/>
    <n v="0"/>
    <n v="1863"/>
    <n v="252"/>
    <n v="504"/>
    <n v="168"/>
    <n v="717.91"/>
    <n v="1337466.3299999998"/>
    <n v="542739.96"/>
    <n v="0"/>
    <x v="112"/>
  </r>
  <r>
    <s v="1TD9F"/>
    <s v="BTS_DAO"/>
    <s v="FY 16 Holiday Cycle 5"/>
    <s v="998-BQVD"/>
    <s v="TULIP15BDW1605_2380_HSW"/>
    <s v="TULIP15BDWFBTX"/>
    <s v="CONSUMER"/>
    <s v="Consumer"/>
    <x v="0"/>
    <s v="INSPIRON 15-5558"/>
    <s v="TULIP15BDWBTX"/>
    <x v="0"/>
    <s v="NULL"/>
    <s v="NULL"/>
    <s v="NULL"/>
    <s v="Cons Direct"/>
    <n v="371"/>
    <n v="371"/>
    <n v="371"/>
    <n v="0"/>
    <n v="0"/>
    <n v="0"/>
    <n v="0"/>
    <n v="0"/>
    <n v="0"/>
    <n v="0"/>
    <n v="0"/>
    <n v="0"/>
    <n v="0"/>
    <n v="0"/>
    <n v="0"/>
    <n v="0"/>
    <n v="3307"/>
    <n v="0"/>
    <n v="3307"/>
    <n v="444"/>
    <n v="371"/>
    <n v="0"/>
    <n v="0"/>
    <n v="0"/>
    <n v="0"/>
    <n v="371"/>
    <n v="2981"/>
    <n v="326"/>
    <n v="1086"/>
    <n v="603.54"/>
    <n v="223913.34"/>
    <n v="1995906.7799999998"/>
    <n v="0"/>
    <x v="80"/>
  </r>
  <r>
    <s v="252WN"/>
    <s v="DAO_Retail"/>
    <n v="2014"/>
    <s v="998-21990"/>
    <s v="INSPIRON 7 SERIES 15,7537,NOTEBOOK,HADLEY 15FBTX"/>
    <s v="HADLEY 15FBTX"/>
    <s v="CONSUMER"/>
    <s v="Retail"/>
    <x v="0"/>
    <s v="INSPIRON 7537"/>
    <s v="HADLEY 15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7"/>
  </r>
  <r>
    <s v="25X73"/>
    <s v="BTS_Mexico"/>
    <s v="Spr-2014"/>
    <s v="730-7507"/>
    <s v="FGA,VOS LPT VOSTRO 5470,BTS"/>
    <s v="TITAN14MLKFBTX"/>
    <s v="CONSUMER"/>
    <s v="Consumer"/>
    <x v="6"/>
    <s v="VOSTRO 5470"/>
    <s v="TITAN14MLKBTX"/>
    <x v="1"/>
    <s v="LATAM"/>
    <s v="NULL"/>
    <s v="NULL"/>
    <s v="Cons Direct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602.20000000000005"/>
    <n v="602.20000000000005"/>
    <n v="0"/>
    <n v="602.20000000000005"/>
    <x v="113"/>
  </r>
  <r>
    <s v="28GP6"/>
    <s v="DAO_Commercial"/>
    <s v="FY16 2H"/>
    <s v="998-BSPT"/>
    <s v="E5570H_2H16_026"/>
    <s v="PARKCITY15FBTX "/>
    <s v="COMMERCIAL"/>
    <s v="Retail"/>
    <x v="4"/>
    <s v="LATITUDE E5570"/>
    <s v="PARKCITY15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5"/>
    <n v="0"/>
    <n v="0"/>
    <n v="0"/>
    <n v="0"/>
    <n v="0"/>
    <n v="0"/>
    <n v="0"/>
    <n v="0"/>
    <n v="0"/>
    <s v="-"/>
    <n v="0"/>
    <n v="0"/>
    <n v="0"/>
    <x v="114"/>
  </r>
  <r>
    <s v="2D8DX"/>
    <s v="DAO_Commercial"/>
    <s v="DBM"/>
    <s v="389-BDUE"/>
    <s v="Summit"/>
    <s v="Compellent Summit SC8000 - 16GB"/>
    <s v="NULL"/>
    <s v="Retail"/>
    <x v="3"/>
    <s v="NULL"/>
    <s v="NULL"/>
    <x v="0"/>
    <s v="DAO"/>
    <s v="North Am."/>
    <s v="Enterprise"/>
    <s v="Enterpri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4"/>
  </r>
  <r>
    <s v="2KC2K"/>
    <s v="DAO_Commercial"/>
    <s v="ESG"/>
    <s v="389-BFSJ"/>
    <s v="Haywire Con3D"/>
    <s v="HAYWIRE"/>
    <s v="NULL"/>
    <s v="Commercial"/>
    <x v="13"/>
    <s v="NULL"/>
    <s v="NULL"/>
    <x v="0"/>
    <s v="NULL"/>
    <s v="NULL"/>
    <s v="NULL"/>
    <s v="Enterprise"/>
    <n v="1921"/>
    <n v="1921"/>
    <n v="1921"/>
    <n v="1417"/>
    <n v="1417"/>
    <n v="409"/>
    <n v="409"/>
    <n v="0"/>
    <n v="0"/>
    <n v="0"/>
    <n v="0"/>
    <n v="0"/>
    <n v="0"/>
    <n v="0"/>
    <n v="0"/>
    <n v="0"/>
    <n v="0"/>
    <n v="0"/>
    <n v="0"/>
    <n v="0"/>
    <n v="1921"/>
    <n v="0"/>
    <n v="0"/>
    <n v="0"/>
    <n v="0"/>
    <n v="1921"/>
    <n v="0"/>
    <n v="0"/>
    <n v="0"/>
    <n v="441.49"/>
    <n v="848102.29"/>
    <n v="0"/>
    <n v="0"/>
    <x v="115"/>
  </r>
  <r>
    <s v="155KM"/>
    <s v="BTS_DAO"/>
    <s v="B2S-2016"/>
    <s v="998-BMLQ"/>
    <s v="i3|4|500 HD T W8.1P"/>
    <s v="TULIP15BDWFBTX"/>
    <s v="CONSUMER"/>
    <s v="Consumer"/>
    <x v="0"/>
    <s v="INSPIRON 15-5558"/>
    <s v="TULIP15BDWBTX"/>
    <x v="0"/>
    <s v="NULL"/>
    <s v="NULL"/>
    <s v="NULL"/>
    <s v="Cons Direct"/>
    <n v="13"/>
    <n v="13"/>
    <n v="13"/>
    <n v="13"/>
    <n v="13"/>
    <n v="13"/>
    <n v="13"/>
    <n v="13"/>
    <n v="13"/>
    <n v="13"/>
    <n v="0"/>
    <n v="0"/>
    <n v="0"/>
    <n v="0"/>
    <n v="0"/>
    <n v="0"/>
    <n v="0"/>
    <n v="0"/>
    <n v="0"/>
    <n v="1"/>
    <n v="13"/>
    <n v="0"/>
    <n v="0"/>
    <n v="0"/>
    <n v="0"/>
    <n v="13"/>
    <n v="0"/>
    <n v="0"/>
    <n v="0"/>
    <n v="570.54999999999995"/>
    <n v="7417.15"/>
    <n v="0"/>
    <n v="7417.15"/>
    <x v="80"/>
  </r>
  <r>
    <s v="16CMW"/>
    <s v="BTS_DAO"/>
    <s v="NULL"/>
    <s v="998-BINH"/>
    <s v="VENUE 8 PRO,5830,BELLAIREFBTX"/>
    <s v="BELLAIREFBTX"/>
    <s v="TABLET DEVICES"/>
    <s v="Consumer"/>
    <x v="7"/>
    <s v="VENUE 8 PRO"/>
    <s v="BELLAIREBTX"/>
    <x v="0"/>
    <s v="NULL"/>
    <s v="NULL"/>
    <s v="NULL"/>
    <s v="Tabl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6"/>
  </r>
  <r>
    <s v="1FRWH"/>
    <s v="DAO_Retail"/>
    <n v="2014"/>
    <s v="998-BNYX"/>
    <s v="INSPIRON 24-3455,,ORCHID AMD CHASSIS,ORCAMD24FBTX"/>
    <s v="ORCAMD24FBTX"/>
    <s v="CONSUMER"/>
    <s v="Retail"/>
    <x v="1"/>
    <s v="INSPIRON 24-3455"/>
    <s v="ORCAMD24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7"/>
  </r>
  <r>
    <s v="1K6HP"/>
    <s v="DAO_Commercial"/>
    <s v="FY16 2H"/>
    <s v="998-BSQB"/>
    <s v="3040SFF_2H16_015"/>
    <s v="WHITEFISHSFFFBTX"/>
    <s v="COMMERCIAL"/>
    <s v="Retail"/>
    <x v="2"/>
    <s v="OPTIPLEX 3040"/>
    <s v="WHITEFISHSFF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s v="-"/>
    <n v="0"/>
    <n v="0"/>
    <n v="0"/>
    <x v="117"/>
  </r>
  <r>
    <s v="1V371"/>
    <s v="DAO_Retail"/>
    <n v="2014"/>
    <s v="730-7307"/>
    <s v="GOODYEARFBTX,MNTW,XPS,8700"/>
    <s v="GOODYEARFBTX"/>
    <s v="CONSUMER"/>
    <s v="Retail"/>
    <x v="12"/>
    <s v="XPS 8700"/>
    <s v="GOODYEAR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8"/>
  </r>
  <r>
    <s v="2TD8W"/>
    <s v="DAO_Retail"/>
    <s v="Holiday 2015"/>
    <s v="998-BQQM"/>
    <s v="TULIP15AMD1605_2810"/>
    <s v="TULIP15AMDFBTX"/>
    <s v="CONSUMER"/>
    <s v="Retail"/>
    <x v="0"/>
    <s v="INSPIRON 15-5555"/>
    <s v="TULIP15AMDBTX"/>
    <x v="0"/>
    <s v="NULL"/>
    <s v="NULL"/>
    <s v="NULL"/>
    <s v="Cons Retail"/>
    <n v="450"/>
    <n v="450"/>
    <n v="170"/>
    <n v="50"/>
    <n v="50"/>
    <n v="0"/>
    <n v="0"/>
    <n v="0"/>
    <n v="0"/>
    <n v="0"/>
    <n v="0"/>
    <n v="0"/>
    <n v="0"/>
    <n v="0"/>
    <n v="0"/>
    <n v="0"/>
    <n v="110"/>
    <n v="0"/>
    <n v="110"/>
    <n v="370"/>
    <n v="450"/>
    <n v="0"/>
    <n v="0"/>
    <n v="0"/>
    <n v="0"/>
    <n v="450"/>
    <n v="110"/>
    <n v="0"/>
    <n v="280"/>
    <n v="330.64120000000003"/>
    <n v="148788.54"/>
    <n v="36370.532000000007"/>
    <n v="0"/>
    <x v="45"/>
  </r>
  <r>
    <s v="2WT6D"/>
    <s v="DAO_Retail"/>
    <s v="Spring 2014"/>
    <s v="730-7970"/>
    <s v="i5535-2684sLV"/>
    <s v="OAK15AMDFBTX"/>
    <s v="CONSUMER"/>
    <s v="Retail"/>
    <x v="0"/>
    <s v="INSPIRON 5535"/>
    <s v="OAK15AMD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0"/>
  </r>
  <r>
    <s v="2XCCH"/>
    <s v="BTS_Mexico"/>
    <s v="FY 16 Holiday Cycle 5"/>
    <s v="998-BQNG"/>
    <s v="POPPY1605_713_3D"/>
    <s v="POPPY24FBTX"/>
    <s v="CONSUMER"/>
    <s v="Consumer"/>
    <x v="1"/>
    <s v="INSPIRON 24-7459"/>
    <s v="POPPY24BTX"/>
    <x v="1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449"/>
    <n v="0"/>
    <n v="449"/>
    <n v="0"/>
    <n v="0"/>
    <n v="0"/>
    <n v="0"/>
    <n v="0"/>
    <n v="0"/>
    <n v="0"/>
    <n v="269"/>
    <n v="180"/>
    <n v="76"/>
    <n v="1074.1978999999999"/>
    <n v="0"/>
    <n v="482314.85709999996"/>
    <n v="0"/>
    <x v="118"/>
  </r>
  <r>
    <s v="36DGV"/>
    <s v="BTS_Mexico"/>
    <s v="NDBM_Wave1"/>
    <s v="998-BGFB"/>
    <s v="OPTIPLEX 3020,,TIGRISSFF,TIGRISSFFFBTX"/>
    <s v="TIGRISSFFFBTX"/>
    <s v="COMMERCIAL"/>
    <s v="Commercial"/>
    <x v="2"/>
    <s v="OPTIPLEX 3020"/>
    <s v="TIGRISSFFBTX"/>
    <x v="1"/>
    <s v="NULL"/>
    <s v="NULL"/>
    <s v="NULL"/>
    <s v="Commercial DBM"/>
    <n v="17"/>
    <n v="17"/>
    <n v="17"/>
    <n v="17"/>
    <n v="17"/>
    <n v="17"/>
    <n v="17"/>
    <n v="17"/>
    <n v="17"/>
    <n v="17"/>
    <n v="17"/>
    <n v="0"/>
    <n v="0"/>
    <n v="0"/>
    <n v="0"/>
    <n v="0"/>
    <n v="0"/>
    <n v="0"/>
    <n v="0"/>
    <n v="0"/>
    <n v="0"/>
    <n v="17"/>
    <n v="0"/>
    <n v="0"/>
    <n v="0"/>
    <n v="17"/>
    <n v="0"/>
    <n v="0"/>
    <n v="0"/>
    <n v="372.67"/>
    <n v="6335.39"/>
    <n v="0"/>
    <n v="6335.39"/>
    <x v="119"/>
  </r>
  <r>
    <s v="36KG1"/>
    <s v="DAO_Retail"/>
    <n v="2014"/>
    <s v="730-7935"/>
    <s v="INSPIRON 3521,NOTEBOOK,OAKV15IVBFBTX"/>
    <s v="OAKV15IVBFBTX"/>
    <s v="CONSUMER"/>
    <s v="Retail"/>
    <x v="0"/>
    <s v="INSPIRON 3521"/>
    <s v="OAKV15IVB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6"/>
  </r>
  <r>
    <s v="1XRX6"/>
    <s v="DAO_Retail"/>
    <n v="2014"/>
    <s v="998-BMNN"/>
    <s v="TULIP15BDWBTX1,INSPIRON 15-5558"/>
    <s v="TULIP15BDWFBTX"/>
    <s v="CONSUMER"/>
    <s v="Retail"/>
    <x v="0"/>
    <s v="INSPIRON 15-5558"/>
    <s v="TULIP15BDWBTX"/>
    <x v="0"/>
    <s v="NULL"/>
    <s v="NULL"/>
    <s v="NULL"/>
    <s v="Cons Retail"/>
    <n v="116"/>
    <n v="116"/>
    <n v="116"/>
    <n v="116"/>
    <n v="116"/>
    <n v="116"/>
    <n v="116"/>
    <n v="116"/>
    <n v="116"/>
    <n v="0"/>
    <n v="0"/>
    <n v="0"/>
    <n v="0"/>
    <n v="0"/>
    <n v="0"/>
    <n v="0"/>
    <n v="0"/>
    <n v="0"/>
    <n v="0"/>
    <n v="1"/>
    <n v="116"/>
    <n v="0"/>
    <n v="0"/>
    <n v="0"/>
    <n v="0"/>
    <n v="116"/>
    <n v="0"/>
    <n v="0"/>
    <n v="0"/>
    <n v="602.15"/>
    <n v="69849.399999999994"/>
    <n v="0"/>
    <n v="69849.399999999994"/>
    <x v="80"/>
  </r>
  <r>
    <s v="28HJW"/>
    <s v="DAO_Retail"/>
    <n v="2014"/>
    <s v="998-BEEP"/>
    <s v="INSPIRON 3647,T93ND, BASE,INSP DT,3647,BTX,GENERAL SFFFBTX"/>
    <s v="GENERAL SFFFBTX"/>
    <s v="CONSUMER"/>
    <s v="Retail"/>
    <x v="1"/>
    <s v="INSPIRON 3647"/>
    <s v="GENERAL SFF 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8"/>
  </r>
  <r>
    <s v="2FG9N"/>
    <s v="DAO_Commercial"/>
    <s v="Wave 2 NDBM"/>
    <s v="730-6993"/>
    <s v="Salado151H_001"/>
    <s v="SALADOF15BTX"/>
    <s v="COMMERCIAL"/>
    <s v="Retail"/>
    <x v="4"/>
    <s v="LATITUDE E6540"/>
    <s v="SALADO15BTX"/>
    <x v="0"/>
    <s v="DAO"/>
    <s v="North Am.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20"/>
  </r>
  <r>
    <s v="2J8X6"/>
    <s v="BTS_DAO"/>
    <s v="SPR-2016"/>
    <s v="998-BLML"/>
    <s v="i5BDW|8|128 QHD+ T"/>
    <s v="DINO13FBTX"/>
    <s v="CONSUMER"/>
    <s v="Consumer"/>
    <x v="5"/>
    <s v="XPS  13 9343"/>
    <s v="DINO13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48"/>
  </r>
  <r>
    <s v="2WHH9"/>
    <s v="DAO_Retail"/>
    <n v="2014"/>
    <s v="998-BNVK"/>
    <s v="TULIP15AMDBTX1,INSPIRON 15-5555"/>
    <s v="TULIP15AMDFBTX"/>
    <s v="CONSUMER"/>
    <s v="Retail"/>
    <x v="0"/>
    <s v="INSPIRON 15-5555"/>
    <s v="TULIP15AMDBTX"/>
    <x v="0"/>
    <s v="NULL"/>
    <s v="NULL"/>
    <s v="NULL"/>
    <s v="Cons Retail"/>
    <n v="133"/>
    <n v="133"/>
    <n v="133"/>
    <n v="133"/>
    <n v="133"/>
    <n v="133"/>
    <n v="133"/>
    <n v="133"/>
    <n v="0"/>
    <n v="0"/>
    <n v="0"/>
    <n v="0"/>
    <n v="0"/>
    <n v="0"/>
    <n v="0"/>
    <n v="0"/>
    <n v="0"/>
    <n v="0"/>
    <n v="0"/>
    <n v="1"/>
    <n v="133"/>
    <n v="0"/>
    <n v="0"/>
    <n v="0"/>
    <n v="0"/>
    <n v="133"/>
    <n v="0"/>
    <n v="0"/>
    <n v="0"/>
    <n v="378.77"/>
    <n v="50376.409999999996"/>
    <n v="0"/>
    <n v="50376.409999999996"/>
    <x v="45"/>
  </r>
  <r>
    <s v="1JRK9"/>
    <s v="DAO_Retail"/>
    <n v="2014"/>
    <s v="998-BNPT"/>
    <s v="GOODYEARFBTX,MNTW,XPS,8700"/>
    <s v="GOODYEARFBTX"/>
    <s v="CONSUMER"/>
    <s v="Retail"/>
    <x v="12"/>
    <s v="XPS 8700"/>
    <s v="GOODYEAR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-"/>
    <n v="0"/>
    <n v="0"/>
    <n v="0"/>
    <x v="68"/>
  </r>
  <r>
    <s v="1KM4R"/>
    <s v="DAO_Commercial"/>
    <s v="ESG"/>
    <s v="210-ADGN"/>
    <s v="EQL 4100X 600G 2.5in"/>
    <s v="EQUALLOGIC PS4100"/>
    <s v="NULL"/>
    <s v="Commercial"/>
    <x v="3"/>
    <s v="NULL"/>
    <s v="NULL"/>
    <x v="0"/>
    <s v="DAO"/>
    <s v="NULL"/>
    <s v="NULL"/>
    <s v="Enterprise"/>
    <n v="11"/>
    <n v="11"/>
    <n v="11"/>
    <n v="7"/>
    <n v="7"/>
    <n v="7"/>
    <n v="3"/>
    <n v="3"/>
    <n v="3"/>
    <n v="0"/>
    <n v="0"/>
    <n v="0"/>
    <n v="0"/>
    <n v="0"/>
    <n v="0"/>
    <n v="0"/>
    <n v="0"/>
    <n v="0"/>
    <n v="0"/>
    <n v="0"/>
    <n v="11"/>
    <n v="0"/>
    <n v="0"/>
    <n v="0"/>
    <n v="0"/>
    <n v="11"/>
    <n v="0"/>
    <n v="0"/>
    <n v="0"/>
    <n v="6053"/>
    <n v="66583"/>
    <n v="0"/>
    <n v="18159"/>
    <x v="121"/>
  </r>
  <r>
    <s v="1KPWK"/>
    <s v="DAO_Commercial"/>
    <s v="NDBM_Wave2"/>
    <s v="730-7750"/>
    <s v="OptiPlex 3020 SFF_006"/>
    <s v="TIGRISSFFFBTX"/>
    <s v="COMMERCIAL"/>
    <s v="Commercial"/>
    <x v="2"/>
    <s v="OPTIPLEX 3020"/>
    <s v="TIGRISSFFBTX"/>
    <x v="0"/>
    <s v="DAO"/>
    <s v="North Am."/>
    <s v="Commercial NDBM"/>
    <s v="Commercial DBM"/>
    <n v="29"/>
    <n v="29"/>
    <n v="29"/>
    <n v="29"/>
    <n v="29"/>
    <n v="29"/>
    <n v="29"/>
    <n v="29"/>
    <n v="29"/>
    <n v="29"/>
    <n v="29"/>
    <n v="29"/>
    <n v="29"/>
    <n v="29"/>
    <n v="0"/>
    <n v="0"/>
    <n v="0"/>
    <n v="0"/>
    <n v="0"/>
    <n v="0"/>
    <n v="7"/>
    <n v="22"/>
    <n v="0"/>
    <n v="0"/>
    <n v="0"/>
    <n v="29"/>
    <n v="0"/>
    <n v="0"/>
    <n v="0"/>
    <n v="372.41"/>
    <n v="10799.890000000001"/>
    <n v="0"/>
    <n v="10799.890000000001"/>
    <x v="119"/>
  </r>
  <r>
    <s v="1P08R"/>
    <s v="BTS_Mexico"/>
    <s v="Wave2_Refresh"/>
    <s v="998-BJXL"/>
    <s v="Goliad12_MLK_2W_001"/>
    <s v="GOLIADMLK12FBTXE"/>
    <s v="COMMERCIAL"/>
    <s v="Commercial"/>
    <x v="4"/>
    <s v="LATITUDE E7250"/>
    <s v="GOLIADMLK12BTXE"/>
    <x v="1"/>
    <s v="NULL"/>
    <s v="NULL"/>
    <s v="NULL"/>
    <s v="Commercial DBM"/>
    <n v="423"/>
    <n v="423"/>
    <n v="423"/>
    <n v="393"/>
    <n v="333"/>
    <n v="250"/>
    <n v="218"/>
    <n v="27"/>
    <n v="0"/>
    <n v="0"/>
    <n v="0"/>
    <n v="0"/>
    <n v="0"/>
    <n v="0"/>
    <n v="0"/>
    <n v="0"/>
    <n v="85"/>
    <n v="0"/>
    <n v="85"/>
    <n v="0"/>
    <n v="308"/>
    <n v="3"/>
    <n v="0"/>
    <n v="0"/>
    <n v="112"/>
    <n v="423"/>
    <n v="10"/>
    <n v="75"/>
    <n v="0"/>
    <n v="895.73"/>
    <n v="378893.79"/>
    <n v="76137.05"/>
    <n v="24184.71"/>
    <x v="112"/>
  </r>
  <r>
    <s v="203P6"/>
    <s v="DAO_Commercial"/>
    <s v="FY16 2H"/>
    <s v="998-BRLC"/>
    <s v="5040SFF_2H16_020"/>
    <s v="TRIGGERFISHSFFFBTX"/>
    <s v="COMMERCIAL"/>
    <s v="Retail"/>
    <x v="2"/>
    <s v="OPTIPLEX 5040"/>
    <s v="TRIGGERFISHSFFBTX"/>
    <x v="0"/>
    <s v="NULL"/>
    <s v="NULL"/>
    <s v="NULL"/>
    <s v="Commercial DBM"/>
    <n v="57"/>
    <n v="57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57"/>
    <n v="0"/>
    <n v="0"/>
    <n v="0"/>
    <n v="0"/>
    <n v="57"/>
    <n v="0"/>
    <n v="0"/>
    <n v="57"/>
    <n v="628.83979999999997"/>
    <n v="35843.868600000002"/>
    <n v="0"/>
    <n v="0"/>
    <x v="122"/>
  </r>
  <r>
    <s v="4R1WN"/>
    <s v="BTS_EMEA"/>
    <n v="2014"/>
    <s v="998-BPSN"/>
    <s v="PRECISION M3800,NOTEBOOK,WW,TESTAROSSAPFBTX"/>
    <s v="TESTAROSSAPFBTX"/>
    <s v="COMMERCIAL"/>
    <s v="COMMERCIAL NDBM"/>
    <x v="14"/>
    <s v="PRECISION M3800"/>
    <s v="TESTAROSSA PBTX"/>
    <x v="0"/>
    <s v="Not Applicable"/>
    <s v="NULL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23"/>
  </r>
  <r>
    <s v="4Y78K"/>
    <s v="DAO_Retail"/>
    <s v="Holiday 2015"/>
    <s v="998-BRHF"/>
    <s v="ECHO13MLK_1605_B016"/>
    <s v="ECHO 13 MLKFBTX"/>
    <s v="CONSUMER"/>
    <s v="Retail"/>
    <x v="8"/>
    <s v="ALIENWARE 13 R2"/>
    <s v="ECHO 13 MLK BTX"/>
    <x v="0"/>
    <s v="NULL"/>
    <s v="NULL"/>
    <s v="NULL"/>
    <s v="Cons Retail"/>
    <n v="155"/>
    <n v="155"/>
    <n v="0"/>
    <n v="0"/>
    <n v="0"/>
    <n v="0"/>
    <n v="0"/>
    <n v="0"/>
    <n v="0"/>
    <n v="0"/>
    <n v="0"/>
    <n v="0"/>
    <n v="0"/>
    <n v="0"/>
    <n v="25"/>
    <n v="0"/>
    <n v="0"/>
    <n v="0"/>
    <n v="25"/>
    <n v="11"/>
    <n v="155"/>
    <n v="0"/>
    <n v="0"/>
    <n v="0"/>
    <n v="0"/>
    <n v="155"/>
    <n v="0"/>
    <n v="25"/>
    <n v="57"/>
    <n v="1299.0182"/>
    <n v="201347.821"/>
    <n v="32475.454999999998"/>
    <n v="0"/>
    <x v="124"/>
  </r>
  <r>
    <s v="50KND"/>
    <s v="BTS_Mexico"/>
    <s v="HOL-2015"/>
    <s v="998-BHHF"/>
    <s v="INSPIRON 3442,,NOTEBOOK,CEDAR14HSWFBTX"/>
    <s v="CEDAR14HSWFBTX"/>
    <s v="CONSUMER"/>
    <s v="Consumer"/>
    <x v="0"/>
    <s v="INSPIRON 3442"/>
    <s v="CEDAR14HSWBTX"/>
    <x v="1"/>
    <s v="LATAM"/>
    <s v="NULL"/>
    <s v="NULL"/>
    <s v="Cons Direct"/>
    <n v="6"/>
    <n v="6"/>
    <n v="6"/>
    <n v="6"/>
    <n v="6"/>
    <n v="6"/>
    <n v="6"/>
    <n v="6"/>
    <n v="6"/>
    <n v="6"/>
    <n v="6"/>
    <n v="6"/>
    <n v="0"/>
    <n v="0"/>
    <n v="0"/>
    <n v="0"/>
    <n v="0"/>
    <n v="0"/>
    <n v="0"/>
    <n v="0"/>
    <n v="6"/>
    <n v="0"/>
    <n v="0"/>
    <n v="0"/>
    <n v="0"/>
    <n v="6"/>
    <n v="0"/>
    <n v="0"/>
    <n v="0"/>
    <n v="380.63"/>
    <n v="2283.7799999999997"/>
    <n v="0"/>
    <n v="2283.7799999999997"/>
    <x v="29"/>
  </r>
  <r>
    <s v="53H16"/>
    <s v="DAO_Retail"/>
    <s v="Holiday 2015"/>
    <s v="998-BQUE"/>
    <s v="POPPY1605_711_3D"/>
    <s v="POPPY24FBTX"/>
    <s v="CONSUMER"/>
    <s v="Retail"/>
    <x v="1"/>
    <s v="INSPIRON 24-7459"/>
    <s v="POPPY24BTX"/>
    <x v="0"/>
    <s v="NULL"/>
    <s v="NULL"/>
    <s v="NULL"/>
    <s v="Cons Retail"/>
    <n v="400"/>
    <n v="400"/>
    <n v="0"/>
    <n v="0"/>
    <n v="0"/>
    <n v="0"/>
    <n v="0"/>
    <n v="0"/>
    <n v="0"/>
    <n v="0"/>
    <n v="0"/>
    <n v="0"/>
    <n v="0"/>
    <n v="0"/>
    <n v="0"/>
    <n v="0"/>
    <n v="562"/>
    <n v="0"/>
    <n v="562"/>
    <n v="201"/>
    <n v="400"/>
    <n v="0"/>
    <n v="0"/>
    <n v="0"/>
    <n v="0"/>
    <n v="400"/>
    <n v="290"/>
    <n v="272"/>
    <n v="180"/>
    <n v="959.15099999999995"/>
    <n v="383660.39999999997"/>
    <n v="539042.86199999996"/>
    <n v="0"/>
    <x v="118"/>
  </r>
  <r>
    <s v="5FXFJ"/>
    <s v="BTS_Mexico"/>
    <s v="B2S-2015"/>
    <s v="998-BENI"/>
    <s v="OAK14V1503_2001"/>
    <s v="OAKV14IVBFBTX"/>
    <s v="CONSUMER"/>
    <s v="Consumer"/>
    <x v="0"/>
    <s v="INSPIRON 3421"/>
    <s v="OAKV14IVBBTX"/>
    <x v="1"/>
    <s v="LATAM"/>
    <s v="NULL"/>
    <s v="NULL"/>
    <s v="Cons Direct"/>
    <n v="2"/>
    <n v="2"/>
    <n v="2"/>
    <n v="2"/>
    <n v="2"/>
    <n v="2"/>
    <n v="2"/>
    <n v="2"/>
    <n v="2"/>
    <n v="2"/>
    <n v="2"/>
    <n v="2"/>
    <n v="2"/>
    <n v="2"/>
    <n v="0"/>
    <n v="0"/>
    <n v="0"/>
    <n v="0"/>
    <n v="0"/>
    <n v="0"/>
    <n v="2"/>
    <n v="0"/>
    <n v="0"/>
    <n v="0"/>
    <n v="0"/>
    <n v="2"/>
    <n v="0"/>
    <n v="0"/>
    <n v="0"/>
    <n v="383.15"/>
    <n v="766.3"/>
    <n v="0"/>
    <n v="766.3"/>
    <x v="125"/>
  </r>
  <r>
    <s v="15YF9"/>
    <s v="DAO_Retail"/>
    <n v="2014"/>
    <s v="998-BORY"/>
    <s v="GOODYEARFBTX,MNTW,XPS,8700"/>
    <s v="GOODYEARFBTX"/>
    <s v="CONSUMER"/>
    <s v="Retail"/>
    <x v="12"/>
    <s v="XPS 8700"/>
    <s v="GOODYEARBTX"/>
    <x v="0"/>
    <s v="NULL"/>
    <s v="NULL"/>
    <s v="NULL"/>
    <s v="Cons Retail"/>
    <n v="60"/>
    <n v="60"/>
    <n v="60"/>
    <n v="60"/>
    <n v="60"/>
    <n v="60"/>
    <n v="60"/>
    <n v="10"/>
    <n v="0"/>
    <n v="0"/>
    <n v="0"/>
    <n v="0"/>
    <n v="0"/>
    <n v="0"/>
    <n v="0"/>
    <n v="0"/>
    <n v="0"/>
    <n v="0"/>
    <n v="0"/>
    <n v="1"/>
    <n v="60"/>
    <n v="0"/>
    <n v="0"/>
    <n v="0"/>
    <n v="0"/>
    <n v="60"/>
    <n v="0"/>
    <n v="0"/>
    <n v="0"/>
    <n v="980.35"/>
    <n v="58821"/>
    <n v="0"/>
    <n v="9803.5"/>
    <x v="68"/>
  </r>
  <r>
    <s v="176N9"/>
    <s v="DAO_Retail"/>
    <s v="Spring 2015"/>
    <s v="998-BKVJ"/>
    <s v="i5548-2500SLV"/>
    <s v="MAPLEM15BDWFBTX"/>
    <s v="CONSUMER"/>
    <s v="Retail"/>
    <x v="0"/>
    <s v="INSPIRON 5548"/>
    <s v="MAPLEM15BDWBTX"/>
    <x v="0"/>
    <s v="NULL"/>
    <s v="NULL"/>
    <s v="NULL"/>
    <s v="Cons Retail"/>
    <n v="2"/>
    <n v="2"/>
    <n v="2"/>
    <n v="2"/>
    <n v="2"/>
    <n v="2"/>
    <n v="2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0"/>
    <n v="0"/>
    <n v="678.2"/>
    <n v="1356.4"/>
    <n v="0"/>
    <n v="1356.4"/>
    <x v="35"/>
  </r>
  <r>
    <s v="1GJ9G"/>
    <s v="DAO_Retail"/>
    <n v="2014"/>
    <s v="730-0311"/>
    <s v="INSPIRON N4110,FGAN4110,NO PROCESSOR,NOTEBOOK,QUEEN14INTELFBTX"/>
    <s v="QUEEN14INTELFBTX "/>
    <s v="CONSUMER"/>
    <s v="Retail"/>
    <x v="0"/>
    <s v="INSPIRON N4110"/>
    <s v="QUEEN14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26"/>
  </r>
  <r>
    <s v="1NKP7"/>
    <s v="DAO_Retail"/>
    <s v="Holiday-2015"/>
    <s v="998-BHUF"/>
    <s v="OAKBYT15V1505_3002P"/>
    <s v="OAK15BYTFBTX"/>
    <s v="CONSUMER"/>
    <s v="Retail"/>
    <x v="0"/>
    <s v="INSPIRON 3531"/>
    <s v="OAK15BYTBTX"/>
    <x v="0"/>
    <s v="DAO"/>
    <s v="NULL"/>
    <s v="NULL"/>
    <s v="Cons Retail"/>
    <n v="2"/>
    <n v="2"/>
    <n v="2"/>
    <n v="2"/>
    <n v="2"/>
    <n v="2"/>
    <n v="2"/>
    <n v="2"/>
    <n v="2"/>
    <n v="2"/>
    <n v="2"/>
    <n v="2"/>
    <n v="2"/>
    <n v="2"/>
    <n v="0"/>
    <n v="0"/>
    <n v="0"/>
    <n v="0"/>
    <n v="0"/>
    <n v="0"/>
    <n v="2"/>
    <n v="0"/>
    <n v="0"/>
    <n v="0"/>
    <n v="0"/>
    <n v="2"/>
    <n v="0"/>
    <n v="0"/>
    <n v="0"/>
    <n v="408.59"/>
    <n v="817.18"/>
    <n v="0"/>
    <n v="817.18"/>
    <x v="127"/>
  </r>
  <r>
    <s v="1PCNF"/>
    <s v="BTS_Mexico"/>
    <s v="NDBM_Wave2"/>
    <s v="998-BLEU"/>
    <s v="LATITUDE E7450,,NOTEBOOK,GOLIADMLK14FBTXE"/>
    <s v="GOLIADMLK14FBTXE"/>
    <s v="COMMERCIAL"/>
    <s v="Commercial"/>
    <x v="4"/>
    <s v="LATITUDE E7450"/>
    <s v="GOLIADMLK14BTXE"/>
    <x v="1"/>
    <s v="NULL"/>
    <s v="NULL"/>
    <s v="NULL"/>
    <s v="Commercial DBM"/>
    <n v="780"/>
    <n v="780"/>
    <n v="780"/>
    <n v="683"/>
    <n v="683"/>
    <n v="573"/>
    <n v="520"/>
    <n v="456"/>
    <n v="0"/>
    <n v="0"/>
    <n v="0"/>
    <n v="0"/>
    <n v="0"/>
    <n v="0"/>
    <n v="0"/>
    <n v="0"/>
    <n v="70"/>
    <n v="0"/>
    <n v="70"/>
    <n v="0"/>
    <n v="530"/>
    <n v="0"/>
    <n v="0"/>
    <n v="0"/>
    <n v="250"/>
    <n v="780"/>
    <n v="70"/>
    <n v="0"/>
    <n v="0"/>
    <n v="744.5"/>
    <n v="580710"/>
    <n v="52115"/>
    <n v="339492"/>
    <x v="40"/>
  </r>
  <r>
    <s v="3KV2C"/>
    <s v="DAO_Retail"/>
    <s v="Back to School 2013"/>
    <s v="730-5170"/>
    <s v="EAGL1403_016"/>
    <s v="EAGLETONFBTX"/>
    <s v="CONSUMER"/>
    <s v="Retail"/>
    <x v="1"/>
    <s v="INSPIRON ONE 2020"/>
    <s v="EAGLETONBTX"/>
    <x v="0"/>
    <s v="DAO"/>
    <s v="North Am."/>
    <s v="Consumer InDirect"/>
    <s v="Cons Retail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513.15"/>
    <n v="513.15"/>
    <n v="0"/>
    <n v="513.15"/>
    <x v="8"/>
  </r>
  <r>
    <s v="3R4C1"/>
    <s v="DAO_Retail"/>
    <n v="2014"/>
    <s v="730-4657"/>
    <s v="INSPIRON 3521,NOTEBOOK,OAKV15IVBFBTX"/>
    <s v="OAKV15IVBFBTX"/>
    <s v="CONSUMER"/>
    <s v="Retail"/>
    <x v="0"/>
    <s v="INSPIRON 3521"/>
    <s v="OAKV15IVB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6"/>
  </r>
  <r>
    <s v="40GJV"/>
    <s v="BTS_DAO"/>
    <s v="Spr-2015"/>
    <s v="730-8305"/>
    <s v="i3|4|500 LC T"/>
    <s v="OAKV15HSWFBTX"/>
    <s v="CONSUMER"/>
    <s v="Consumer"/>
    <x v="0"/>
    <s v="INSPIRON 3537"/>
    <s v="OAKV15HSWBTX"/>
    <x v="0"/>
    <s v="DAO"/>
    <s v="North Am."/>
    <s v="Consumer Direct"/>
    <s v="Cons Direct"/>
    <n v="2"/>
    <n v="2"/>
    <n v="2"/>
    <n v="2"/>
    <n v="2"/>
    <n v="2"/>
    <n v="2"/>
    <n v="2"/>
    <n v="2"/>
    <n v="2"/>
    <n v="2"/>
    <n v="2"/>
    <n v="2"/>
    <n v="2"/>
    <n v="0"/>
    <n v="0"/>
    <n v="0"/>
    <n v="0"/>
    <n v="0"/>
    <n v="0"/>
    <n v="2"/>
    <n v="0"/>
    <n v="0"/>
    <n v="0"/>
    <n v="0"/>
    <n v="2"/>
    <n v="0"/>
    <n v="0"/>
    <n v="0"/>
    <n v="601.13"/>
    <n v="1202.26"/>
    <n v="0"/>
    <n v="1202.26"/>
    <x v="128"/>
  </r>
  <r>
    <s v="410R9"/>
    <s v="DAO_Retail"/>
    <s v="Back to School 2014"/>
    <s v="998-BDCW"/>
    <s v="i5748-7143sLV"/>
    <s v="CEDAR17HSWFBTX"/>
    <s v="CONSUMER"/>
    <s v="Retail"/>
    <x v="0"/>
    <s v="INSPIRON 5748"/>
    <s v="CEDAR17HSWBTX"/>
    <x v="0"/>
    <s v="DAO"/>
    <s v="North Am."/>
    <s v="Consumer InDirect"/>
    <s v="Cons Retail"/>
    <n v="15"/>
    <n v="15"/>
    <n v="15"/>
    <n v="15"/>
    <n v="15"/>
    <n v="15"/>
    <n v="15"/>
    <n v="15"/>
    <n v="15"/>
    <n v="15"/>
    <n v="15"/>
    <n v="15"/>
    <n v="15"/>
    <n v="15"/>
    <n v="0"/>
    <n v="0"/>
    <n v="0"/>
    <n v="0"/>
    <n v="0"/>
    <n v="0"/>
    <n v="15"/>
    <n v="0"/>
    <n v="0"/>
    <n v="0"/>
    <n v="0"/>
    <n v="15"/>
    <n v="0"/>
    <n v="0"/>
    <n v="0"/>
    <n v="713.21"/>
    <n v="10698.150000000001"/>
    <n v="0"/>
    <n v="10698.150000000001"/>
    <x v="12"/>
  </r>
  <r>
    <s v="48MVV"/>
    <s v="DAO_Retail"/>
    <s v="Spring 2015"/>
    <s v="998-BKPI"/>
    <s v="ASM100-2980"/>
    <s v="CORALFBTX"/>
    <s v="CONSUMER"/>
    <s v="Retail"/>
    <x v="9"/>
    <s v="ASM100"/>
    <s v="CORAL BTX"/>
    <x v="0"/>
    <s v="NULL"/>
    <s v="NULL"/>
    <s v="NULL"/>
    <s v="Cons Retail"/>
    <n v="62"/>
    <n v="62"/>
    <n v="62"/>
    <n v="62"/>
    <n v="62"/>
    <n v="62"/>
    <n v="62"/>
    <n v="62"/>
    <n v="62"/>
    <n v="62"/>
    <n v="62"/>
    <n v="62"/>
    <n v="62"/>
    <n v="0"/>
    <n v="0"/>
    <n v="0"/>
    <n v="0"/>
    <n v="0"/>
    <n v="0"/>
    <n v="0"/>
    <n v="62"/>
    <n v="0"/>
    <n v="0"/>
    <n v="0"/>
    <n v="0"/>
    <n v="62"/>
    <n v="0"/>
    <n v="0"/>
    <n v="0"/>
    <n v="508.43"/>
    <n v="31522.66"/>
    <n v="0"/>
    <n v="31522.66"/>
    <x v="91"/>
  </r>
  <r>
    <s v="3996J"/>
    <s v="DAO_Retail"/>
    <n v="2014"/>
    <s v="730-3994"/>
    <s v="INSPIRON 5521,,NOTEBOOK,OAKM15IVBFBTX"/>
    <s v="OAKM15IVBFBTX"/>
    <s v="CONSUMER"/>
    <s v="Retail"/>
    <x v="0"/>
    <s v="INSPIRON 5521"/>
    <s v="OAKM15IVB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4"/>
  </r>
  <r>
    <s v="3K1WH"/>
    <s v="DAO_Commercial"/>
    <s v="FY16 2H"/>
    <s v="998-BSPW"/>
    <s v="E5470H_2H16_023"/>
    <s v="PARKCITY14FBTX "/>
    <s v="COMMERCIAL"/>
    <s v="Retail"/>
    <x v="4"/>
    <s v="LATITUDE E5470"/>
    <s v="PARKCITY14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1"/>
    <n v="0"/>
    <n v="0"/>
    <n v="0"/>
    <n v="0"/>
    <n v="0"/>
    <n v="0"/>
    <n v="0"/>
    <n v="0"/>
    <n v="0"/>
    <s v="-"/>
    <n v="0"/>
    <n v="0"/>
    <n v="0"/>
    <x v="129"/>
  </r>
  <r>
    <s v="3TRMJ"/>
    <s v="BTS_DAO"/>
    <s v="FY 16 Holiday Cycle 5"/>
    <s v="998-BQQG"/>
    <s v="LILSFF1605_7102_R"/>
    <s v="LILYSFFFBTX"/>
    <s v="CONSUMER"/>
    <s v="Consumer"/>
    <x v="1"/>
    <s v="INSPIRON 3252"/>
    <s v="LILYSFFBTX"/>
    <x v="0"/>
    <s v="NULL"/>
    <s v="NULL"/>
    <s v="NULL"/>
    <s v="Cons Direct"/>
    <n v="25"/>
    <n v="25"/>
    <n v="25"/>
    <n v="25"/>
    <n v="1"/>
    <n v="0"/>
    <n v="0"/>
    <n v="0"/>
    <n v="0"/>
    <n v="0"/>
    <n v="0"/>
    <n v="0"/>
    <n v="0"/>
    <n v="0"/>
    <n v="0"/>
    <n v="0"/>
    <n v="429"/>
    <n v="0"/>
    <n v="429"/>
    <n v="127"/>
    <n v="25"/>
    <n v="0"/>
    <n v="0"/>
    <n v="0"/>
    <n v="0"/>
    <n v="25"/>
    <n v="246"/>
    <n v="183"/>
    <n v="39"/>
    <n v="362.59"/>
    <n v="9064.75"/>
    <n v="155551.10999999999"/>
    <n v="0"/>
    <x v="130"/>
  </r>
  <r>
    <s v="3VH10"/>
    <s v="BTS_DAO"/>
    <s v="FY 16 Holiday Cycle 5"/>
    <s v="998-BRGT"/>
    <s v="JASMBSW1605_8109"/>
    <s v="JASBSW20FBTX"/>
    <s v="CONSUMER"/>
    <s v="Consumer"/>
    <x v="1"/>
    <s v="INSPIRON 20-3052"/>
    <s v="JASBSW20BTX"/>
    <x v="0"/>
    <s v="NULL"/>
    <s v="NULL"/>
    <s v="NULL"/>
    <s v="Cons Direct"/>
    <n v="20"/>
    <n v="20"/>
    <n v="20"/>
    <n v="20"/>
    <n v="20"/>
    <n v="0"/>
    <n v="0"/>
    <n v="0"/>
    <n v="0"/>
    <n v="0"/>
    <n v="0"/>
    <n v="0"/>
    <n v="0"/>
    <n v="0"/>
    <n v="75"/>
    <n v="0"/>
    <n v="660"/>
    <n v="0"/>
    <n v="735"/>
    <n v="0"/>
    <n v="20"/>
    <n v="0"/>
    <n v="0"/>
    <n v="0"/>
    <n v="0"/>
    <n v="20"/>
    <n v="545"/>
    <n v="190"/>
    <n v="179"/>
    <n v="288.54180000000002"/>
    <n v="5770.8360000000002"/>
    <n v="212078.22300000003"/>
    <n v="0"/>
    <x v="25"/>
  </r>
  <r>
    <s v="3Y70F"/>
    <s v="DAO_Retail"/>
    <s v="Spring 2014"/>
    <s v="998-BIBE"/>
    <s v="i15RM-7566IBL"/>
    <s v="OAKM15HSWFBTX"/>
    <s v="CONSUMER"/>
    <s v="Retail"/>
    <x v="0"/>
    <s v="INSPIRON 5537"/>
    <s v="OAKM15HSWBTX"/>
    <x v="0"/>
    <s v="NULL"/>
    <s v="NULL"/>
    <s v="NULL"/>
    <s v="Cons Retail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1"/>
    <n v="0"/>
    <n v="0"/>
    <n v="0"/>
    <n v="0"/>
    <n v="1"/>
    <n v="0"/>
    <n v="0"/>
    <n v="0"/>
    <n v="626.29999999999995"/>
    <n v="626.29999999999995"/>
    <n v="0"/>
    <n v="626.29999999999995"/>
    <x v="59"/>
  </r>
  <r>
    <s v="5KF7M"/>
    <s v="BTS_DAO"/>
    <s v="SPR-2016"/>
    <s v="998-BJWG"/>
    <s v=" i5|8GB|1TB W7 Pro"/>
    <s v="GENERAL SFFFBTX"/>
    <s v="CONSUMER"/>
    <s v="Consumer"/>
    <x v="1"/>
    <s v="INSPIRON 3647"/>
    <s v="GENERAL SFF BTX"/>
    <x v="0"/>
    <s v="NULL"/>
    <s v="NULL"/>
    <s v="NULL"/>
    <s v="Cons Direct"/>
    <n v="2"/>
    <n v="2"/>
    <n v="2"/>
    <n v="2"/>
    <n v="2"/>
    <n v="2"/>
    <n v="2"/>
    <n v="2"/>
    <n v="2"/>
    <n v="2"/>
    <n v="2"/>
    <n v="0"/>
    <n v="0"/>
    <n v="0"/>
    <n v="0"/>
    <n v="0"/>
    <n v="0"/>
    <n v="0"/>
    <n v="0"/>
    <n v="0"/>
    <n v="2"/>
    <n v="0"/>
    <n v="0"/>
    <n v="0"/>
    <n v="0"/>
    <n v="2"/>
    <n v="0"/>
    <n v="0"/>
    <n v="0"/>
    <n v="476.45"/>
    <n v="952.9"/>
    <n v="0"/>
    <n v="952.9"/>
    <x v="28"/>
  </r>
  <r>
    <s v="5MW27"/>
    <s v="BTS_DAO"/>
    <s v="HOL-2015"/>
    <s v="998-BHDL"/>
    <s v="i5HSW|8|1TB"/>
    <s v="MAPLEM15HSWFBTX"/>
    <s v="CONSUMER"/>
    <s v="Consumer"/>
    <x v="0"/>
    <s v="INSPIRON 5547"/>
    <s v="MAPLEM15HSW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"/>
  </r>
  <r>
    <s v="5R4K8"/>
    <s v="DAO_Commercial"/>
    <s v="DBM"/>
    <s v="998-BFER"/>
    <s v="OptiPlex 9030 AIO_012"/>
    <s v="RHINEFBTX"/>
    <s v="COMMERCIAL"/>
    <s v="Commercial"/>
    <x v="2"/>
    <s v="OPTIPLEX 9030 AIO"/>
    <s v="RHINEAIOBTX"/>
    <x v="0"/>
    <s v="DAO"/>
    <s v="NULL"/>
    <s v="NULL"/>
    <s v="Commercial DBM"/>
    <n v="98"/>
    <n v="98"/>
    <n v="98"/>
    <n v="98"/>
    <n v="98"/>
    <n v="98"/>
    <n v="98"/>
    <n v="98"/>
    <n v="98"/>
    <n v="98"/>
    <n v="98"/>
    <n v="0"/>
    <n v="0"/>
    <n v="0"/>
    <n v="0"/>
    <n v="0"/>
    <n v="0"/>
    <n v="0"/>
    <n v="0"/>
    <n v="0"/>
    <n v="3"/>
    <n v="94"/>
    <n v="0"/>
    <n v="1"/>
    <n v="0"/>
    <n v="98"/>
    <n v="0"/>
    <n v="0"/>
    <n v="0"/>
    <n v="796.55"/>
    <n v="78061.899999999994"/>
    <n v="0"/>
    <n v="78061.899999999994"/>
    <x v="131"/>
  </r>
  <r>
    <s v="5VYJM"/>
    <s v="DAO_Commercial"/>
    <s v="DBM"/>
    <s v="998-BNXF"/>
    <s v="Core I5 Mainstream/8/256"/>
    <s v="JUNCTIONFBTX"/>
    <s v="TABLET DEVICES"/>
    <s v="Commercial"/>
    <x v="7"/>
    <s v="VENUE 11 PRO"/>
    <s v="JUNCTIONBTX"/>
    <x v="0"/>
    <s v="NULL"/>
    <s v="NULL"/>
    <s v="NULL"/>
    <s v="Tablets"/>
    <n v="136"/>
    <n v="136"/>
    <n v="136"/>
    <n v="136"/>
    <n v="136"/>
    <n v="136"/>
    <n v="136"/>
    <n v="136"/>
    <n v="136"/>
    <n v="136"/>
    <n v="0"/>
    <n v="0"/>
    <n v="0"/>
    <n v="0"/>
    <n v="0"/>
    <n v="0"/>
    <n v="0"/>
    <n v="0"/>
    <n v="0"/>
    <n v="0"/>
    <n v="136"/>
    <n v="0"/>
    <n v="0"/>
    <n v="0"/>
    <n v="0"/>
    <n v="136"/>
    <n v="0"/>
    <n v="0"/>
    <n v="0"/>
    <n v="863.53"/>
    <n v="117440.08"/>
    <n v="0"/>
    <n v="117440.08"/>
    <x v="76"/>
  </r>
  <r>
    <s v="5YG5F"/>
    <s v="DAO_Retail"/>
    <n v="2014"/>
    <s v="998-BNZL"/>
    <s v="INSPIRON 3847,VRD56 BASE,INSP DT,3847,BTX,GENERAL MTFBTX"/>
    <s v="GENERAL MTFBTX"/>
    <s v="CONSUMER"/>
    <s v="Retail"/>
    <x v="1"/>
    <s v="INSPIRON 3847"/>
    <s v="GENERAL MT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-"/>
    <n v="0"/>
    <n v="0"/>
    <n v="0"/>
    <x v="30"/>
  </r>
  <r>
    <s v="390R6"/>
    <s v="DAO_Retail"/>
    <n v="2014"/>
    <s v="730-4999"/>
    <s v="INSPIRON 660S,NO PROCESSOR,SFF,PINEVALLEYFBTX"/>
    <s v="PINEVALLEYFBTX"/>
    <s v="CONSUMER"/>
    <s v="Retail"/>
    <x v="1"/>
    <s v="INSPIRON 660S"/>
    <s v="PINEVALLEY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7"/>
  </r>
  <r>
    <s v="3DVKY"/>
    <s v="BTS_Mexico"/>
    <s v="FY 16 Spring Cycle 1"/>
    <s v="998-BMFF"/>
    <s v="VENUE 7 3741,,MODEL 3741,LAKEWOODFBTX,ADR"/>
    <s v="LAKEWOODFBTX"/>
    <s v="TABLET DEVICES"/>
    <s v="Consumer"/>
    <x v="7"/>
    <s v="VENUE 7 3741"/>
    <s v="LAKEWOODBTX"/>
    <x v="1"/>
    <s v="NULL"/>
    <s v="NULL"/>
    <s v="NULL"/>
    <s v="Tablets"/>
    <n v="47"/>
    <n v="47"/>
    <n v="47"/>
    <n v="47"/>
    <n v="47"/>
    <n v="47"/>
    <n v="47"/>
    <n v="47"/>
    <n v="47"/>
    <n v="47"/>
    <n v="47"/>
    <n v="47"/>
    <n v="0"/>
    <n v="0"/>
    <n v="0"/>
    <n v="0"/>
    <n v="0"/>
    <n v="0"/>
    <n v="0"/>
    <n v="0"/>
    <n v="47"/>
    <n v="0"/>
    <n v="0"/>
    <n v="0"/>
    <n v="0"/>
    <n v="47"/>
    <n v="0"/>
    <n v="0"/>
    <n v="0"/>
    <n v="112.79"/>
    <n v="5301.13"/>
    <n v="0"/>
    <n v="5301.13"/>
    <x v="132"/>
  </r>
  <r>
    <s v="3H8V0"/>
    <s v="BTS_DAO"/>
    <s v="DBM"/>
    <s v="998-BOZU"/>
    <s v="i3|4|500"/>
    <s v="COTTONWOODBDWFBTX"/>
    <s v="CONSUMER"/>
    <s v="Consumer"/>
    <x v="0"/>
    <s v="INSPIRON 7348"/>
    <s v="COTTONWOODBDWBTX"/>
    <x v="0"/>
    <s v="NULL"/>
    <s v="NULL"/>
    <s v="NULL"/>
    <s v="Cons Direct"/>
    <n v="14"/>
    <n v="14"/>
    <n v="14"/>
    <n v="14"/>
    <n v="14"/>
    <n v="0"/>
    <n v="0"/>
    <n v="0"/>
    <n v="0"/>
    <n v="0"/>
    <n v="0"/>
    <n v="0"/>
    <n v="0"/>
    <n v="0"/>
    <n v="0"/>
    <n v="0"/>
    <n v="0"/>
    <n v="0"/>
    <n v="0"/>
    <n v="0"/>
    <n v="11"/>
    <n v="0"/>
    <n v="0"/>
    <n v="3"/>
    <n v="0"/>
    <n v="14"/>
    <n v="0"/>
    <n v="0"/>
    <n v="0"/>
    <n v="642.39"/>
    <n v="8993.4599999999991"/>
    <n v="0"/>
    <n v="0"/>
    <x v="87"/>
  </r>
  <r>
    <s v="3NRHV"/>
    <s v="BTS_DAO"/>
    <s v="B2S-2015"/>
    <s v="998-BCJJ"/>
    <s v="i5|6|500h HD T"/>
    <s v="HADLEY 15FBTX"/>
    <s v="CONSUMER"/>
    <s v="Consumer"/>
    <x v="0"/>
    <s v="INSPIRON 7537"/>
    <s v="HADLEY 15BTX"/>
    <x v="0"/>
    <s v="DAO"/>
    <s v="NULL"/>
    <s v="NULL"/>
    <s v="Cons Direct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698.81640000000004"/>
    <n v="698.81640000000004"/>
    <n v="0"/>
    <n v="698.81640000000004"/>
    <x v="17"/>
  </r>
  <r>
    <s v="40WWK"/>
    <s v="BTS_DAO"/>
    <s v="HOL-2015"/>
    <s v="998-BHDP"/>
    <s v="i5HSW|8|1TB T"/>
    <s v="MAPLEM15HSWFBTX"/>
    <s v="CONSUMER"/>
    <s v="Consumer"/>
    <x v="0"/>
    <s v="INSPIRON 5547"/>
    <s v="MAPLEM15HSW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"/>
  </r>
  <r>
    <s v="16FGY"/>
    <s v="DAO_Commercial"/>
    <s v="DBM"/>
    <s v="998-BGDC"/>
    <s v="OPTIPLEX 9020_003"/>
    <s v="AMAZONSFFFBTX"/>
    <s v="COMMERCIAL"/>
    <s v="Commercial"/>
    <x v="2"/>
    <s v="OPTIPLEX 9020"/>
    <s v="AMAZONSFFBTX"/>
    <x v="0"/>
    <s v="DAO"/>
    <s v="NULL"/>
    <s v="NULL"/>
    <s v="Commercial DBM"/>
    <n v="2131"/>
    <n v="2131"/>
    <n v="1687"/>
    <n v="959"/>
    <n v="359"/>
    <n v="0"/>
    <n v="0"/>
    <n v="0"/>
    <n v="0"/>
    <n v="0"/>
    <n v="0"/>
    <n v="0"/>
    <n v="0"/>
    <n v="0"/>
    <n v="0"/>
    <n v="0"/>
    <n v="3252"/>
    <n v="0"/>
    <n v="3252"/>
    <n v="930"/>
    <n v="560"/>
    <n v="21"/>
    <n v="0"/>
    <n v="1550"/>
    <n v="0"/>
    <n v="2131"/>
    <n v="0"/>
    <n v="3252"/>
    <n v="200"/>
    <n v="465.15"/>
    <n v="991234.64999999991"/>
    <n v="1512667.7999999998"/>
    <n v="0"/>
    <x v="133"/>
  </r>
  <r>
    <s v="1GFT4"/>
    <s v="DAO_Retail"/>
    <n v="2014"/>
    <s v="998-BNOZ"/>
    <s v="INSPIRON 3646,,SAFFRON,SAFFRONFBTX"/>
    <s v="SAFFRONFBTX"/>
    <s v="CONSUMER"/>
    <s v="Retail"/>
    <x v="1"/>
    <s v="INSPIRON 3646"/>
    <s v="SAFFRONBTX"/>
    <x v="0"/>
    <s v="NULL"/>
    <s v="NULL"/>
    <s v="NULL"/>
    <s v="Cons Retail"/>
    <n v="269"/>
    <n v="269"/>
    <n v="269"/>
    <n v="269"/>
    <n v="269"/>
    <n v="51"/>
    <n v="0"/>
    <n v="0"/>
    <n v="0"/>
    <n v="0"/>
    <n v="0"/>
    <n v="0"/>
    <n v="0"/>
    <n v="0"/>
    <n v="0"/>
    <n v="0"/>
    <n v="0"/>
    <n v="0"/>
    <n v="0"/>
    <n v="0"/>
    <n v="269"/>
    <n v="0"/>
    <n v="0"/>
    <n v="0"/>
    <n v="0"/>
    <n v="269"/>
    <n v="0"/>
    <n v="0"/>
    <n v="0"/>
    <n v="288.24"/>
    <n v="77536.56"/>
    <n v="0"/>
    <n v="0"/>
    <x v="88"/>
  </r>
  <r>
    <s v="1J17T"/>
    <s v="BTS_Mexico"/>
    <s v="FY 16 Spring Cycle 1"/>
    <s v="998-BLWP"/>
    <s v="FOX1601_8101/MX/BTS"/>
    <s v="FOXGLOVEFBTX"/>
    <s v="CONSUMER"/>
    <s v="Consumer"/>
    <x v="1"/>
    <s v="INSPIRON 3043"/>
    <s v="FOXGLOVEBTX"/>
    <x v="1"/>
    <s v="NULL"/>
    <s v="NULL"/>
    <s v="NULL"/>
    <s v="Cons Direct"/>
    <n v="9"/>
    <n v="9"/>
    <n v="9"/>
    <n v="9"/>
    <n v="9"/>
    <n v="9"/>
    <n v="9"/>
    <n v="9"/>
    <n v="9"/>
    <n v="9"/>
    <n v="0"/>
    <n v="0"/>
    <n v="0"/>
    <n v="0"/>
    <n v="0"/>
    <n v="0"/>
    <n v="0"/>
    <n v="0"/>
    <n v="0"/>
    <n v="0"/>
    <n v="9"/>
    <n v="0"/>
    <n v="0"/>
    <n v="0"/>
    <n v="0"/>
    <n v="9"/>
    <n v="0"/>
    <n v="0"/>
    <n v="0"/>
    <n v="408.06"/>
    <n v="3672.54"/>
    <n v="0"/>
    <n v="3672.54"/>
    <x v="51"/>
  </r>
  <r>
    <s v="1K5KX"/>
    <s v="DAO_Retail"/>
    <n v="2014"/>
    <s v="998-BOPG"/>
    <s v="GOODYEARFBTX,MNTW,XPS,8700"/>
    <s v="GOODYEARFBTX"/>
    <s v="CONSUMER"/>
    <s v="Retail"/>
    <x v="12"/>
    <s v="XPS 8700"/>
    <s v="GOODYEARBTX"/>
    <x v="0"/>
    <s v="NULL"/>
    <s v="NULL"/>
    <s v="NULL"/>
    <s v="Cons Retail"/>
    <n v="25"/>
    <n v="25"/>
    <n v="25"/>
    <n v="25"/>
    <n v="25"/>
    <n v="25"/>
    <n v="0"/>
    <n v="0"/>
    <n v="0"/>
    <n v="0"/>
    <n v="0"/>
    <n v="0"/>
    <n v="0"/>
    <n v="0"/>
    <n v="0"/>
    <n v="0"/>
    <n v="0"/>
    <n v="0"/>
    <n v="0"/>
    <n v="1"/>
    <n v="25"/>
    <n v="0"/>
    <n v="0"/>
    <n v="0"/>
    <n v="0"/>
    <n v="25"/>
    <n v="0"/>
    <n v="0"/>
    <n v="0"/>
    <n v="669.18"/>
    <n v="16729.5"/>
    <n v="0"/>
    <n v="0"/>
    <x v="68"/>
  </r>
  <r>
    <s v="1T6YM"/>
    <s v="DAO_Retail"/>
    <n v="2014"/>
    <s v="730-4123"/>
    <s v="INSPIRON 5721,,NOTEBOOK,OAKM17IVBFBTX"/>
    <s v="OAKM17IVBFBTX"/>
    <s v="CONSUMER"/>
    <s v="Retail"/>
    <x v="0"/>
    <s v="INSPIRON 5721"/>
    <s v="OAKM17IVB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4"/>
  </r>
  <r>
    <s v="404DY"/>
    <s v="DAO_Retail"/>
    <n v="2014"/>
    <s v="998-BHVN"/>
    <s v="INSPIRON 5535,NOTEBOOK,OAKM15HSWFBTX"/>
    <s v="OAK15AMDFBTX"/>
    <s v="CONSUMER"/>
    <s v="Retail"/>
    <x v="0"/>
    <s v="INSPIRON 5535"/>
    <s v="OAK15AMD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0"/>
  </r>
  <r>
    <s v="43FWP"/>
    <s v="DAO_Retail"/>
    <s v="Spring 2014"/>
    <s v="998-BHZZ"/>
    <s v="i17RM-51623sLV"/>
    <s v="OAKM17HSWFBTX"/>
    <s v="CONSUMER"/>
    <s v="Retail"/>
    <x v="0"/>
    <s v="INSPIRON 5737"/>
    <s v="OAKM17HSWBTX"/>
    <x v="0"/>
    <s v="NULL"/>
    <s v="NULL"/>
    <s v="NULL"/>
    <s v="Cons Retail"/>
    <n v="18"/>
    <n v="18"/>
    <n v="18"/>
    <n v="18"/>
    <n v="18"/>
    <n v="18"/>
    <n v="18"/>
    <n v="18"/>
    <n v="18"/>
    <n v="18"/>
    <n v="18"/>
    <n v="18"/>
    <n v="0"/>
    <n v="0"/>
    <n v="0"/>
    <n v="0"/>
    <n v="0"/>
    <n v="0"/>
    <n v="0"/>
    <n v="0"/>
    <n v="18"/>
    <n v="0"/>
    <n v="0"/>
    <n v="0"/>
    <n v="0"/>
    <n v="18"/>
    <n v="0"/>
    <n v="0"/>
    <n v="0"/>
    <n v="574.04"/>
    <n v="10332.719999999999"/>
    <n v="0"/>
    <n v="10332.719999999999"/>
    <x v="135"/>
  </r>
  <r>
    <s v="452C9"/>
    <s v="DAO_Retail"/>
    <s v="Spring 2015"/>
    <s v="998-BLFV"/>
    <s v="i7352-2767SLV"/>
    <s v="CONTEBDWFBTX"/>
    <s v="CONSUMER"/>
    <s v="Retail"/>
    <x v="0"/>
    <s v="INSPIRON 7352"/>
    <s v="CONTEBDWBTX"/>
    <x v="0"/>
    <s v="NULL"/>
    <s v="NULL"/>
    <s v="NULL"/>
    <s v="Cons Retail"/>
    <n v="2"/>
    <n v="2"/>
    <n v="2"/>
    <n v="2"/>
    <n v="2"/>
    <n v="2"/>
    <n v="2"/>
    <n v="2"/>
    <n v="2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0"/>
    <n v="0"/>
    <n v="707.88"/>
    <n v="1415.76"/>
    <n v="0"/>
    <n v="1415.76"/>
    <x v="136"/>
  </r>
  <r>
    <s v="4C1YV"/>
    <s v="BTS_Mexico"/>
    <s v="B2S-16"/>
    <s v="998-BNVV"/>
    <s v="INSPIRON 14-5458"/>
    <s v="TULIP14BDWFBTX"/>
    <s v="CONSUMER"/>
    <s v="Consumer"/>
    <x v="0"/>
    <s v="INSPIRON 14-5458"/>
    <s v="TULIP14BDWBTX"/>
    <x v="1"/>
    <s v="NULL"/>
    <s v="NULL"/>
    <s v="NULL"/>
    <s v="Cons Direct"/>
    <n v="376"/>
    <n v="376"/>
    <n v="376"/>
    <n v="376"/>
    <n v="376"/>
    <n v="376"/>
    <n v="374"/>
    <n v="0"/>
    <n v="0"/>
    <n v="0"/>
    <n v="0"/>
    <n v="0"/>
    <n v="0"/>
    <n v="0"/>
    <n v="0"/>
    <n v="0"/>
    <n v="0"/>
    <n v="0"/>
    <n v="0"/>
    <n v="0"/>
    <n v="41"/>
    <n v="0"/>
    <n v="0"/>
    <n v="0"/>
    <n v="335"/>
    <n v="376"/>
    <n v="0"/>
    <n v="0"/>
    <n v="0"/>
    <n v="503.09"/>
    <n v="189161.84"/>
    <n v="0"/>
    <n v="0"/>
    <x v="84"/>
  </r>
  <r>
    <s v="4TH9R"/>
    <s v="BTS_DAO"/>
    <n v="2012"/>
    <s v="730-2034"/>
    <s v="OLYM1302_059"/>
    <s v="OLYMPICFBTX"/>
    <s v="CONSUMER"/>
    <s v="Consumer"/>
    <x v="1"/>
    <s v="INSPIRON 2330"/>
    <s v="OLYMPICBTX"/>
    <x v="0"/>
    <s v="NULL"/>
    <s v="NULL"/>
    <s v="NULL"/>
    <s v="Cons Direct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663.47"/>
    <n v="663.47"/>
    <n v="0"/>
    <n v="663.47"/>
    <x v="111"/>
  </r>
  <r>
    <s v="2TGFY"/>
    <s v="DAO_Retail"/>
    <n v="2014"/>
    <s v="730-7448"/>
    <s v="INSPIRON 5535,NOTEBOOK,OAKM15HSWFBTX"/>
    <s v="OAK15AMDFBTX"/>
    <s v="CONSUMER"/>
    <s v="Retail"/>
    <x v="0"/>
    <s v="INSPIRON 5535"/>
    <s v="OAK15AMD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0"/>
  </r>
  <r>
    <s v="2XXMG"/>
    <s v="DAO_Retail"/>
    <n v="2014"/>
    <s v="730-3149"/>
    <s v="XPS15,NO PROCESSOR,NOTEBOOK,PANAMERA XPS FBTX"/>
    <s v="PANAMERA XPS FBTX"/>
    <s v="CONSUMER"/>
    <s v="Retail"/>
    <x v="5"/>
    <s v="XPS15"/>
    <s v="PANAMERA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9"/>
  </r>
  <r>
    <s v="39K5N"/>
    <s v="DAO_Retail"/>
    <n v="2014"/>
    <s v="730-5134"/>
    <s v="GOODYEARFBTX,MNTW,XPS,8700"/>
    <s v="GOODYEARFBTX"/>
    <s v="CONSUMER"/>
    <s v="Retail"/>
    <x v="12"/>
    <s v="XPS 8700"/>
    <s v="GOODYEAR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8"/>
  </r>
  <r>
    <s v="3FF26"/>
    <s v="DAO_Commercial"/>
    <s v="DBM"/>
    <s v="998-BLWG"/>
    <s v="3020MFF_1H16_004"/>
    <s v="DOGFISH 3FBTX"/>
    <s v="COMMERCIAL"/>
    <s v="Commercial"/>
    <x v="2"/>
    <s v="OPTIPLEX 3020"/>
    <s v="DOGFISH 3 BTX"/>
    <x v="0"/>
    <s v="NULL"/>
    <s v="NULL"/>
    <s v="NULL"/>
    <s v="Commercial DBM"/>
    <n v="221"/>
    <n v="221"/>
    <n v="0"/>
    <n v="0"/>
    <n v="0"/>
    <n v="0"/>
    <n v="0"/>
    <n v="0"/>
    <n v="0"/>
    <n v="0"/>
    <n v="0"/>
    <n v="0"/>
    <n v="0"/>
    <n v="0"/>
    <n v="0"/>
    <n v="100"/>
    <n v="2116"/>
    <n v="0"/>
    <n v="2216"/>
    <n v="808"/>
    <n v="20"/>
    <n v="34"/>
    <n v="0"/>
    <n v="167"/>
    <n v="0"/>
    <n v="221"/>
    <n v="1132"/>
    <n v="1084"/>
    <n v="360"/>
    <n v="417.89"/>
    <n v="92353.69"/>
    <n v="926044.24"/>
    <n v="0"/>
    <x v="110"/>
  </r>
  <r>
    <s v="3H2X7"/>
    <s v="DAO_Retail"/>
    <n v="2014"/>
    <s v="730-7979"/>
    <s v="GOODYEARFBTX,MNTW,XPS,8700"/>
    <s v="GOODYEARFBTX"/>
    <s v="CONSUMER"/>
    <s v="Retail"/>
    <x v="12"/>
    <s v="XPS 8700"/>
    <s v="GOODYEAR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8"/>
  </r>
  <r>
    <s v="222TX"/>
    <s v="BTS_Mexico"/>
    <s v="NDBM_Wave1"/>
    <s v="998-BHVW"/>
    <s v="OPTIPLEX 9020,,DOGFISH,DOGFISH 9FBTX"/>
    <s v="DOGFISH 9FBTX"/>
    <s v="COMMERCIAL"/>
    <s v="Commercial"/>
    <x v="2"/>
    <s v="OPTIPLEX 9020"/>
    <s v="DOGFISH 9 BTX"/>
    <x v="1"/>
    <s v="NULL"/>
    <s v="NULL"/>
    <s v="NULL"/>
    <s v="Commercial DBM"/>
    <n v="1909"/>
    <n v="1909"/>
    <n v="1879"/>
    <n v="1542"/>
    <n v="1252"/>
    <n v="405"/>
    <n v="27"/>
    <n v="0"/>
    <n v="0"/>
    <n v="0"/>
    <n v="0"/>
    <n v="0"/>
    <n v="0"/>
    <n v="0"/>
    <n v="0"/>
    <n v="21"/>
    <n v="0"/>
    <n v="0"/>
    <n v="21"/>
    <n v="0"/>
    <n v="1561"/>
    <n v="28"/>
    <n v="0"/>
    <n v="0"/>
    <n v="320"/>
    <n v="1909"/>
    <n v="0"/>
    <n v="21"/>
    <n v="21"/>
    <n v="428"/>
    <n v="817052"/>
    <n v="8988"/>
    <n v="0"/>
    <x v="96"/>
  </r>
  <r>
    <s v="22VHD"/>
    <s v="DAO_Retail"/>
    <n v="2014"/>
    <s v="730-0204"/>
    <s v="XPS14Z,NO PROCESSOR,NOTEBOOK,BREITLING XPSZ FBTX"/>
    <s v="BREITLING XPSZ FBTX"/>
    <s v="CONSUMER"/>
    <s v="Retail"/>
    <x v="5"/>
    <s v="XPS14Z"/>
    <s v="BREITLING XPSZ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5"/>
  </r>
  <r>
    <s v="26CMR"/>
    <s v="DAO_Retail"/>
    <n v="2014"/>
    <s v="730-8175"/>
    <s v="INSPIRON 3847,VRD56 BASE,INSP DT,3847,BTX,GENERAL MTFBTX"/>
    <s v="GENERAL MTFBTX"/>
    <s v="CONSUMER"/>
    <s v="Retail"/>
    <x v="1"/>
    <s v="INSPIRON 3847"/>
    <s v="GENERAL MT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0"/>
  </r>
  <r>
    <s v="27FX0"/>
    <s v="DAO_Retail"/>
    <n v="2014"/>
    <s v="730-2328"/>
    <s v="INSPIRON 5520,AUDIA5INTELBTX1"/>
    <s v="AUDIA5INTELFBTX"/>
    <s v="CONSUMER"/>
    <s v="Retail"/>
    <x v="0"/>
    <s v="INSPIRON 5520"/>
    <s v="AUDIA5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5"/>
  </r>
  <r>
    <s v="2GY3P"/>
    <s v="DAO_Retail"/>
    <n v="2014"/>
    <s v="730-4466"/>
    <s v="INSPIRON 660S,NO PROCESSOR,SFF,PINEVALLEYFBTX"/>
    <s v="PINEVALLEYFBTX"/>
    <s v="CONSUMER"/>
    <s v="Retail"/>
    <x v="1"/>
    <s v="INSPIRON 660S"/>
    <s v="PINEVALLEY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7"/>
  </r>
  <r>
    <s v="2K0P3"/>
    <s v="BTS_DAO"/>
    <s v="Q4FY15"/>
    <s v="998-BJIZ"/>
    <s v="JEFFERSONBTX1,MODEL 7140, VENUE 11 PRO"/>
    <s v="JEFFERSONFBTX"/>
    <s v="TABLET DEVICES"/>
    <s v="Consumer"/>
    <x v="7"/>
    <s v="VENUE 11 PRO 7140"/>
    <s v="JEFFERSONBTX"/>
    <x v="0"/>
    <s v="NULL"/>
    <s v="NULL"/>
    <s v="NULL"/>
    <s v="Tablets"/>
    <n v="5"/>
    <n v="5"/>
    <n v="5"/>
    <n v="5"/>
    <n v="5"/>
    <n v="5"/>
    <n v="5"/>
    <n v="5"/>
    <n v="5"/>
    <n v="5"/>
    <n v="5"/>
    <n v="5"/>
    <n v="5"/>
    <n v="5"/>
    <n v="0"/>
    <n v="0"/>
    <n v="0"/>
    <n v="0"/>
    <n v="0"/>
    <n v="0"/>
    <n v="5"/>
    <n v="0"/>
    <n v="0"/>
    <n v="0"/>
    <n v="0"/>
    <n v="5"/>
    <n v="0"/>
    <n v="0"/>
    <n v="0"/>
    <n v="697.78"/>
    <n v="3488.8999999999996"/>
    <n v="0"/>
    <n v="3488.8999999999996"/>
    <x v="137"/>
  </r>
  <r>
    <s v="2NVKF"/>
    <s v="DAO_Commercial"/>
    <n v="2013"/>
    <s v="332-0973"/>
    <s v="Prec M4700 Con 2"/>
    <s v="Vans"/>
    <s v="Workstations"/>
    <s v="Commercial"/>
    <x v="14"/>
    <s v="NULL"/>
    <s v="VANS15BTX"/>
    <x v="0"/>
    <s v="DAO"/>
    <s v="North Am."/>
    <s v="Commercial Legacy"/>
    <s v="Commercial DBM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1268.5402305555556"/>
    <n v="1268.5402305555556"/>
    <n v="0"/>
    <n v="1268.5402305555556"/>
    <x v="138"/>
  </r>
  <r>
    <s v="2PHVT"/>
    <s v="DAO_Retail"/>
    <n v="2014"/>
    <s v="998-BBUO"/>
    <s v="VENUE 8 PRO,5830,BELLAIREFBTX,WIN"/>
    <s v="BELLAIREFBTX"/>
    <s v="TABLET DEVICES"/>
    <s v="Retail"/>
    <x v="7"/>
    <s v="VENUE 8 PRO"/>
    <s v="BELLAIREBTX"/>
    <x v="0"/>
    <s v="DAO"/>
    <s v="North Am."/>
    <s v="Tablets"/>
    <s v="Tabl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6"/>
  </r>
  <r>
    <s v="2XM6D"/>
    <s v="DAO_Retail"/>
    <s v="Holiday 2014"/>
    <s v="998-BHXZ"/>
    <s v="i5348-4446BLK"/>
    <s v="THUNFBTX"/>
    <s v="CONSUMER"/>
    <s v="Retail"/>
    <x v="1"/>
    <s v="INSPIRON 5348"/>
    <s v="THUNBTX"/>
    <x v="0"/>
    <s v="DAO"/>
    <s v="NULL"/>
    <s v="NULL"/>
    <s v="Cons Retail"/>
    <n v="85"/>
    <n v="85"/>
    <n v="85"/>
    <n v="85"/>
    <n v="85"/>
    <n v="85"/>
    <n v="0"/>
    <n v="0"/>
    <n v="0"/>
    <n v="0"/>
    <n v="0"/>
    <n v="0"/>
    <n v="0"/>
    <n v="0"/>
    <n v="0"/>
    <n v="0"/>
    <n v="0"/>
    <n v="0"/>
    <n v="0"/>
    <n v="0"/>
    <n v="85"/>
    <n v="0"/>
    <n v="0"/>
    <n v="0"/>
    <n v="0"/>
    <n v="85"/>
    <n v="0"/>
    <n v="0"/>
    <n v="0"/>
    <n v="654.9"/>
    <n v="55666.5"/>
    <n v="0"/>
    <n v="0"/>
    <x v="103"/>
  </r>
  <r>
    <s v="4XK6H"/>
    <s v="BTS_DAO"/>
    <s v="HOL-2015"/>
    <s v="998-BIEI"/>
    <s v="i5|12GB|1TB|"/>
    <s v="GOODYEARFBTX"/>
    <s v="CONSUMER"/>
    <s v="Consumer"/>
    <x v="12"/>
    <s v="XPS 8700"/>
    <s v="GOODYEAR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8"/>
  </r>
  <r>
    <s v="588YD"/>
    <s v="BTS_DAO"/>
    <s v="B2S-2016"/>
    <s v="998-BPBO"/>
    <s v="Tulip151603_2319/US/BTS"/>
    <s v="TULIP15BDWFBTX"/>
    <s v="CONSUMER"/>
    <s v="Consumer"/>
    <x v="0"/>
    <s v="INSPIRON 15-5558"/>
    <s v="TULIP15BDWBTX"/>
    <x v="0"/>
    <s v="NULL"/>
    <s v="NULL"/>
    <s v="NULL"/>
    <s v="Cons Direct"/>
    <n v="86"/>
    <n v="86"/>
    <n v="86"/>
    <n v="86"/>
    <n v="86"/>
    <n v="86"/>
    <n v="0"/>
    <n v="0"/>
    <n v="0"/>
    <n v="0"/>
    <n v="0"/>
    <n v="0"/>
    <n v="0"/>
    <n v="0"/>
    <n v="0"/>
    <n v="0"/>
    <n v="0"/>
    <n v="0"/>
    <n v="0"/>
    <n v="0"/>
    <n v="7"/>
    <n v="0"/>
    <n v="0"/>
    <n v="79"/>
    <n v="0"/>
    <n v="86"/>
    <n v="0"/>
    <n v="0"/>
    <n v="0"/>
    <n v="630.69000000000005"/>
    <n v="54239.340000000004"/>
    <n v="0"/>
    <n v="0"/>
    <x v="80"/>
  </r>
  <r>
    <s v="5FYVW"/>
    <s v="BTS_DAO"/>
    <s v="Hol-2013"/>
    <s v="730-7508"/>
    <s v="i7|8|1TB FHD T"/>
    <s v="HADLEY 15FBTX"/>
    <s v="CONSUMER"/>
    <s v="Consumer"/>
    <x v="0"/>
    <s v="INSPIRON 7537"/>
    <s v="HADLEY 15BTX"/>
    <x v="0"/>
    <s v="DAO"/>
    <s v="North Am."/>
    <s v="Consumer Direct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7"/>
  </r>
  <r>
    <s v="5TT3J"/>
    <s v="DAO_Retail"/>
    <s v="Holiday 2014"/>
    <s v="998-BEQH"/>
    <s v="i3847-6927BK"/>
    <s v="GENERAL MTFBTX"/>
    <s v="CONSUMER"/>
    <s v="Retail"/>
    <x v="1"/>
    <s v="INSPIRON 3847"/>
    <s v="GENERAL MT BTX"/>
    <x v="0"/>
    <s v="DAO"/>
    <s v="NULL"/>
    <s v="NULL"/>
    <s v="Cons Retail"/>
    <n v="12"/>
    <n v="12"/>
    <n v="12"/>
    <n v="12"/>
    <n v="12"/>
    <n v="12"/>
    <n v="12"/>
    <n v="12"/>
    <n v="0"/>
    <n v="0"/>
    <n v="0"/>
    <n v="0"/>
    <n v="0"/>
    <n v="0"/>
    <n v="0"/>
    <n v="0"/>
    <n v="0"/>
    <n v="0"/>
    <n v="0"/>
    <n v="0"/>
    <n v="12"/>
    <n v="0"/>
    <n v="0"/>
    <n v="0"/>
    <n v="0"/>
    <n v="12"/>
    <n v="0"/>
    <n v="0"/>
    <n v="0"/>
    <n v="565.54"/>
    <n v="6786.48"/>
    <n v="0"/>
    <n v="6786.48"/>
    <x v="30"/>
  </r>
  <r>
    <s v="65GH4"/>
    <s v="DAO_Retail"/>
    <n v="2014"/>
    <s v="730-0310"/>
    <s v="INSPIRON M5040,NO PROCESSOR,NOTEBOOK,ENRICO15 AMDBZFBTX"/>
    <s v="ENRICO15 AMDBZFBTX"/>
    <s v="CONSUMER"/>
    <s v="Retail"/>
    <x v="0"/>
    <s v="INSPIRON M5040"/>
    <s v="ENRICO15 AMDBZ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2"/>
  </r>
  <r>
    <s v="200FX"/>
    <s v="BTS_DAO"/>
    <s v="SPR-2016"/>
    <s v="998-BJRX"/>
    <s v="CelBYT|4|500 T"/>
    <s v="REDWOODFBTX"/>
    <s v="CONSUMER"/>
    <s v="Consumer"/>
    <x v="0"/>
    <s v="INSPIRON 3147"/>
    <s v="REDWOODBTX"/>
    <x v="0"/>
    <s v="NULL"/>
    <s v="NULL"/>
    <s v="NULL"/>
    <s v="Cons Direct"/>
    <n v="15"/>
    <n v="15"/>
    <n v="15"/>
    <n v="15"/>
    <n v="15"/>
    <n v="15"/>
    <n v="15"/>
    <n v="15"/>
    <n v="15"/>
    <n v="0"/>
    <n v="0"/>
    <n v="0"/>
    <n v="0"/>
    <n v="0"/>
    <n v="0"/>
    <n v="0"/>
    <n v="0"/>
    <n v="0"/>
    <n v="0"/>
    <n v="0"/>
    <n v="15"/>
    <n v="0"/>
    <n v="0"/>
    <n v="0"/>
    <n v="0"/>
    <n v="15"/>
    <n v="0"/>
    <n v="0"/>
    <n v="0"/>
    <n v="394.81"/>
    <n v="5922.15"/>
    <n v="0"/>
    <n v="5922.15"/>
    <x v="18"/>
  </r>
  <r>
    <s v="20GM5"/>
    <s v="DAO_Retail"/>
    <n v="2014"/>
    <s v="998-BNYK"/>
    <s v="ALIENWARE 17 R2,,ALIENWARE 17 R2,ECHO 17FBTX"/>
    <s v="ECHO 17FBTX"/>
    <s v="CONSUMER"/>
    <s v="Retail"/>
    <x v="8"/>
    <s v="ALIENWARE 17 R2"/>
    <s v="ECHO 17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4"/>
  </r>
  <r>
    <s v="29V1F"/>
    <s v="DAO_Commercial"/>
    <s v="DBM"/>
    <s v="998-BJVR"/>
    <s v="Goliad14_MLK_2W_001"/>
    <s v="GOLIADMLK14FBTXE"/>
    <s v="COMMERCIAL"/>
    <s v="Commercial"/>
    <x v="4"/>
    <s v="LATITUDE E7450"/>
    <s v="GOLIADMLK14BTXE"/>
    <x v="0"/>
    <s v="NULL"/>
    <s v="NULL"/>
    <s v="NULL"/>
    <s v="Commercial DBM"/>
    <n v="1871"/>
    <n v="1871"/>
    <n v="1367"/>
    <n v="1335"/>
    <n v="1335"/>
    <n v="0"/>
    <n v="0"/>
    <n v="0"/>
    <n v="0"/>
    <n v="0"/>
    <n v="0"/>
    <n v="0"/>
    <n v="0"/>
    <n v="0"/>
    <n v="0"/>
    <n v="0"/>
    <n v="1596"/>
    <n v="0"/>
    <n v="1596"/>
    <n v="0"/>
    <n v="1807"/>
    <n v="64"/>
    <n v="0"/>
    <n v="0"/>
    <n v="0"/>
    <n v="1871"/>
    <n v="756"/>
    <n v="840"/>
    <n v="336"/>
    <n v="726.68"/>
    <n v="1359618.2799999998"/>
    <n v="1159781.28"/>
    <n v="0"/>
    <x v="40"/>
  </r>
  <r>
    <s v="2DKGM"/>
    <s v="DAO_Retail"/>
    <n v="2014"/>
    <s v="730-4347"/>
    <s v="XPS14,NO PROCESSOR,NOTEBOOK,CARRERA XPS FBTX"/>
    <s v="CARRERA XPS FBTX"/>
    <s v="CONSUMER"/>
    <s v="Retail"/>
    <x v="5"/>
    <s v="XPS14"/>
    <s v="CARRERA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9"/>
  </r>
  <r>
    <s v="2JTHG"/>
    <s v="BTS_DAO"/>
    <s v="FY16 Back to School cycle3"/>
    <s v="998-BPNC"/>
    <s v="VAN14BDW1603_007_P"/>
    <s v="VANGOGH14BDWFBTX"/>
    <s v="CONSUMER"/>
    <s v="Consumer"/>
    <x v="6"/>
    <s v="VOSTRO 14 3458"/>
    <s v="VANGOGH14BDW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9"/>
  </r>
  <r>
    <s v="1XJVR"/>
    <s v="DAO_Retail"/>
    <n v="2014"/>
    <s v="730-4430"/>
    <s v="INSPIRON 5323,AUDIA3BTX1"/>
    <s v="AUDIA3FBTX"/>
    <s v="CONSUMER"/>
    <s v="Retail"/>
    <x v="0"/>
    <s v="INSPIRON 5323"/>
    <s v="AUDIA3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40"/>
  </r>
  <r>
    <s v="21X4C"/>
    <s v="BTS_DAO"/>
    <s v="DBM"/>
    <s v="998-BRUY"/>
    <s v="INSPIRON 3050,,SAKURA,SAKURAFBTX"/>
    <s v="SAKURAFBTX"/>
    <s v="CONSUMER"/>
    <s v="Consumer"/>
    <x v="1"/>
    <s v="INSPIRON 3050"/>
    <s v="SAKURABTX"/>
    <x v="0"/>
    <s v="NULL"/>
    <s v="NULL"/>
    <s v="NULL"/>
    <s v="Cons Direct"/>
    <n v="550"/>
    <n v="550"/>
    <n v="0"/>
    <n v="0"/>
    <n v="0"/>
    <n v="0"/>
    <n v="0"/>
    <n v="0"/>
    <n v="0"/>
    <n v="0"/>
    <n v="0"/>
    <n v="0"/>
    <n v="0"/>
    <n v="0"/>
    <n v="0"/>
    <n v="0"/>
    <n v="0"/>
    <n v="0"/>
    <n v="0"/>
    <n v="1078"/>
    <n v="550"/>
    <n v="0"/>
    <n v="0"/>
    <n v="0"/>
    <n v="0"/>
    <n v="550"/>
    <n v="0"/>
    <n v="0"/>
    <n v="0"/>
    <n v="192.88390000000001"/>
    <n v="106086.145"/>
    <n v="0"/>
    <n v="0"/>
    <x v="50"/>
  </r>
  <r>
    <s v="26Y5J"/>
    <s v="BTS_DAO"/>
    <s v="B2S-2016"/>
    <s v="998-BNUO"/>
    <s v="ouch|A8|8GB|1TB|UMA|DVDRW|DW1707|Win8.1"/>
    <s v="ORCAMD24FBTX"/>
    <s v="CONSUMER"/>
    <s v="Consumer"/>
    <x v="1"/>
    <s v="INSPIRON 24-3455"/>
    <s v="ORCAMD24BTX"/>
    <x v="0"/>
    <s v="NULL"/>
    <s v="NULL"/>
    <s v="NULL"/>
    <s v="Cons Direct"/>
    <n v="169"/>
    <n v="169"/>
    <n v="169"/>
    <n v="169"/>
    <n v="169"/>
    <n v="169"/>
    <n v="169"/>
    <n v="169"/>
    <n v="0"/>
    <n v="0"/>
    <n v="0"/>
    <n v="0"/>
    <n v="0"/>
    <n v="0"/>
    <n v="0"/>
    <n v="0"/>
    <n v="0"/>
    <n v="0"/>
    <n v="0"/>
    <n v="0"/>
    <n v="169"/>
    <n v="0"/>
    <n v="0"/>
    <n v="0"/>
    <n v="0"/>
    <n v="169"/>
    <n v="0"/>
    <n v="0"/>
    <n v="0"/>
    <n v="501.13"/>
    <n v="84690.97"/>
    <n v="0"/>
    <n v="84690.97"/>
    <x v="77"/>
  </r>
  <r>
    <s v="2TF7N"/>
    <s v="BTS_DAO"/>
    <s v="DBM"/>
    <s v="998-BQWK"/>
    <s v="TULIP17AMDBTX1,INSPIRON 17-5755"/>
    <s v="TULIP17AMDFBTX"/>
    <s v="CONSUMER"/>
    <s v="Consumer"/>
    <x v="0"/>
    <s v="INSPIRON 17-5755"/>
    <s v="TULIP17AMDBTX"/>
    <x v="0"/>
    <s v="NULL"/>
    <s v="NULL"/>
    <s v="NULL"/>
    <s v="Cons Retail"/>
    <n v="697"/>
    <n v="697"/>
    <n v="697"/>
    <n v="697"/>
    <n v="697"/>
    <n v="0"/>
    <n v="0"/>
    <n v="0"/>
    <n v="0"/>
    <n v="0"/>
    <n v="0"/>
    <n v="0"/>
    <n v="0"/>
    <n v="0"/>
    <n v="0"/>
    <n v="0"/>
    <n v="0"/>
    <n v="0"/>
    <n v="0"/>
    <n v="0"/>
    <n v="697"/>
    <n v="0"/>
    <n v="0"/>
    <n v="0"/>
    <n v="0"/>
    <n v="697"/>
    <n v="0"/>
    <n v="0"/>
    <n v="0"/>
    <n v="364.93"/>
    <n v="254356.21"/>
    <n v="0"/>
    <n v="0"/>
    <x v="33"/>
  </r>
  <r>
    <s v="37YDY"/>
    <s v="DAO_Retail"/>
    <n v="2014"/>
    <s v="730-8189"/>
    <s v="INSPIRON 3847,VRD56 BASE,INSP DT,3847,BTX,GENERAL MTFBTX"/>
    <s v="GENERAL MTFBTX"/>
    <s v="CONSUMER"/>
    <s v="Retail"/>
    <x v="1"/>
    <s v="INSPIRON 3847"/>
    <s v="GENERAL MT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0"/>
  </r>
  <r>
    <s v="4KP76"/>
    <s v="DAO_Retail"/>
    <s v="Holiday 2015"/>
    <s v="998-BQXD"/>
    <s v="Blackwood151605_010_P"/>
    <s v="BLACKWOODSKLFBTX"/>
    <s v="CONSUMER"/>
    <s v="Retail"/>
    <x v="0"/>
    <s v="INSPIRON 7568"/>
    <s v="BLACKWOODSK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4010"/>
    <n v="0"/>
    <n v="0"/>
    <n v="0"/>
    <n v="4010"/>
    <n v="4402"/>
    <n v="0"/>
    <n v="0"/>
    <n v="0"/>
    <n v="0"/>
    <n v="0"/>
    <n v="0"/>
    <n v="2570"/>
    <n v="1440"/>
    <n v="2840"/>
    <n v="895.30470000000003"/>
    <n v="0"/>
    <n v="3590171.8470000001"/>
    <n v="0"/>
    <x v="141"/>
  </r>
  <r>
    <s v="4TD5D"/>
    <s v="DAO_Retail"/>
    <n v="2014"/>
    <s v="730-2283"/>
    <s v="XPS13,NO PROCESSOR,NOTEBOOK,SPYDER XPS FBTX"/>
    <s v="SPYDER XPS FBTX"/>
    <s v="CONSUMER"/>
    <s v="Retail"/>
    <x v="5"/>
    <s v="XPS13"/>
    <s v="SPYDER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4"/>
  </r>
  <r>
    <s v="52V79"/>
    <s v="DAO_Commercial"/>
    <s v="DBM"/>
    <s v="998-BINV"/>
    <s v="SMB - Venue 11_07"/>
    <s v="JUNCTIONFBTX"/>
    <s v="TABLET DEVICES"/>
    <s v="Commercial"/>
    <x v="7"/>
    <s v="VENUE 11 PRO"/>
    <s v="JUNCTIONBTX"/>
    <x v="0"/>
    <s v="NULL"/>
    <s v="NULL"/>
    <s v="NULL"/>
    <s v="Tablets"/>
    <n v="89"/>
    <n v="89"/>
    <n v="89"/>
    <n v="89"/>
    <n v="89"/>
    <n v="89"/>
    <n v="89"/>
    <n v="89"/>
    <n v="89"/>
    <n v="89"/>
    <n v="89"/>
    <n v="89"/>
    <n v="89"/>
    <n v="89"/>
    <n v="0"/>
    <n v="0"/>
    <n v="0"/>
    <n v="0"/>
    <n v="0"/>
    <n v="0"/>
    <n v="37"/>
    <n v="52"/>
    <n v="0"/>
    <n v="0"/>
    <n v="0"/>
    <n v="89"/>
    <n v="0"/>
    <n v="0"/>
    <n v="0"/>
    <n v="880.29"/>
    <n v="78345.81"/>
    <n v="0"/>
    <n v="78345.81"/>
    <x v="76"/>
  </r>
  <r>
    <s v="550G9"/>
    <s v="DAO_Retail"/>
    <n v="2014"/>
    <s v="730-8002"/>
    <s v="GOODYEARFBTX,MNTW,XPS,8700"/>
    <s v="GOODYEARFBTX"/>
    <s v="CONSUMER"/>
    <s v="Retail"/>
    <x v="12"/>
    <s v="XPS 8700"/>
    <s v="GOODYEAR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8"/>
  </r>
  <r>
    <s v="55RKC"/>
    <s v="DAO_Retail"/>
    <n v="2014"/>
    <s v="998-BECJ"/>
    <s v="INSPIRON 3847,VRD56 BASE,INSP DT,3847,BTX,GENERAL MTFBTX"/>
    <s v="GENERAL MTFBTX"/>
    <s v="CONSUMER"/>
    <s v="Retail"/>
    <x v="1"/>
    <s v="INSPIRON 3847"/>
    <s v="GENERAL MT 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0"/>
  </r>
  <r>
    <s v="2M1NC"/>
    <s v="BTS_Mexico"/>
    <s v="FY15 Wave 1 - Refresh"/>
    <s v="998-BIFD"/>
    <s v="T3S_2H15_018"/>
    <s v="TIGRISSFFFBTX"/>
    <s v="COMMERCIAL"/>
    <s v="Commercial"/>
    <x v="2"/>
    <s v="OPTIPLEX 3020"/>
    <s v="TIGRISSFFBTX"/>
    <x v="1"/>
    <s v="NULL"/>
    <s v="NULL"/>
    <s v="NULL"/>
    <s v="Commercial DBM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474.00319999999999"/>
    <n v="474.00319999999999"/>
    <n v="0"/>
    <n v="474.00319999999999"/>
    <x v="119"/>
  </r>
  <r>
    <s v="2N6W4"/>
    <s v="DAO_Retail"/>
    <s v="Back to School 2013"/>
    <s v="730-5058"/>
    <s v="EAGL1403_015"/>
    <s v="EAGLETONFBTX"/>
    <s v="CONSUMER"/>
    <s v="Retail"/>
    <x v="1"/>
    <s v="INSPIRON ONE 2020"/>
    <s v="EAGLETONBTX"/>
    <x v="0"/>
    <s v="DAO"/>
    <s v="North Am."/>
    <s v="Consumer InDirect"/>
    <s v="Cons Retail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432.67"/>
    <n v="432.67"/>
    <n v="0"/>
    <n v="432.67"/>
    <x v="8"/>
  </r>
  <r>
    <s v="2P0TM"/>
    <s v="BTS_DAO"/>
    <s v="Spr-2015"/>
    <s v="998-BHOL"/>
    <s v="T|i7|16|2+32|GT750M 2GB|BD|Killer1202"/>
    <s v="PIRELLIFBTX"/>
    <s v="CONSUMER"/>
    <s v="Consumer"/>
    <x v="12"/>
    <s v="XPS ONE 27"/>
    <s v="PIRELLIBTX"/>
    <x v="0"/>
    <s v="DAO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8"/>
  </r>
  <r>
    <s v="2TN20"/>
    <s v="DAO_Retail"/>
    <n v="2014"/>
    <s v="730-4660"/>
    <s v="INSPIRON 5521,,NOTEBOOK,OAKM15IVBFBTX"/>
    <s v="OAKM15IVBFBTX"/>
    <s v="CONSUMER"/>
    <s v="Retail"/>
    <x v="0"/>
    <s v="INSPIRON 5521"/>
    <s v="OAKM15IVB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4"/>
  </r>
  <r>
    <s v="2YRGP"/>
    <s v="BTS_DAO"/>
    <s v="SPR-2016"/>
    <s v="998-BJUP"/>
    <s v="T|i7|12GB|1TB+32Hybrid|3D"/>
    <s v="MONSTER2FBTX"/>
    <s v="CONSUMER"/>
    <s v="Consumer"/>
    <x v="1"/>
    <s v="INSPIRON 2350"/>
    <s v="MONSTER2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"/>
  </r>
  <r>
    <s v="62H8R"/>
    <s v="DAO_Commercial"/>
    <s v="DBM"/>
    <s v="389-BCEU"/>
    <s v="Lat E6230 - AMEX"/>
    <s v="Dalmore 12"/>
    <s v="NULL"/>
    <s v="Retail"/>
    <x v="4"/>
    <s v="NULL"/>
    <s v="NULL"/>
    <x v="0"/>
    <s v="DAO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4"/>
  </r>
  <r>
    <s v="6KRYK"/>
    <s v="BTS_DAO"/>
    <s v="HOL-2015"/>
    <s v="998-BHJR"/>
    <s v="Touch|i3|8GB|1TB|UMA|DVDRW|DW1707|Win8.1"/>
    <s v="THUNFBTX"/>
    <s v="CONSUMER"/>
    <s v="Consumer"/>
    <x v="1"/>
    <s v="INSPIRON 5348"/>
    <s v="THUNBTX"/>
    <x v="0"/>
    <s v="NULL"/>
    <s v="NULL"/>
    <s v="NULL"/>
    <s v="Cons Direct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1"/>
    <n v="0"/>
    <n v="0"/>
    <n v="0"/>
    <n v="0"/>
    <n v="1"/>
    <n v="0"/>
    <n v="0"/>
    <n v="0"/>
    <n v="654.9"/>
    <n v="654.9"/>
    <n v="0"/>
    <n v="654.9"/>
    <x v="103"/>
  </r>
  <r>
    <s v="6PNTD"/>
    <s v="DAO_Retail"/>
    <n v="2014"/>
    <s v="730-3643"/>
    <s v="INSPIRON 2020,NO PROCESSOR,AIO,EAGLETONFBTX"/>
    <s v="EAGLETONFBTX"/>
    <s v="CONSUMER"/>
    <s v="Retail"/>
    <x v="1"/>
    <s v="INSPIRON ONE 2020"/>
    <s v="EAGLETON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"/>
  </r>
  <r>
    <s v="7CV89"/>
    <s v="DAO_Retail"/>
    <n v="2014"/>
    <s v="998-BHSV"/>
    <s v="INSPIRON 5 SERIES 17,NOTEBOOK,OAKM17HSWFBTX"/>
    <s v="OAKM17HSWFBTX"/>
    <s v="CONSUMER"/>
    <s v="Retail"/>
    <x v="0"/>
    <s v="INSPIRON 5737"/>
    <s v="OAKM17HS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5"/>
  </r>
  <r>
    <s v="7H1TX"/>
    <s v="DAO_Retail"/>
    <s v="Holiday 2014"/>
    <s v="998-BDBN"/>
    <s v="i5547-12500sLV"/>
    <s v="MAPLEM15HSWFBTX"/>
    <s v="CONSUMER"/>
    <s v="Retail"/>
    <x v="0"/>
    <s v="INSPIRON 5547"/>
    <s v="MAPLEM15HSWBTX"/>
    <x v="0"/>
    <s v="DAO"/>
    <s v="North Am."/>
    <s v="Consumer InDirect"/>
    <s v="Cons Retail"/>
    <n v="3"/>
    <n v="3"/>
    <n v="3"/>
    <n v="3"/>
    <n v="3"/>
    <n v="3"/>
    <n v="3"/>
    <n v="3"/>
    <n v="3"/>
    <n v="3"/>
    <n v="3"/>
    <n v="3"/>
    <n v="3"/>
    <n v="3"/>
    <n v="0"/>
    <n v="0"/>
    <n v="0"/>
    <n v="0"/>
    <n v="0"/>
    <n v="0"/>
    <n v="3"/>
    <n v="0"/>
    <n v="0"/>
    <n v="0"/>
    <n v="0"/>
    <n v="3"/>
    <n v="0"/>
    <n v="0"/>
    <n v="0"/>
    <n v="818.96"/>
    <n v="2456.88"/>
    <n v="0"/>
    <n v="2456.88"/>
    <x v="5"/>
  </r>
  <r>
    <s v="3FK3R"/>
    <s v="BTS_DAO"/>
    <s v="HOL-2015"/>
    <s v="998-BGBT"/>
    <s v="i5HSW|8|1TB T Win8.1P"/>
    <s v="BRADLEYHSWFBTX"/>
    <s v="CONSUMER"/>
    <s v="Consumer"/>
    <x v="0"/>
    <s v="INSPIRON 7547"/>
    <s v="BRADLEYHSWBTX"/>
    <x v="0"/>
    <s v="DAO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"/>
  </r>
  <r>
    <s v="3MVT8"/>
    <s v="DAO_Retail"/>
    <s v="Spring 2014"/>
    <s v="998-BICD"/>
    <s v="i17RM-8393sLV"/>
    <s v="OAKM17HSWFBTX"/>
    <s v="CONSUMER"/>
    <s v="Retail"/>
    <x v="0"/>
    <s v="INSPIRON 5737"/>
    <s v="OAKM17HSWBTX"/>
    <x v="0"/>
    <s v="DAO"/>
    <s v="NULL"/>
    <s v="NULL"/>
    <s v="Cons Retail"/>
    <n v="4"/>
    <n v="4"/>
    <n v="4"/>
    <n v="4"/>
    <n v="4"/>
    <n v="4"/>
    <n v="4"/>
    <n v="4"/>
    <n v="4"/>
    <n v="4"/>
    <n v="4"/>
    <n v="4"/>
    <n v="4"/>
    <n v="0"/>
    <n v="0"/>
    <n v="0"/>
    <n v="0"/>
    <n v="0"/>
    <n v="0"/>
    <n v="0"/>
    <n v="4"/>
    <n v="0"/>
    <n v="0"/>
    <n v="0"/>
    <n v="0"/>
    <n v="4"/>
    <n v="0"/>
    <n v="0"/>
    <n v="0"/>
    <n v="663.45"/>
    <n v="2653.8"/>
    <n v="0"/>
    <n v="2653.8"/>
    <x v="135"/>
  </r>
  <r>
    <s v="3MYK5"/>
    <s v="DAO_Retail"/>
    <s v="FY16 Back to School cycle3"/>
    <s v="998-BQDQ"/>
    <s v="TULIP15BAY1603_007_P"/>
    <s v="TULIP15BYTFBTX"/>
    <s v="CONSUMER"/>
    <s v="Retail"/>
    <x v="0"/>
    <s v="INSPIRON 15-5551"/>
    <s v="TULIP15BYTBTX"/>
    <x v="0"/>
    <s v="NULL"/>
    <s v="NULL"/>
    <s v="NULL"/>
    <s v="Cons Retail"/>
    <n v="1371"/>
    <n v="1371"/>
    <n v="601"/>
    <n v="0"/>
    <n v="0"/>
    <n v="0"/>
    <n v="0"/>
    <n v="0"/>
    <n v="0"/>
    <n v="0"/>
    <n v="0"/>
    <n v="0"/>
    <n v="0"/>
    <n v="0"/>
    <n v="0"/>
    <n v="0"/>
    <n v="665"/>
    <n v="0"/>
    <n v="665"/>
    <n v="1790"/>
    <n v="1371"/>
    <n v="0"/>
    <n v="0"/>
    <n v="0"/>
    <n v="0"/>
    <n v="1371"/>
    <n v="665"/>
    <n v="0"/>
    <n v="820"/>
    <n v="438.16"/>
    <n v="600717.36"/>
    <n v="291376.40000000002"/>
    <n v="0"/>
    <x v="142"/>
  </r>
  <r>
    <s v="3P31J"/>
    <s v="DAO_Retail"/>
    <n v="2014"/>
    <s v="730-4079"/>
    <s v="INSPIRON 660,NO PROCESSOR,MINI TOWER,MISSION HILLS MLKFBTX"/>
    <s v="MISSION HILLS MLK BTX"/>
    <s v="CONSUMER"/>
    <s v="Retail"/>
    <x v="1"/>
    <s v="INSPIRON 660"/>
    <s v="MISSION HILLS MLK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8"/>
  </r>
  <r>
    <s v="3R02D"/>
    <s v="DAO_Commercial"/>
    <s v="Q4FY15"/>
    <s v="998-BJSV"/>
    <s v="E5250_2H15_020"/>
    <s v="HOUSTON12FBTX "/>
    <s v="COMMERCIAL"/>
    <s v="Commercial"/>
    <x v="4"/>
    <s v="LATITUDE 5250"/>
    <s v="HOUSTON12BTX"/>
    <x v="0"/>
    <s v="NULL"/>
    <s v="NULL"/>
    <s v="NULL"/>
    <s v="Commercial DBM"/>
    <n v="196"/>
    <n v="196"/>
    <n v="196"/>
    <n v="196"/>
    <n v="196"/>
    <n v="196"/>
    <n v="196"/>
    <n v="196"/>
    <n v="103"/>
    <n v="33"/>
    <n v="33"/>
    <n v="0"/>
    <n v="0"/>
    <n v="0"/>
    <n v="0"/>
    <n v="0"/>
    <n v="111"/>
    <n v="0"/>
    <n v="111"/>
    <n v="0"/>
    <n v="122"/>
    <n v="74"/>
    <n v="0"/>
    <n v="0"/>
    <n v="0"/>
    <n v="196"/>
    <n v="68"/>
    <n v="43"/>
    <n v="37"/>
    <n v="637.71"/>
    <n v="124991.16"/>
    <n v="70785.81"/>
    <n v="124991.16"/>
    <x v="32"/>
  </r>
  <r>
    <s v="2JK3J"/>
    <s v="DAO_Retail"/>
    <s v="Holiday 2015"/>
    <s v="998-BQUY"/>
    <s v="ORCHSKL1605_423"/>
    <s v="ORCSKL24FBTX"/>
    <s v="CONSUMER"/>
    <s v="Retail"/>
    <x v="1"/>
    <s v="INSPIRON 24-3459"/>
    <s v="ORCSKL24BTX"/>
    <x v="0"/>
    <s v="NULL"/>
    <s v="NULL"/>
    <s v="NULL"/>
    <s v="Cons Retail"/>
    <n v="1024"/>
    <n v="1024"/>
    <n v="1024"/>
    <n v="1024"/>
    <n v="1024"/>
    <n v="0"/>
    <n v="0"/>
    <n v="0"/>
    <n v="0"/>
    <n v="0"/>
    <n v="0"/>
    <n v="0"/>
    <n v="0"/>
    <n v="0"/>
    <n v="0"/>
    <n v="0"/>
    <n v="140"/>
    <n v="0"/>
    <n v="140"/>
    <n v="417"/>
    <n v="1024"/>
    <n v="0"/>
    <n v="0"/>
    <n v="0"/>
    <n v="0"/>
    <n v="1024"/>
    <n v="0"/>
    <n v="140"/>
    <n v="20"/>
    <n v="713.89"/>
    <n v="731023.35999999999"/>
    <n v="99944.599999999991"/>
    <n v="0"/>
    <x v="143"/>
  </r>
  <r>
    <s v="2M2CF"/>
    <s v="DAO_Retail"/>
    <n v="2014"/>
    <s v="730-7706"/>
    <s v="ALIENWARE 18,VIKINGFBTX"/>
    <s v="VIKINGFBTX"/>
    <s v="CONSUMER"/>
    <s v="Retail"/>
    <x v="8"/>
    <s v="ALIENWARE 18"/>
    <s v="VIKING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44"/>
  </r>
  <r>
    <s v="2R3V3"/>
    <s v="BTS_DAO"/>
    <s v="SPR-2016"/>
    <s v="998-BJRY"/>
    <s v="PQCBYT|4|500 T"/>
    <s v="REDWOODFBTX"/>
    <s v="CONSUMER"/>
    <s v="Consumer"/>
    <x v="0"/>
    <s v="INSPIRON 3147"/>
    <s v="REDWOODBTX"/>
    <x v="0"/>
    <s v="NULL"/>
    <s v="NULL"/>
    <s v="NULL"/>
    <s v="Cons Direct"/>
    <n v="3"/>
    <n v="3"/>
    <n v="3"/>
    <n v="3"/>
    <n v="3"/>
    <n v="3"/>
    <n v="3"/>
    <n v="3"/>
    <n v="3"/>
    <n v="3"/>
    <n v="0"/>
    <n v="0"/>
    <n v="0"/>
    <n v="0"/>
    <n v="0"/>
    <n v="0"/>
    <n v="0"/>
    <n v="0"/>
    <n v="0"/>
    <n v="0"/>
    <n v="3"/>
    <n v="0"/>
    <n v="0"/>
    <n v="0"/>
    <n v="0"/>
    <n v="3"/>
    <n v="0"/>
    <n v="0"/>
    <n v="0"/>
    <n v="444.81"/>
    <n v="1334.43"/>
    <n v="0"/>
    <n v="1334.43"/>
    <x v="18"/>
  </r>
  <r>
    <s v="2VVGF"/>
    <s v="DAO_Retail"/>
    <n v="2014"/>
    <s v="998-BFDL"/>
    <s v="INSPIRON 3147,,NOTEBOOK,REDWOODFBTX"/>
    <s v="REDWOODFBTX"/>
    <s v="CONSUMER"/>
    <s v="Retail"/>
    <x v="0"/>
    <s v="INSPIRON 3147"/>
    <s v="REDWOOD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8"/>
  </r>
  <r>
    <s v="2WW60"/>
    <s v="DAO_Retail"/>
    <n v="2014"/>
    <s v="998-BHPP"/>
    <s v="INSPIRON 5735,,,OAK17AMDFBTX"/>
    <s v="OAK17AMDFBTX"/>
    <s v="CONSUMER"/>
    <s v="Retail"/>
    <x v="0"/>
    <s v="INSPIRON 5735"/>
    <s v="OAK17AMD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9"/>
  </r>
  <r>
    <s v="2HK0X"/>
    <s v="DAO_Retail"/>
    <n v="2014"/>
    <s v="730-7855"/>
    <s v="VENUE 11 PRO,5130,MIDLANDFBTX,WIN"/>
    <s v="MIDLANDFBTX"/>
    <s v="TABLET DEVICES"/>
    <s v="Retail"/>
    <x v="7"/>
    <s v="VENUE 11 PRO"/>
    <s v="MIDLANDBTX"/>
    <x v="0"/>
    <s v="DAO"/>
    <s v="North Am."/>
    <s v="Tablets"/>
    <s v="Tabl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0"/>
  </r>
  <r>
    <s v="2JCD8"/>
    <s v="DAO_Retail"/>
    <s v="Holiday 2015"/>
    <s v="998-BRXQ"/>
    <s v="BERL1605_1629_P/BERL1701_1629"/>
    <s v="BERLINETTAFBTX"/>
    <s v="CONSUMER"/>
    <s v="Retail"/>
    <x v="5"/>
    <s v="XPS 9550"/>
    <s v="BERLINETTA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1"/>
    <n v="0"/>
    <n v="0"/>
    <n v="0"/>
    <n v="0"/>
    <n v="0"/>
    <n v="0"/>
    <n v="0"/>
    <n v="0"/>
    <n v="0"/>
    <s v="-"/>
    <n v="0"/>
    <n v="0"/>
    <n v="0"/>
    <x v="145"/>
  </r>
  <r>
    <s v="2MK6T"/>
    <s v="DAO_Retail"/>
    <n v="2014"/>
    <s v="730-2428"/>
    <s v="XPS15,NO PROCESSOR,NOTEBOOK,PANAMERA XPS FBTX"/>
    <s v="PANAMERA XPS FBTX"/>
    <s v="CONSUMER"/>
    <s v="Retail"/>
    <x v="5"/>
    <s v="XPS15"/>
    <s v="PANAMERA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9"/>
  </r>
  <r>
    <s v="2V6W6"/>
    <s v="DAO_Retail"/>
    <n v="2014"/>
    <s v="730-7705"/>
    <s v="ALIENWARE 18,VIKINGFBTX"/>
    <s v="VIKINGFBTX"/>
    <s v="CONSUMER"/>
    <s v="Retail"/>
    <x v="8"/>
    <s v="ALIENWARE 18"/>
    <s v="VIKING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44"/>
  </r>
  <r>
    <s v="2VVGK"/>
    <s v="DAO_Retail"/>
    <n v="2014"/>
    <s v="730-5939"/>
    <s v="INSPIRON 660S,NO PROCESSOR,SFF,PINEVALLEYFBTX"/>
    <s v="PINEVALLEYFBTX"/>
    <s v="CONSUMER"/>
    <s v="Retail"/>
    <x v="1"/>
    <s v="INSPIRON 660S"/>
    <s v="PINEVALLEY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7"/>
  </r>
  <r>
    <s v="3R7PP"/>
    <s v="BTS_DAO"/>
    <s v="SPR-2016"/>
    <s v="998-BMKK"/>
    <s v="64GB/2GB/WUXGA/WiFi"/>
    <s v="SILVERTONFBTX"/>
    <s v="TABLET DEVICES"/>
    <s v="Consumer"/>
    <x v="7"/>
    <s v="VENUE 10 PRO 5055"/>
    <s v="SILVERTONBTX"/>
    <x v="0"/>
    <s v="NULL"/>
    <s v="NULL"/>
    <s v="NULL"/>
    <s v="Tablets"/>
    <n v="4"/>
    <n v="4"/>
    <n v="4"/>
    <n v="4"/>
    <n v="4"/>
    <n v="4"/>
    <n v="4"/>
    <n v="4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0"/>
    <n v="0"/>
    <n v="0"/>
    <n v="266.39"/>
    <n v="1065.56"/>
    <n v="0"/>
    <n v="1065.56"/>
    <x v="146"/>
  </r>
  <r>
    <s v="3WV4K"/>
    <s v="DAO_Retail"/>
    <n v="2014"/>
    <s v="730-0207"/>
    <s v="XPS14Z,NO PROCESSOR,NOTEBOOK,BREITLING XPSZ FBTX"/>
    <s v="BREITLING XPSZ FBTX"/>
    <s v="CONSUMER"/>
    <s v="Retail"/>
    <x v="5"/>
    <s v="XPS14Z"/>
    <s v="BREITLING XPSZ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5"/>
  </r>
  <r>
    <s v="4DVWJ"/>
    <s v="DAO_Retail"/>
    <n v="2014"/>
    <s v="730-7904"/>
    <s v="INSPIRON 3521,NOTEBOOK,OAKV15IVBFBTX"/>
    <s v="OAKV15IVBFBTX"/>
    <s v="CONSUMER"/>
    <s v="Retail"/>
    <x v="0"/>
    <s v="INSPIRON 3521"/>
    <s v="OAKV15IVB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6"/>
  </r>
  <r>
    <s v="4F2HT"/>
    <s v="BTS_Mexico"/>
    <s v="FY 16 Holiday Cycle 5"/>
    <s v="998-BQRL"/>
    <s v="TULIP15SKL1605_2362"/>
    <s v="TULIP15SKLFBTX"/>
    <s v="CONSUMER"/>
    <s v="Consumer"/>
    <x v="0"/>
    <s v="INSPIRON 15-5559"/>
    <s v="TULIP15SKLBTX"/>
    <x v="1"/>
    <s v="NULL"/>
    <s v="NULL"/>
    <s v="NULL"/>
    <s v="Cons Direct"/>
    <n v="1153"/>
    <n v="1153"/>
    <n v="1147"/>
    <n v="275"/>
    <n v="0"/>
    <n v="0"/>
    <n v="0"/>
    <n v="0"/>
    <n v="0"/>
    <n v="0"/>
    <n v="0"/>
    <n v="0"/>
    <n v="0"/>
    <n v="0"/>
    <n v="0"/>
    <n v="0"/>
    <n v="0"/>
    <n v="0"/>
    <n v="0"/>
    <n v="260"/>
    <n v="5"/>
    <n v="0"/>
    <n v="0"/>
    <n v="0"/>
    <n v="1148"/>
    <n v="1153"/>
    <n v="0"/>
    <n v="0"/>
    <n v="0"/>
    <n v="556.97879999999998"/>
    <n v="642196.5564"/>
    <n v="0"/>
    <n v="0"/>
    <x v="89"/>
  </r>
  <r>
    <s v="4KTT6"/>
    <s v="DAO_Retail"/>
    <n v="2014"/>
    <s v="730-3272"/>
    <s v="INSPIRON 5423,BMWZ4FBTX1,NOTEBOOK,BMWZ4BTX"/>
    <s v="BMWZ4FBTX"/>
    <s v="CONSUMER"/>
    <s v="Retail"/>
    <x v="0"/>
    <s v="INSPIRON 5423"/>
    <s v="BMWZ4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"/>
  </r>
  <r>
    <s v="2FNT4"/>
    <s v="DAO_Retail"/>
    <s v="B2S-2016"/>
    <s v="998-BPTY"/>
    <s v="ORCH1603_2105_R"/>
    <s v="ORCAMD24FBTX"/>
    <s v="CONSUMER"/>
    <s v="Retail"/>
    <x v="1"/>
    <s v="INSPIRON 24-3455"/>
    <s v="ORCAMD24BTX"/>
    <x v="0"/>
    <s v="NULL"/>
    <s v="NULL"/>
    <s v="NULL"/>
    <s v="Cons Retail"/>
    <n v="1385"/>
    <n v="1385"/>
    <n v="1385"/>
    <n v="1385"/>
    <n v="1385"/>
    <n v="1385"/>
    <n v="1385"/>
    <n v="0"/>
    <n v="0"/>
    <n v="0"/>
    <n v="0"/>
    <n v="0"/>
    <n v="0"/>
    <n v="0"/>
    <n v="100"/>
    <n v="0"/>
    <n v="710"/>
    <n v="0"/>
    <n v="810"/>
    <n v="794"/>
    <n v="1385"/>
    <n v="0"/>
    <n v="0"/>
    <n v="0"/>
    <n v="0"/>
    <n v="1385"/>
    <n v="710"/>
    <n v="100"/>
    <n v="810"/>
    <n v="518.44000000000005"/>
    <n v="718039.4"/>
    <n v="419936.4"/>
    <n v="0"/>
    <x v="77"/>
  </r>
  <r>
    <s v="2GH45"/>
    <s v="DAO_Commercial"/>
    <s v="FY16 2H"/>
    <s v="998-BRLK"/>
    <s v="7040SFF_2H16_003"/>
    <s v="SWORDFISHSFFFBTX"/>
    <s v="COMMERCIAL"/>
    <s v="Retail"/>
    <x v="2"/>
    <s v="OPTIPLEX 7040"/>
    <s v="SWORDFISHSFFBTX"/>
    <x v="0"/>
    <s v="NULL"/>
    <s v="NULL"/>
    <s v="NULL"/>
    <s v="Commercial DBM"/>
    <n v="101"/>
    <n v="101"/>
    <n v="48"/>
    <n v="0"/>
    <n v="0"/>
    <n v="0"/>
    <n v="0"/>
    <n v="0"/>
    <n v="0"/>
    <n v="0"/>
    <n v="0"/>
    <n v="0"/>
    <n v="0"/>
    <n v="0"/>
    <n v="0"/>
    <n v="48"/>
    <n v="0"/>
    <n v="0"/>
    <n v="48"/>
    <n v="416"/>
    <n v="101"/>
    <n v="0"/>
    <n v="0"/>
    <n v="0"/>
    <n v="0"/>
    <n v="101"/>
    <n v="0"/>
    <n v="48"/>
    <n v="53"/>
    <n v="465.48439999999999"/>
    <n v="47013.924399999996"/>
    <n v="22343.251199999999"/>
    <n v="0"/>
    <x v="82"/>
  </r>
  <r>
    <s v="2GKVW"/>
    <s v="DAO_Retail"/>
    <s v="Back to School 2014"/>
    <s v="998-BCZC"/>
    <s v="i3542-6666BK"/>
    <s v="CEDAR15HSWFBTX"/>
    <s v="CONSUMER"/>
    <s v="Retail"/>
    <x v="0"/>
    <s v="INSPIRON 3542"/>
    <s v="CEDAR15HSWBTX"/>
    <x v="0"/>
    <s v="DAO"/>
    <s v="North Am."/>
    <s v="Consumer InDirect"/>
    <s v="Cons Retail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547.54999999999995"/>
    <n v="547.54999999999995"/>
    <n v="0"/>
    <n v="547.54999999999995"/>
    <x v="37"/>
  </r>
  <r>
    <s v="2GV1M"/>
    <s v="DAO_Retail"/>
    <n v="2014"/>
    <s v="730-7348"/>
    <s v="INSPIRON 660,NO PROCESSOR,MINI TOWER,MISSION HILLS MLKFBTX"/>
    <s v="MISSION HILLS MLK BTX"/>
    <s v="CONSUMER"/>
    <s v="Retail"/>
    <x v="1"/>
    <s v="INSPIRON 660"/>
    <s v="MISSION HILLS MLK 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8"/>
  </r>
  <r>
    <s v="2JKJ6"/>
    <s v="BTS_Mexico"/>
    <s v="NDBM_Wave1"/>
    <s v="998-BNKT"/>
    <s v="MarbleFalls15_3W_107"/>
    <s v="MARBLE FALLS15FBTX"/>
    <s v="COMMERCIAL"/>
    <s v="Commercial"/>
    <x v="4"/>
    <s v="LATITUDE 3550"/>
    <s v="MARBLE FALLS15BTX"/>
    <x v="1"/>
    <s v="NULL"/>
    <s v="NULL"/>
    <s v="NULL"/>
    <s v="Commercial DBM"/>
    <n v="654"/>
    <n v="654"/>
    <n v="575"/>
    <n v="260"/>
    <n v="260"/>
    <n v="260"/>
    <n v="0"/>
    <n v="0"/>
    <n v="0"/>
    <n v="0"/>
    <n v="0"/>
    <n v="0"/>
    <n v="0"/>
    <n v="0"/>
    <n v="59"/>
    <n v="0"/>
    <n v="68"/>
    <n v="0"/>
    <n v="127"/>
    <n v="0"/>
    <n v="141"/>
    <n v="0"/>
    <n v="0"/>
    <n v="0"/>
    <n v="513"/>
    <n v="654"/>
    <n v="127"/>
    <n v="0"/>
    <n v="59"/>
    <n v="616.39"/>
    <n v="403119.06"/>
    <n v="78281.53"/>
    <n v="0"/>
    <x v="147"/>
  </r>
  <r>
    <s v="4JVD9"/>
    <s v="DAO_Retail"/>
    <s v="Holiday 2015"/>
    <s v="998-BQVI"/>
    <s v="TULIP17SKL1605_2441_R"/>
    <s v="TULIP17SKLFBTX"/>
    <s v="CONSUMER"/>
    <s v="Retail"/>
    <x v="0"/>
    <s v="INSPIRON 17-5759"/>
    <s v="TULIP17SKLBTX"/>
    <x v="0"/>
    <s v="NULL"/>
    <s v="NULL"/>
    <s v="NULL"/>
    <s v="Cons Retail"/>
    <n v="997"/>
    <n v="997"/>
    <n v="717"/>
    <n v="0"/>
    <n v="0"/>
    <n v="0"/>
    <n v="0"/>
    <n v="0"/>
    <n v="0"/>
    <n v="0"/>
    <n v="0"/>
    <n v="0"/>
    <n v="0"/>
    <n v="0"/>
    <n v="0"/>
    <n v="0"/>
    <n v="607"/>
    <n v="0"/>
    <n v="607"/>
    <n v="205"/>
    <n v="817"/>
    <n v="0"/>
    <n v="0"/>
    <n v="180"/>
    <n v="0"/>
    <n v="997"/>
    <n v="455"/>
    <n v="152"/>
    <n v="180"/>
    <n v="966.34"/>
    <n v="963440.98"/>
    <n v="586568.38"/>
    <n v="0"/>
    <x v="148"/>
  </r>
  <r>
    <s v="4RMXP"/>
    <s v="DAO_Retail"/>
    <n v="2014"/>
    <s v="730-4038"/>
    <s v="INSPIRON 3521,NOTEBOOK,OAKV15IVBFBTX"/>
    <s v="OAKV15IVBFBTX"/>
    <s v="CONSUMER"/>
    <s v="Retail"/>
    <x v="0"/>
    <s v="INSPIRON 3521"/>
    <s v="OAKV15IVB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6"/>
  </r>
  <r>
    <s v="517PC"/>
    <s v="BTS_DAO"/>
    <s v="HOL-2015"/>
    <s v="998-BHCI"/>
    <s v=" i3|4GB|1TB Win 7"/>
    <s v="GENERAL SFFFBTX"/>
    <s v="CONSUMER"/>
    <s v="Consumer"/>
    <x v="1"/>
    <s v="INSPIRON 3647"/>
    <s v="GENERAL SFF 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8"/>
  </r>
  <r>
    <s v="5F418"/>
    <s v="DAO_Retail"/>
    <n v="2014"/>
    <s v="730-0836"/>
    <s v="CHELSEABTX1"/>
    <s v="INSPIRON N5030,FGA,NOTEBOOK,CHELSEA15INTEL"/>
    <s v="CONSUMER"/>
    <s v="Retail"/>
    <x v="0"/>
    <s v="INSPIRON N5030"/>
    <s v="CHELSEA15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6"/>
  </r>
  <r>
    <s v="5GXGF"/>
    <s v="DAO_Commercial"/>
    <s v="DBM"/>
    <s v="998-BLVC"/>
    <s v="9020MFF_1H16_001"/>
    <s v="DOGFISH 9FBTX"/>
    <s v="COMMERCIAL"/>
    <s v="Commercial"/>
    <x v="2"/>
    <s v="OPTIPLEX 9020"/>
    <s v="DOGFISH 9 BTX"/>
    <x v="0"/>
    <s v="NULL"/>
    <s v="NULL"/>
    <s v="NULL"/>
    <s v="Commercial DBM"/>
    <n v="346"/>
    <n v="346"/>
    <n v="346"/>
    <n v="186"/>
    <n v="54"/>
    <n v="0"/>
    <n v="0"/>
    <n v="0"/>
    <n v="0"/>
    <n v="0"/>
    <n v="0"/>
    <n v="0"/>
    <n v="0"/>
    <n v="0"/>
    <n v="0"/>
    <n v="0"/>
    <n v="384"/>
    <n v="0"/>
    <n v="384"/>
    <n v="100"/>
    <n v="278"/>
    <n v="68"/>
    <n v="0"/>
    <n v="0"/>
    <n v="0"/>
    <n v="346"/>
    <n v="0"/>
    <n v="384"/>
    <n v="120"/>
    <n v="427.38"/>
    <n v="147873.48000000001"/>
    <n v="164113.91999999998"/>
    <n v="0"/>
    <x v="96"/>
  </r>
  <r>
    <s v="3KFRT"/>
    <s v="DAO_Retail"/>
    <n v="2014"/>
    <s v="998-BHRV"/>
    <s v="INSPIRON 5535,NOTEBOOK,OAKM15HSWFBTX"/>
    <s v="OAK15AMDFBTX"/>
    <s v="CONSUMER"/>
    <s v="Retail"/>
    <x v="0"/>
    <s v="INSPIRON 5535"/>
    <s v="OAK15AMD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0"/>
  </r>
  <r>
    <s v="3N9NY"/>
    <s v="DAO_Retail"/>
    <n v="2014"/>
    <s v="730-4170"/>
    <s v="INSPIRON 5423,BMWZ4FBTX1,NOTEBOOK,BMWZ4BTX"/>
    <s v="BMWZ4FBTX"/>
    <s v="CONSUMER"/>
    <s v="Retail"/>
    <x v="0"/>
    <s v="INSPIRON 5423"/>
    <s v="BMWZ4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"/>
  </r>
  <r>
    <s v="3NP3N"/>
    <s v="DAO_Retail"/>
    <s v="Back to School 2014"/>
    <s v="998-BEPZ"/>
    <s v="i5348-4445BLK"/>
    <s v="THUNFBTX"/>
    <s v="CONSUMER"/>
    <s v="Retail"/>
    <x v="1"/>
    <s v="INSPIRON 5348"/>
    <s v="THUNBTX"/>
    <x v="0"/>
    <s v="DAO"/>
    <s v="NULL"/>
    <s v="NULL"/>
    <s v="Cons Retail"/>
    <n v="40"/>
    <n v="40"/>
    <n v="40"/>
    <n v="40"/>
    <n v="40"/>
    <n v="40"/>
    <n v="40"/>
    <n v="40"/>
    <n v="40"/>
    <n v="40"/>
    <n v="40"/>
    <n v="40"/>
    <n v="40"/>
    <n v="40"/>
    <n v="0"/>
    <n v="0"/>
    <n v="0"/>
    <n v="0"/>
    <n v="0"/>
    <n v="0"/>
    <n v="40"/>
    <n v="0"/>
    <n v="0"/>
    <n v="0"/>
    <n v="0"/>
    <n v="40"/>
    <n v="0"/>
    <n v="0"/>
    <n v="0"/>
    <n v="564.19000000000005"/>
    <n v="22567.600000000002"/>
    <n v="0"/>
    <n v="22567.600000000002"/>
    <x v="103"/>
  </r>
  <r>
    <s v="3RN7R"/>
    <s v="DAO_Retail"/>
    <n v="2014"/>
    <s v="998-BNSX"/>
    <s v="ALIENWARE 13,ECHO 13FBTX"/>
    <s v="ECHO 13FBTX"/>
    <s v="CONSUMER"/>
    <s v="Retail"/>
    <x v="8"/>
    <s v="ALIENWARE 13"/>
    <s v="ECHO 13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-"/>
    <n v="0"/>
    <n v="0"/>
    <n v="0"/>
    <x v="60"/>
  </r>
  <r>
    <s v="3YY1H"/>
    <s v="BTS_DAO"/>
    <s v="SPR-2016"/>
    <s v="998-BJSN"/>
    <s v="i3HSW(SMB0)|4|500 T"/>
    <s v="COTTONWOODHSWFBTX"/>
    <s v="CONSUMER"/>
    <s v="Consumer"/>
    <x v="0"/>
    <s v="INSPIRON 7347"/>
    <s v="COTTONWOODHSWBTX"/>
    <x v="0"/>
    <s v="NULL"/>
    <s v="NULL"/>
    <s v="NULL"/>
    <s v="Cons Direct"/>
    <n v="61"/>
    <n v="61"/>
    <n v="61"/>
    <n v="61"/>
    <n v="61"/>
    <n v="61"/>
    <n v="61"/>
    <n v="61"/>
    <n v="61"/>
    <n v="61"/>
    <n v="61"/>
    <n v="0"/>
    <n v="0"/>
    <n v="0"/>
    <n v="0"/>
    <n v="0"/>
    <n v="0"/>
    <n v="0"/>
    <n v="0"/>
    <n v="0"/>
    <n v="61"/>
    <n v="0"/>
    <n v="0"/>
    <n v="0"/>
    <n v="0"/>
    <n v="61"/>
    <n v="0"/>
    <n v="0"/>
    <n v="0"/>
    <n v="637.03"/>
    <n v="38858.83"/>
    <n v="0"/>
    <n v="38858.83"/>
    <x v="101"/>
  </r>
  <r>
    <s v="67CPM"/>
    <s v="BTS_DAO"/>
    <s v="HOL-2015"/>
    <s v="998-BHEF"/>
    <s v="i5|8GB|1TB W7 Pro"/>
    <s v="GENERAL MTFBTX"/>
    <s v="CONSUMER"/>
    <s v="Consumer"/>
    <x v="1"/>
    <s v="INSPIRON 3847"/>
    <s v="GENERAL MT 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0"/>
  </r>
  <r>
    <s v="6GMM5"/>
    <s v="DAO_Retail"/>
    <s v="Spring 2014"/>
    <s v="730-7972"/>
    <s v="OAK15AMD1501_2129"/>
    <s v="OAK15AMDFBTX"/>
    <s v="CONSUMER"/>
    <s v="Retail"/>
    <x v="0"/>
    <s v="INSPIRON 5535"/>
    <s v="OAK15AMDBTX"/>
    <x v="0"/>
    <s v="DAO"/>
    <s v="North Am."/>
    <s v="Consumer InDirect"/>
    <s v="Cons Retail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445.40019999999998"/>
    <n v="445.40019999999998"/>
    <n v="0"/>
    <n v="445.40019999999998"/>
    <x v="0"/>
  </r>
  <r>
    <s v="6MFYW"/>
    <s v="DAO_Retail"/>
    <n v="2014"/>
    <s v="730-3402"/>
    <s v="XPS15,NO PROCESSOR,NOTEBOOK,PANAMERA XPS FBTX"/>
    <s v="PANAMERA XPS FBTX"/>
    <s v="CONSUMER"/>
    <s v="Retail"/>
    <x v="5"/>
    <s v="XPS15"/>
    <s v="PANAMERA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9"/>
  </r>
  <r>
    <s v="6V4G5"/>
    <s v="BTS_DAO"/>
    <s v="FY 16 Holiday Cycle 5"/>
    <s v="998-BQSD"/>
    <s v="TULIP15BSW1605_006"/>
    <s v="TULIP15BSWFBTX"/>
    <s v="CONSUMER"/>
    <s v="Consumer"/>
    <x v="0"/>
    <s v="INSPIRON 15-5552"/>
    <s v="TULIP15BSWBTX"/>
    <x v="0"/>
    <s v="NULL"/>
    <s v="NULL"/>
    <s v="NULL"/>
    <s v="Cons Direct"/>
    <n v="234"/>
    <n v="234"/>
    <n v="98"/>
    <n v="98"/>
    <n v="0"/>
    <n v="0"/>
    <n v="0"/>
    <n v="0"/>
    <n v="0"/>
    <n v="0"/>
    <n v="0"/>
    <n v="0"/>
    <n v="0"/>
    <n v="0"/>
    <n v="120"/>
    <n v="0"/>
    <n v="5594"/>
    <n v="0"/>
    <n v="5714"/>
    <n v="1914"/>
    <n v="234"/>
    <n v="0"/>
    <n v="0"/>
    <n v="0"/>
    <n v="0"/>
    <n v="234"/>
    <n v="5540"/>
    <n v="174"/>
    <n v="3935"/>
    <n v="388.22"/>
    <n v="90843.48000000001"/>
    <n v="2218289.08"/>
    <n v="0"/>
    <x v="85"/>
  </r>
  <r>
    <s v="6WY3K"/>
    <s v="BTS_DAO"/>
    <s v="FY15 Spring Cycle 1"/>
    <s v="730-7910"/>
    <s v="OAK15V1501_1201"/>
    <s v="OAKV15IVBFBTX"/>
    <s v="CONSUMER"/>
    <s v="Consumer"/>
    <x v="0"/>
    <s v="INSPIRON 3521"/>
    <s v="OAKV15IVBBTX"/>
    <x v="0"/>
    <s v="LATAM"/>
    <s v="Lat. Am."/>
    <s v="Consumer Direct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6"/>
  </r>
  <r>
    <s v="30JMC"/>
    <s v="DAO_Commercial"/>
    <s v="DBM"/>
    <s v="998-BNWY"/>
    <s v="Smart Selection|AMD G-T56N 1.65GHz DC |WES7|4GB|16GB Flash"/>
    <s v="EL DORADOTOSBTX"/>
    <s v="THIN CLIENT"/>
    <s v="Commercial"/>
    <x v="11"/>
    <s v="WYSE 7010 THIN CLIENT"/>
    <s v="EL DORADOBTX"/>
    <x v="0"/>
    <s v="NULL"/>
    <s v="NULL"/>
    <s v="NULL"/>
    <s v="Commercial DBM"/>
    <n v="250"/>
    <n v="250"/>
    <n v="250"/>
    <n v="170"/>
    <n v="170"/>
    <n v="27"/>
    <n v="0"/>
    <n v="0"/>
    <n v="0"/>
    <n v="0"/>
    <n v="0"/>
    <n v="0"/>
    <n v="0"/>
    <n v="0"/>
    <n v="0"/>
    <n v="0"/>
    <n v="41"/>
    <n v="0"/>
    <n v="41"/>
    <n v="50"/>
    <n v="250"/>
    <n v="0"/>
    <n v="0"/>
    <n v="0"/>
    <n v="0"/>
    <n v="250"/>
    <n v="0"/>
    <n v="41"/>
    <n v="41"/>
    <n v="196.98"/>
    <n v="49245"/>
    <n v="8076.1799999999994"/>
    <n v="0"/>
    <x v="149"/>
  </r>
  <r>
    <s v="30N72"/>
    <s v="DAO_Retail"/>
    <s v="Holiday 2015"/>
    <s v="998-BQRC"/>
    <s v="POPPY1605_713_3D"/>
    <s v="POPPY24FBTX"/>
    <s v="CONSUMER"/>
    <s v="Retail"/>
    <x v="1"/>
    <s v="INSPIRON 24-7459"/>
    <s v="POPPY24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200"/>
    <n v="0"/>
    <n v="200"/>
    <n v="0"/>
    <n v="0"/>
    <n v="0"/>
    <n v="0"/>
    <n v="0"/>
    <n v="0"/>
    <n v="0"/>
    <n v="0"/>
    <n v="200"/>
    <n v="0"/>
    <n v="1074.2411"/>
    <n v="0"/>
    <n v="214848.22"/>
    <n v="0"/>
    <x v="118"/>
  </r>
  <r>
    <s v="31F5V"/>
    <s v="DAO_Retail"/>
    <n v="2014"/>
    <s v="998-BDBF"/>
    <s v="INSPIRON 5547, NOTEBOOK, MAPLEM15HSWFBTX"/>
    <s v="MAPLEM15HSWFBTX"/>
    <s v="CONSUMER"/>
    <s v="Retail"/>
    <x v="0"/>
    <s v="INSPIRON 5547"/>
    <s v="MAPLEM15HSW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"/>
  </r>
  <r>
    <s v="329K1"/>
    <s v="DAO_Retail"/>
    <n v="2014"/>
    <s v="730-0613"/>
    <s v="CHELSEABTX1"/>
    <s v="INSPIRON N5030,FGA,NOTEBOOK,CHELSEA15INTEL"/>
    <s v="CONSUMER"/>
    <s v="Retail"/>
    <x v="0"/>
    <s v="INSPIRON N5030"/>
    <s v="CHELSEA15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6"/>
  </r>
  <r>
    <s v="1H8JG"/>
    <s v="BTS_DAO"/>
    <s v="B2S-2015"/>
    <s v="998-BBYG"/>
    <s v="i5|8|1 HD T"/>
    <s v="MAPLEM15HSWFBTX"/>
    <s v="CONSUMER"/>
    <s v="Consumer"/>
    <x v="0"/>
    <s v="INSPIRON 5547"/>
    <s v="MAPLEM15HSWBTX"/>
    <x v="0"/>
    <s v="DAO"/>
    <s v="NULL"/>
    <s v="NULL"/>
    <s v="Cons Direct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606.65"/>
    <n v="606.65"/>
    <n v="0"/>
    <n v="606.65"/>
    <x v="5"/>
  </r>
  <r>
    <s v="1M3GK"/>
    <s v="DAO_Retail"/>
    <s v="Holiday 2015"/>
    <s v="998-BRXX"/>
    <s v="BERL1605_1613_P"/>
    <s v="BERLINETTAFBTX"/>
    <s v="CONSUMER"/>
    <s v="Retail"/>
    <x v="5"/>
    <s v="XPS 9550"/>
    <s v="BERLINETTA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1"/>
    <n v="0"/>
    <n v="0"/>
    <n v="0"/>
    <n v="0"/>
    <n v="0"/>
    <n v="0"/>
    <n v="0"/>
    <n v="0"/>
    <n v="0"/>
    <s v="-"/>
    <n v="0"/>
    <n v="0"/>
    <n v="0"/>
    <x v="145"/>
  </r>
  <r>
    <s v="2CGG3"/>
    <s v="BTS_Mexico"/>
    <s v="FY16 Wave 2"/>
    <s v="998-BQXW"/>
    <s v="7040SFF_2H16_003/MX1/BTS"/>
    <s v="SWORDFISHSFFFBTX"/>
    <s v="COMMERCIAL"/>
    <s v="Commercial"/>
    <x v="2"/>
    <s v="OPTIPLEX 7040"/>
    <s v="SWORDFISHSFFBTX"/>
    <x v="1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5"/>
    <n v="41"/>
    <n v="0"/>
    <n v="0"/>
    <n v="0"/>
    <n v="0"/>
    <n v="0"/>
    <n v="0"/>
    <n v="0"/>
    <n v="5"/>
    <n v="5"/>
    <n v="465.5324"/>
    <n v="0"/>
    <n v="2327.6619999999998"/>
    <n v="0"/>
    <x v="82"/>
  </r>
  <r>
    <s v="2JWCW"/>
    <s v="DAO_Retail"/>
    <n v="2014"/>
    <s v="730-2525"/>
    <s v="INSPIRON 5423,BMWZ4FBTX1,NOTEBOOK,BMWZ4BTX"/>
    <s v="BMWZ4FBTX"/>
    <s v="CONSUMER"/>
    <s v="Retail"/>
    <x v="0"/>
    <s v="INSPIRON 5423"/>
    <s v="BMWZ4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"/>
  </r>
  <r>
    <s v="2K2R7"/>
    <s v="DAO_Commercial"/>
    <s v="DBM"/>
    <s v="730-5898"/>
    <s v="PBAIO141H_004"/>
    <s v="PALMBEACH AIOFBTX"/>
    <s v="COMMERCIAL"/>
    <s v="Retail"/>
    <x v="2"/>
    <s v="OPTIPLEX 3011 AIO"/>
    <s v="PALMBEACH AIO BTX"/>
    <x v="0"/>
    <s v="DAO"/>
    <s v="North Am.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50"/>
  </r>
  <r>
    <s v="7J2WX"/>
    <s v="BTS_DAO"/>
    <s v="B2S-2015"/>
    <s v="998-BEQR"/>
    <s v="T|PQC|4GB|500|UMA|NoODD|DW1705|Win8.1"/>
    <s v="FOXGLOVEFBTX"/>
    <s v="CONSUMER"/>
    <s v="Consumer"/>
    <x v="1"/>
    <s v="INSPIRON 3043"/>
    <s v="FOXGLOVEBTX"/>
    <x v="0"/>
    <s v="DAO"/>
    <s v="NULL"/>
    <s v="NULL"/>
    <s v="Cons Direct"/>
    <n v="6"/>
    <n v="6"/>
    <n v="6"/>
    <n v="6"/>
    <n v="6"/>
    <n v="6"/>
    <n v="6"/>
    <n v="6"/>
    <n v="6"/>
    <n v="6"/>
    <n v="6"/>
    <n v="6"/>
    <n v="6"/>
    <n v="6"/>
    <n v="0"/>
    <n v="0"/>
    <n v="0"/>
    <n v="0"/>
    <n v="0"/>
    <n v="0"/>
    <n v="6"/>
    <n v="0"/>
    <n v="0"/>
    <n v="0"/>
    <n v="0"/>
    <n v="6"/>
    <n v="0"/>
    <n v="0"/>
    <n v="0"/>
    <n v="471.63"/>
    <n v="2829.7799999999997"/>
    <n v="0"/>
    <n v="2829.7799999999997"/>
    <x v="51"/>
  </r>
  <r>
    <s v="885K2"/>
    <s v="DAO_Retail"/>
    <s v="Spring 2015"/>
    <s v="998-BKYH"/>
    <s v="i3847-6931BK"/>
    <s v="GENERAL MTFBTX"/>
    <s v="CONSUMER"/>
    <s v="Retail"/>
    <x v="1"/>
    <s v="INSPIRON 3847"/>
    <s v="GENERAL MT BTX"/>
    <x v="0"/>
    <s v="NULL"/>
    <s v="NULL"/>
    <s v="NULL"/>
    <s v="Cons Retail"/>
    <n v="95"/>
    <n v="95"/>
    <n v="95"/>
    <n v="95"/>
    <n v="95"/>
    <n v="95"/>
    <n v="95"/>
    <n v="95"/>
    <n v="81"/>
    <n v="0"/>
    <n v="0"/>
    <n v="0"/>
    <n v="0"/>
    <n v="0"/>
    <n v="0"/>
    <n v="0"/>
    <n v="0"/>
    <n v="0"/>
    <n v="0"/>
    <n v="0"/>
    <n v="95"/>
    <n v="0"/>
    <n v="0"/>
    <n v="0"/>
    <n v="0"/>
    <n v="95"/>
    <n v="0"/>
    <n v="0"/>
    <n v="0"/>
    <n v="574.42999999999995"/>
    <n v="54570.85"/>
    <n v="0"/>
    <n v="54570.85"/>
    <x v="30"/>
  </r>
  <r>
    <s v="8CF3D"/>
    <s v="DAO_Retail"/>
    <n v="2014"/>
    <s v="730-4399"/>
    <s v="INSPIRON 3521,NOTEBOOK,OAKV15IVBFBTX"/>
    <s v="OAKV15IVBFBTX"/>
    <s v="CONSUMER"/>
    <s v="Retail"/>
    <x v="0"/>
    <s v="INSPIRON 3521"/>
    <s v="OAKV15IVB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6"/>
  </r>
  <r>
    <s v="8D9CR"/>
    <s v="DAO_Commercial"/>
    <s v="ESG"/>
    <s v="332-0964"/>
    <s v="KACE 3100S"/>
    <s v="KACE"/>
    <s v="Desktops"/>
    <s v="Commercial"/>
    <x v="3"/>
    <s v="NULL"/>
    <s v="NULL"/>
    <x v="0"/>
    <s v="DAO"/>
    <s v="North Am."/>
    <s v="Enterprise"/>
    <s v="Enterpri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4"/>
  </r>
  <r>
    <s v="8FTPP"/>
    <s v="DAO_Retail"/>
    <s v="Holiday 2015"/>
    <s v="998-BRDC"/>
    <s v="Inspiron 15 5000 Series (5558)"/>
    <s v="TULIP15BDWFBTX"/>
    <s v="CONSUMER"/>
    <s v="Retail"/>
    <x v="0"/>
    <s v="INSPIRON 15-5558"/>
    <s v="TULIP15BDWBTX"/>
    <x v="0"/>
    <s v="NULL"/>
    <s v="NULL"/>
    <s v="NULL"/>
    <s v="Cons Retail"/>
    <n v="3240"/>
    <n v="3240"/>
    <n v="0"/>
    <n v="0"/>
    <n v="0"/>
    <n v="0"/>
    <n v="0"/>
    <n v="0"/>
    <n v="0"/>
    <n v="0"/>
    <n v="0"/>
    <n v="0"/>
    <n v="0"/>
    <n v="0"/>
    <n v="1420"/>
    <n v="0"/>
    <n v="8500"/>
    <n v="0"/>
    <n v="9920"/>
    <n v="7500"/>
    <n v="3240"/>
    <n v="0"/>
    <n v="0"/>
    <n v="0"/>
    <n v="0"/>
    <n v="3240"/>
    <n v="7081"/>
    <n v="2839"/>
    <n v="5999"/>
    <n v="562.95000000000005"/>
    <n v="1823958.0000000002"/>
    <n v="5584464"/>
    <n v="0"/>
    <x v="80"/>
  </r>
  <r>
    <s v="2R0ND"/>
    <s v="DAO_Commercial"/>
    <s v="DBM"/>
    <s v="998-BFZU"/>
    <s v="OptiPlex 7020 SFF_014"/>
    <s v="AMAZON7SFFFBTX"/>
    <s v="COMMERCIAL"/>
    <s v="Commercial"/>
    <x v="2"/>
    <s v="OPTIPLEX 7020"/>
    <s v="AMAZON7SFFBTX"/>
    <x v="0"/>
    <s v="DAO"/>
    <s v="NULL"/>
    <s v="NULL"/>
    <s v="Commercial DBM"/>
    <n v="6856"/>
    <n v="6856"/>
    <n v="6376"/>
    <n v="6328"/>
    <n v="6316"/>
    <n v="3269"/>
    <n v="0"/>
    <n v="0"/>
    <n v="0"/>
    <n v="0"/>
    <n v="0"/>
    <n v="0"/>
    <n v="0"/>
    <n v="0"/>
    <n v="0"/>
    <n v="0"/>
    <n v="3824"/>
    <n v="0"/>
    <n v="3824"/>
    <n v="1872"/>
    <n v="4787"/>
    <n v="0"/>
    <n v="0"/>
    <n v="2069"/>
    <n v="0"/>
    <n v="6856"/>
    <n v="0"/>
    <n v="3824"/>
    <n v="1028"/>
    <n v="493.63"/>
    <n v="3384327.28"/>
    <n v="1887641.1199999999"/>
    <n v="0"/>
    <x v="6"/>
  </r>
  <r>
    <s v="302YD"/>
    <s v="DAO_Commercial"/>
    <s v="DBM"/>
    <s v="998-BODB"/>
    <s v="Smart Selection|AMD G-T48E 1.4GHz DC |Zero|2GB |8GB Flash"/>
    <s v="SAN FRANCISCOZEROFBTX"/>
    <s v="THIN CLIENT"/>
    <s v="Commercial"/>
    <x v="11"/>
    <s v="WYSE 5010 THIN CLIENT"/>
    <s v="SAN FRANCISCOZEROBTX"/>
    <x v="0"/>
    <s v="NULL"/>
    <s v="NULL"/>
    <s v="NULL"/>
    <s v="Commercial DBM"/>
    <n v="501"/>
    <n v="501"/>
    <n v="501"/>
    <n v="437"/>
    <n v="437"/>
    <n v="117"/>
    <n v="0"/>
    <n v="0"/>
    <n v="0"/>
    <n v="0"/>
    <n v="0"/>
    <n v="0"/>
    <n v="0"/>
    <n v="0"/>
    <n v="0"/>
    <n v="0"/>
    <n v="0"/>
    <n v="0"/>
    <n v="0"/>
    <n v="0"/>
    <n v="501"/>
    <n v="0"/>
    <n v="0"/>
    <n v="0"/>
    <n v="0"/>
    <n v="501"/>
    <n v="0"/>
    <n v="0"/>
    <n v="0"/>
    <n v="120.45"/>
    <n v="60345.450000000004"/>
    <n v="0"/>
    <n v="0"/>
    <x v="151"/>
  </r>
  <r>
    <s v="30D0D"/>
    <s v="BTS_Mexico"/>
    <s v="FY 16 Holiday Cycle 5"/>
    <s v="998-BQQR"/>
    <s v="TULIP14SKL1605_2253"/>
    <s v="TULIP14SKLFBTX"/>
    <s v="CONSUMER"/>
    <s v="Consumer"/>
    <x v="0"/>
    <s v="INSPIRON 14-5459"/>
    <s v="TULIP14SKLBTX"/>
    <x v="1"/>
    <s v="NULL"/>
    <s v="NULL"/>
    <s v="NULL"/>
    <s v="Cons Direct"/>
    <n v="90"/>
    <n v="90"/>
    <n v="90"/>
    <n v="45"/>
    <n v="45"/>
    <n v="0"/>
    <n v="0"/>
    <n v="0"/>
    <n v="0"/>
    <n v="0"/>
    <n v="0"/>
    <n v="0"/>
    <n v="0"/>
    <n v="0"/>
    <n v="0"/>
    <n v="0"/>
    <n v="42"/>
    <n v="0"/>
    <n v="42"/>
    <n v="63"/>
    <n v="90"/>
    <n v="0"/>
    <n v="0"/>
    <n v="0"/>
    <n v="0"/>
    <n v="90"/>
    <n v="42"/>
    <n v="0"/>
    <n v="0"/>
    <n v="522.17999999999995"/>
    <n v="46996.2"/>
    <n v="21931.559999999998"/>
    <n v="0"/>
    <x v="152"/>
  </r>
  <r>
    <s v="3133F"/>
    <s v="BTS_DAO"/>
    <s v="FY 16 Holiday Cycle 5"/>
    <s v="998-BRFB"/>
    <s v="SUNFL1605_626_P"/>
    <s v="SUNFLOWER24FBTX"/>
    <s v="CONSUMER"/>
    <s v="Consumer"/>
    <x v="1"/>
    <s v="INSPIRON 24-5459"/>
    <s v="SUNFLOWER24BTX"/>
    <x v="0"/>
    <s v="NULL"/>
    <s v="NULL"/>
    <s v="NULL"/>
    <s v="Cons Direct"/>
    <n v="167"/>
    <n v="167"/>
    <n v="0"/>
    <n v="0"/>
    <n v="0"/>
    <n v="0"/>
    <n v="0"/>
    <n v="0"/>
    <n v="0"/>
    <n v="0"/>
    <n v="0"/>
    <n v="0"/>
    <n v="0"/>
    <n v="0"/>
    <n v="0"/>
    <n v="0"/>
    <n v="1523"/>
    <n v="0"/>
    <n v="1523"/>
    <n v="874"/>
    <n v="167"/>
    <n v="0"/>
    <n v="0"/>
    <n v="0"/>
    <n v="0"/>
    <n v="167"/>
    <n v="1523"/>
    <n v="0"/>
    <n v="664"/>
    <n v="721.91210000000001"/>
    <n v="120559.3207"/>
    <n v="1099472.1283"/>
    <n v="0"/>
    <x v="153"/>
  </r>
  <r>
    <s v="39PY2"/>
    <s v="DAO_Retail"/>
    <s v="Holiday 2015"/>
    <s v="998-BQXC"/>
    <s v="CENTAURI_1605_A012"/>
    <s v="CENTAURIFBTX"/>
    <s v="CONSUMER"/>
    <s v="Retail"/>
    <x v="9"/>
    <s v="ALIENWARE AREA 51"/>
    <s v="CENTAURI BTX"/>
    <x v="0"/>
    <s v="NULL"/>
    <s v="NULL"/>
    <s v="NULL"/>
    <s v="Cons Retail"/>
    <n v="43"/>
    <n v="43"/>
    <n v="21"/>
    <n v="12"/>
    <n v="0"/>
    <n v="0"/>
    <n v="0"/>
    <n v="0"/>
    <n v="0"/>
    <n v="0"/>
    <n v="0"/>
    <n v="0"/>
    <n v="0"/>
    <n v="0"/>
    <n v="0"/>
    <n v="34"/>
    <n v="0"/>
    <n v="0"/>
    <n v="34"/>
    <n v="73"/>
    <n v="36"/>
    <n v="0"/>
    <n v="0"/>
    <n v="7"/>
    <n v="0"/>
    <n v="43"/>
    <n v="0"/>
    <n v="34"/>
    <n v="34"/>
    <n v="1829.55"/>
    <n v="78670.649999999994"/>
    <n v="62204.7"/>
    <n v="0"/>
    <x v="53"/>
  </r>
  <r>
    <s v="3CJJC"/>
    <s v="DAO_Retail"/>
    <s v="Holiday 2015"/>
    <s v="998-BQSH"/>
    <s v="SAKU1605_104_P"/>
    <s v="SAKURAFBTX"/>
    <s v="CONSUMER"/>
    <s v="Retail"/>
    <x v="1"/>
    <s v="INSPIRON 3050"/>
    <s v="SAKURA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0"/>
  </r>
  <r>
    <s v="3F4G1"/>
    <s v="BTS_DAO"/>
    <s v="NULL"/>
    <s v="998-BIHU"/>
    <s v="INSPIRON 3646,,SAFFRON,SAFFRONFBTX"/>
    <s v="SAFFRONFBTX"/>
    <s v="CONSUMER"/>
    <s v="Consumer"/>
    <x v="1"/>
    <s v="INSPIRON 3646"/>
    <s v="SAFFRONBTX"/>
    <x v="0"/>
    <s v="NULL"/>
    <s v="NULL"/>
    <s v="NULL"/>
    <s v="Cons Direct"/>
    <n v="8"/>
    <n v="8"/>
    <n v="8"/>
    <n v="8"/>
    <n v="8"/>
    <n v="8"/>
    <n v="8"/>
    <n v="8"/>
    <n v="8"/>
    <n v="8"/>
    <n v="8"/>
    <n v="8"/>
    <n v="8"/>
    <n v="8"/>
    <n v="0"/>
    <n v="0"/>
    <n v="0"/>
    <n v="0"/>
    <n v="0"/>
    <n v="0"/>
    <n v="8"/>
    <n v="0"/>
    <n v="0"/>
    <n v="0"/>
    <n v="0"/>
    <n v="8"/>
    <n v="0"/>
    <n v="0"/>
    <n v="0"/>
    <n v="243.74"/>
    <n v="1949.92"/>
    <n v="0"/>
    <n v="1949.92"/>
    <x v="88"/>
  </r>
  <r>
    <s v="3P959"/>
    <s v="DAO_Retail"/>
    <n v="2014"/>
    <s v="730-4084"/>
    <s v="INSPIRON 2020,NO PROCESSOR,AIO,EAGLETONFBTX"/>
    <s v="EAGLETONFBTX"/>
    <s v="CONSUMER"/>
    <s v="Retail"/>
    <x v="1"/>
    <s v="INSPIRON ONE 2020"/>
    <s v="EAGLETON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"/>
  </r>
  <r>
    <s v="4CV9J"/>
    <s v="DAO_Retail"/>
    <n v="2014"/>
    <s v="998-BNSO"/>
    <s v="INSPIRON 24-3455,,ORCHID AMD CHASSIS,ORCAMD24FBTX"/>
    <s v="ORCAMD24FBTX"/>
    <s v="CONSUMER"/>
    <s v="Retail"/>
    <x v="1"/>
    <s v="INSPIRON 24-3455"/>
    <s v="ORCAMD24BTX"/>
    <x v="0"/>
    <s v="NULL"/>
    <s v="NULL"/>
    <s v="NULL"/>
    <s v="Cons Retail"/>
    <n v="162"/>
    <n v="162"/>
    <n v="162"/>
    <n v="162"/>
    <n v="162"/>
    <n v="162"/>
    <n v="162"/>
    <n v="122"/>
    <n v="0"/>
    <n v="0"/>
    <n v="0"/>
    <n v="0"/>
    <n v="0"/>
    <n v="0"/>
    <n v="0"/>
    <n v="0"/>
    <n v="0"/>
    <n v="0"/>
    <n v="0"/>
    <n v="1"/>
    <n v="162"/>
    <n v="0"/>
    <n v="0"/>
    <n v="0"/>
    <n v="0"/>
    <n v="162"/>
    <n v="0"/>
    <n v="0"/>
    <n v="0"/>
    <n v="445.74"/>
    <n v="72209.88"/>
    <n v="0"/>
    <n v="54380.28"/>
    <x v="77"/>
  </r>
  <r>
    <s v="4M8RG"/>
    <s v="DAO_Commercial"/>
    <s v="FY16 2H"/>
    <s v="998-BRYK"/>
    <s v="Somerset_2H_01"/>
    <s v="SOMERSETFBTX"/>
    <s v="TABLET DEVICES"/>
    <s v="Commercial"/>
    <x v="7"/>
    <s v="VENUE10 PRO 5056"/>
    <s v="SOMERSETBTX"/>
    <x v="0"/>
    <s v="NULL"/>
    <s v="NULL"/>
    <s v="NULL"/>
    <s v="Tabl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0"/>
    <n v="0"/>
    <n v="0"/>
    <n v="0"/>
    <n v="0"/>
    <n v="0"/>
    <n v="0"/>
    <n v="0"/>
    <n v="0"/>
    <s v="-"/>
    <n v="0"/>
    <n v="0"/>
    <n v="0"/>
    <x v="154"/>
  </r>
  <r>
    <s v="4MM29"/>
    <s v="DAO_Commercial"/>
    <s v="DBM"/>
    <s v="998-BLWH"/>
    <s v="3020MFF_1H16_006"/>
    <s v="DOGFISH 3FBTX"/>
    <s v="COMMERCIAL"/>
    <s v="Commercial"/>
    <x v="2"/>
    <s v="OPTIPLEX 3020"/>
    <s v="DOGFISH 3 BTX"/>
    <x v="0"/>
    <s v="NULL"/>
    <s v="NULL"/>
    <s v="NULL"/>
    <s v="Commercial DBM"/>
    <n v="1401"/>
    <n v="1401"/>
    <n v="861"/>
    <n v="861"/>
    <n v="515"/>
    <n v="0"/>
    <n v="0"/>
    <n v="0"/>
    <n v="0"/>
    <n v="0"/>
    <n v="0"/>
    <n v="0"/>
    <n v="0"/>
    <n v="0"/>
    <n v="0"/>
    <n v="0"/>
    <n v="2844"/>
    <n v="0"/>
    <n v="2844"/>
    <n v="839"/>
    <n v="727"/>
    <n v="101"/>
    <n v="0"/>
    <n v="573"/>
    <n v="0"/>
    <n v="1401"/>
    <n v="1368"/>
    <n v="1476"/>
    <n v="620"/>
    <n v="466.13"/>
    <n v="653048.13"/>
    <n v="1325673.72"/>
    <n v="0"/>
    <x v="110"/>
  </r>
  <r>
    <s v="4N8XR"/>
    <s v="DAO_Retail"/>
    <n v="2014"/>
    <s v="730-4191"/>
    <s v="INSPIRON 5521,,NOTEBOOK,OAKM15IVBFBTX"/>
    <s v="OAKM15IVBFBTX"/>
    <s v="CONSUMER"/>
    <s v="Retail"/>
    <x v="0"/>
    <s v="INSPIRON 5521"/>
    <s v="OAKM15IVB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4"/>
  </r>
  <r>
    <s v="51MJK"/>
    <s v="DAO_Retail"/>
    <n v="2014"/>
    <s v="998-BNRN"/>
    <s v="TULIP17BDWBTX1,INSPIRON 17-5758"/>
    <s v="TULIP17BDWFBTX"/>
    <s v="CONSUMER"/>
    <s v="Retail"/>
    <x v="0"/>
    <s v="INSPIRON 17-5758"/>
    <s v="TULIP17BDWBTX"/>
    <x v="0"/>
    <s v="NULL"/>
    <s v="NULL"/>
    <s v="NULL"/>
    <s v="Cons Retail"/>
    <n v="20"/>
    <n v="20"/>
    <n v="20"/>
    <n v="20"/>
    <n v="20"/>
    <n v="20"/>
    <n v="0"/>
    <n v="0"/>
    <n v="0"/>
    <n v="0"/>
    <n v="0"/>
    <n v="0"/>
    <n v="0"/>
    <n v="0"/>
    <n v="0"/>
    <n v="0"/>
    <n v="0"/>
    <n v="0"/>
    <n v="0"/>
    <n v="0"/>
    <n v="20"/>
    <n v="0"/>
    <n v="0"/>
    <n v="0"/>
    <n v="0"/>
    <n v="20"/>
    <n v="0"/>
    <n v="0"/>
    <n v="0"/>
    <n v="647.08000000000004"/>
    <n v="12941.6"/>
    <n v="0"/>
    <n v="0"/>
    <x v="155"/>
  </r>
  <r>
    <s v="555FX"/>
    <s v="BTS_Mexico"/>
    <s v="Hol-2012"/>
    <s v="730-6587"/>
    <s v="I14PDC_s450BW8C"/>
    <s v="OAKV14IVBFBTX"/>
    <s v="CONSUMER"/>
    <s v="Consumer"/>
    <x v="0"/>
    <s v="INSPIRON 3421"/>
    <s v="OAKV14IVBBTX"/>
    <x v="1"/>
    <s v="LATAM"/>
    <s v="Lat. Am."/>
    <s v="Consumer Direct"/>
    <s v="Cons Direct"/>
    <n v="2"/>
    <n v="2"/>
    <n v="2"/>
    <n v="2"/>
    <n v="2"/>
    <n v="2"/>
    <n v="2"/>
    <n v="2"/>
    <n v="2"/>
    <n v="2"/>
    <n v="2"/>
    <n v="2"/>
    <n v="2"/>
    <n v="2"/>
    <n v="0"/>
    <n v="0"/>
    <n v="0"/>
    <n v="0"/>
    <n v="0"/>
    <n v="0"/>
    <n v="2"/>
    <n v="0"/>
    <n v="0"/>
    <n v="0"/>
    <n v="0"/>
    <n v="2"/>
    <n v="0"/>
    <n v="0"/>
    <n v="0"/>
    <n v="335.36"/>
    <n v="670.72"/>
    <n v="0"/>
    <n v="670.72"/>
    <x v="125"/>
  </r>
  <r>
    <s v="2VXC9"/>
    <s v="DAO_Retail"/>
    <n v="2014"/>
    <s v="730-2425"/>
    <s v="XPS14,NO PROCESSOR,NOTEBOOK,CARRERA XPS FBTX"/>
    <s v="CARRERA XPS FBTX"/>
    <s v="CONSUMER"/>
    <s v="Retail"/>
    <x v="5"/>
    <s v="XPS14"/>
    <s v="CARRERA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9"/>
  </r>
  <r>
    <s v="2YXPJ"/>
    <s v="DAO_Retail"/>
    <s v="Spring 2015"/>
    <s v="998-BKTL"/>
    <s v="i3543-2000BLK"/>
    <s v="CEDAR15BDWFBTX"/>
    <s v="CONSUMER"/>
    <s v="Retail"/>
    <x v="0"/>
    <s v="INSPIRON 3543"/>
    <s v="CEDAR15BDWBTX"/>
    <x v="0"/>
    <s v="NULL"/>
    <s v="NULL"/>
    <s v="NULL"/>
    <s v="Cons Retail"/>
    <n v="115"/>
    <n v="115"/>
    <n v="115"/>
    <n v="115"/>
    <n v="115"/>
    <n v="115"/>
    <n v="115"/>
    <n v="115"/>
    <n v="115"/>
    <n v="89"/>
    <n v="0"/>
    <n v="0"/>
    <n v="0"/>
    <n v="0"/>
    <n v="0"/>
    <n v="0"/>
    <n v="0"/>
    <n v="0"/>
    <n v="0"/>
    <n v="0"/>
    <n v="115"/>
    <n v="0"/>
    <n v="0"/>
    <n v="0"/>
    <n v="0"/>
    <n v="115"/>
    <n v="0"/>
    <n v="0"/>
    <n v="0"/>
    <n v="527.58000000000004"/>
    <n v="60671.700000000004"/>
    <n v="0"/>
    <n v="60671.700000000004"/>
    <x v="2"/>
  </r>
  <r>
    <s v="34X34"/>
    <s v="DAO_Commercial"/>
    <s v="DBM"/>
    <s v="998-BLXG"/>
    <s v="3020SFF_1H16_009_STF"/>
    <s v="TIGRISSFFFBTX"/>
    <s v="COMMERCIAL"/>
    <s v="Commercial"/>
    <x v="2"/>
    <s v="OPTIPLEX 3020"/>
    <s v="TIGRISSFFBTX"/>
    <x v="0"/>
    <s v="NULL"/>
    <s v="NULL"/>
    <s v="Commercial NDBM"/>
    <s v="Commercial DBM"/>
    <n v="3946"/>
    <n v="3946"/>
    <n v="3946"/>
    <n v="3946"/>
    <n v="3946"/>
    <n v="3946"/>
    <n v="3946"/>
    <n v="3946"/>
    <n v="3946"/>
    <n v="3946"/>
    <n v="3946"/>
    <n v="0"/>
    <n v="0"/>
    <n v="0"/>
    <n v="0"/>
    <n v="0"/>
    <n v="0"/>
    <n v="0"/>
    <n v="0"/>
    <n v="0"/>
    <n v="3928"/>
    <n v="18"/>
    <n v="0"/>
    <n v="0"/>
    <n v="0"/>
    <n v="3946"/>
    <n v="0"/>
    <n v="0"/>
    <n v="0"/>
    <n v="286.44"/>
    <n v="1130292.24"/>
    <n v="0"/>
    <n v="1130292.24"/>
    <x v="119"/>
  </r>
  <r>
    <s v="3HW34"/>
    <s v="DAO_Retail"/>
    <n v="2014"/>
    <s v="998-BNVI"/>
    <s v="TULIP15AMDBTX1,INSPIRON 15-5555"/>
    <s v="TULIP15AMDFBTX"/>
    <s v="CONSUMER"/>
    <s v="Retail"/>
    <x v="0"/>
    <s v="INSPIRON 15-5555"/>
    <s v="TULIP15AMD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-"/>
    <n v="0"/>
    <n v="0"/>
    <n v="0"/>
    <x v="45"/>
  </r>
  <r>
    <s v="3J4D9"/>
    <s v="DAO_Retail"/>
    <n v="2014"/>
    <s v="730-0126"/>
    <s v="CHELSEABTX1"/>
    <s v="INSPIRON N5030,FGA,NOTEBOOK,CHELSEA15INTEL"/>
    <s v="CONSUMER"/>
    <s v="Retail"/>
    <x v="0"/>
    <s v="INSPIRON N5030"/>
    <s v="CHELSEA15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6"/>
  </r>
  <r>
    <s v="1X0YF"/>
    <s v="BTS_DAO"/>
    <s v="B2S-2015"/>
    <s v="998-BEKC"/>
    <s v="i3|4|500 HD+|W7P"/>
    <s v="CEDAR17HSWFBTX"/>
    <s v="CONSUMER"/>
    <s v="Consumer"/>
    <x v="0"/>
    <s v="INSPIRON 5748"/>
    <s v="CEDAR17HSWBTX"/>
    <x v="0"/>
    <s v="DAO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2"/>
  </r>
  <r>
    <s v="22H4V"/>
    <s v="DAO_Commercial"/>
    <s v="NDBM_Wave1Refresh"/>
    <s v="998-BBEH"/>
    <s v="Precision T1700SFF_502"/>
    <s v="TULUMSFFFBTX"/>
    <s v="COMMERCIAL"/>
    <s v="Commercial"/>
    <x v="15"/>
    <s v="PRECISION T1700"/>
    <s v="TULUMSFFBTX"/>
    <x v="0"/>
    <s v="DAO"/>
    <s v="North Am."/>
    <s v="Commercial NDBM"/>
    <s v="Commercial DBM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691.44"/>
    <n v="691.44"/>
    <n v="0"/>
    <n v="691.44"/>
    <x v="156"/>
  </r>
  <r>
    <s v="26KGD"/>
    <s v="BTS_DAO"/>
    <s v="SPR-2016"/>
    <s v="998-BJUW"/>
    <s v="T|PDC|4GB|1TB|UMA|DVDRW|DW1707|Win8.1"/>
    <s v="THUNFBTX"/>
    <s v="CONSUMER"/>
    <s v="Consumer"/>
    <x v="1"/>
    <s v="INSPIRON 5348"/>
    <s v="THUN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03"/>
  </r>
  <r>
    <s v="2G3M8"/>
    <s v="BTS_Mexico"/>
    <s v="FY 16 Holiday Cycle 5"/>
    <s v="998-BQNJ"/>
    <s v="ORCHSKL1605_423"/>
    <s v="ORCSKL24FBTX"/>
    <s v="CONSUMER"/>
    <s v="Consumer"/>
    <x v="1"/>
    <s v="INSPIRON 24-3459"/>
    <s v="ORCSKL24BTX"/>
    <x v="1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161"/>
    <n v="0"/>
    <n v="161"/>
    <n v="615"/>
    <n v="0"/>
    <n v="0"/>
    <n v="0"/>
    <n v="0"/>
    <n v="0"/>
    <n v="0"/>
    <n v="161"/>
    <n v="0"/>
    <n v="361"/>
    <n v="717.56240000000003"/>
    <n v="0"/>
    <n v="115527.54640000001"/>
    <n v="0"/>
    <x v="143"/>
  </r>
  <r>
    <s v="2HNKY"/>
    <s v="DAO_Retail"/>
    <n v="2014"/>
    <s v="998-BCYZ"/>
    <s v="INSPIRON 3847,VRD56 BASE,INSP DT,3847,BTX,GENERAL MTFBTX"/>
    <s v="GENERAL MTFBTX"/>
    <s v="CONSUMER"/>
    <s v="Retail"/>
    <x v="1"/>
    <s v="INSPIRON 3847"/>
    <s v="GENERAL MT 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0"/>
  </r>
  <r>
    <s v="5MCG3"/>
    <s v="DAO_Commercial"/>
    <s v="NDBM_Wave2Refresh"/>
    <s v="998-BEYQ"/>
    <s v="Latitude E6440_103"/>
    <s v="LATITUDE E6440,,NOTEBOOK,SALADO14BTX"/>
    <s v="COMMERCIAL"/>
    <s v="Commercial"/>
    <x v="4"/>
    <s v="LATITUDE E6440"/>
    <s v="SALADO14BTX"/>
    <x v="0"/>
    <s v="DAO"/>
    <s v="NULL"/>
    <s v="NULL"/>
    <s v="Commercial DBM"/>
    <n v="46"/>
    <n v="46"/>
    <n v="46"/>
    <n v="46"/>
    <n v="46"/>
    <n v="46"/>
    <n v="46"/>
    <n v="46"/>
    <n v="46"/>
    <n v="46"/>
    <n v="46"/>
    <n v="46"/>
    <n v="46"/>
    <n v="0"/>
    <n v="0"/>
    <n v="0"/>
    <n v="0"/>
    <n v="0"/>
    <n v="0"/>
    <n v="0"/>
    <n v="31"/>
    <n v="15"/>
    <n v="0"/>
    <n v="0"/>
    <n v="0"/>
    <n v="46"/>
    <n v="0"/>
    <n v="0"/>
    <n v="0"/>
    <n v="731.36"/>
    <n v="33642.559999999998"/>
    <n v="0"/>
    <n v="33642.559999999998"/>
    <x v="57"/>
  </r>
  <r>
    <s v="5W68D"/>
    <s v="BTS_DAO"/>
    <s v="B2S-2016"/>
    <s v="998-BNVU"/>
    <s v="2/32/Android/Wifi/NoKB"/>
    <s v="EAGLEPEAKFBTX"/>
    <s v="TABLET DEVICES"/>
    <s v="Consumer"/>
    <x v="7"/>
    <s v="VENUE 10 7040"/>
    <s v="EAGLEPEAKBTX"/>
    <x v="0"/>
    <s v="NULL"/>
    <s v="NULL"/>
    <s v="NULL"/>
    <s v="Tablets"/>
    <n v="38"/>
    <n v="38"/>
    <n v="38"/>
    <n v="38"/>
    <n v="38"/>
    <n v="38"/>
    <n v="38"/>
    <n v="38"/>
    <n v="0"/>
    <n v="0"/>
    <n v="0"/>
    <n v="0"/>
    <n v="0"/>
    <n v="0"/>
    <n v="12"/>
    <n v="0"/>
    <n v="0"/>
    <n v="0"/>
    <n v="12"/>
    <n v="42"/>
    <n v="26"/>
    <n v="12"/>
    <n v="0"/>
    <n v="0"/>
    <n v="0"/>
    <n v="38"/>
    <n v="0"/>
    <n v="12"/>
    <n v="12"/>
    <n v="404.5"/>
    <n v="15371"/>
    <n v="4854"/>
    <n v="15371"/>
    <x v="157"/>
  </r>
  <r>
    <s v="5WK53"/>
    <s v="DAO_Retail"/>
    <n v="2014"/>
    <s v="730-8172"/>
    <s v="INSPIRON 3847,VRD56 BASE,INSP DT,3847,BTX,GENERAL MTFBTX"/>
    <s v="GENERAL MTFBTX"/>
    <s v="CONSUMER"/>
    <s v="Retail"/>
    <x v="1"/>
    <s v="INSPIRON 3847"/>
    <s v="GENERAL MT 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0"/>
  </r>
  <r>
    <s v="61X70"/>
    <s v="BTS_DAO"/>
    <s v="HOL-2015"/>
    <s v="998-BHCV"/>
    <s v="CelBT|4|500"/>
    <s v="OAK15BYTFBTX"/>
    <s v="CONSUMER"/>
    <s v="Consumer"/>
    <x v="0"/>
    <s v="INSPIRON 3531"/>
    <s v="OAK15BYTBTX"/>
    <x v="0"/>
    <s v="NULL"/>
    <s v="NULL"/>
    <s v="NULL"/>
    <s v="Cons Direct"/>
    <n v="7"/>
    <n v="7"/>
    <n v="7"/>
    <n v="7"/>
    <n v="7"/>
    <n v="7"/>
    <n v="7"/>
    <n v="7"/>
    <n v="7"/>
    <n v="7"/>
    <n v="7"/>
    <n v="7"/>
    <n v="7"/>
    <n v="0"/>
    <n v="0"/>
    <n v="0"/>
    <n v="0"/>
    <n v="0"/>
    <n v="0"/>
    <n v="0"/>
    <n v="7"/>
    <n v="0"/>
    <n v="0"/>
    <n v="0"/>
    <n v="0"/>
    <n v="7"/>
    <n v="0"/>
    <n v="0"/>
    <n v="0"/>
    <n v="312.39"/>
    <n v="2186.73"/>
    <n v="0"/>
    <n v="2186.73"/>
    <x v="127"/>
  </r>
  <r>
    <s v="65TFT"/>
    <s v="DAO_Retail"/>
    <n v="2014"/>
    <s v="998-BHRU"/>
    <s v="INSPIRON 5535,NOTEBOOK,OAKM15HSWFBTX"/>
    <s v="OAK15AMDFBTX"/>
    <s v="CONSUMER"/>
    <s v="Retail"/>
    <x v="0"/>
    <s v="INSPIRON 5535"/>
    <s v="OAK15AMD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0"/>
  </r>
  <r>
    <s v="5731N"/>
    <s v="DAO_Retail"/>
    <s v="Back to School 2014"/>
    <s v="998-BDBE"/>
    <s v="i5547-3751sLV"/>
    <s v="MAPLEM15HSWFBTX"/>
    <s v="CONSUMER"/>
    <s v="Retail"/>
    <x v="0"/>
    <s v="INSPIRON 5547"/>
    <s v="MAPLEM15HSWBTX"/>
    <x v="0"/>
    <s v="DAO"/>
    <s v="North Am."/>
    <s v="Consumer InDirect"/>
    <s v="Cons Retail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593.91"/>
    <n v="593.91"/>
    <n v="0"/>
    <n v="593.91"/>
    <x v="5"/>
  </r>
  <r>
    <s v="5XG1C"/>
    <s v="DAO_Retail"/>
    <n v="2014"/>
    <s v="730-7346"/>
    <s v="XPS ONE 27,NO PROCESSOR,AIO,2720,PIRELLIBTX1"/>
    <s v="PIRELLIFBTX"/>
    <s v="CONSUMER"/>
    <s v="Retail"/>
    <x v="12"/>
    <s v="XPS ONE 27"/>
    <s v="PIRELLI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8"/>
  </r>
  <r>
    <s v="6G7R2"/>
    <s v="DAO_Retail"/>
    <s v="Back to School 2014"/>
    <s v="998-BEYX"/>
    <s v="i3147-3751sLV"/>
    <s v="REDWOODFBTX"/>
    <s v="CONSUMER"/>
    <s v="Retail"/>
    <x v="0"/>
    <s v="INSPIRON 3147"/>
    <s v="REDWOODBTX"/>
    <x v="0"/>
    <s v="DAO"/>
    <s v="NULL"/>
    <s v="NULL"/>
    <s v="Cons Retail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445.42"/>
    <n v="445.42"/>
    <n v="0"/>
    <n v="445.42"/>
    <x v="18"/>
  </r>
  <r>
    <s v="6V2V9"/>
    <s v="BTS_DAO"/>
    <n v="2012"/>
    <s v="730-1834"/>
    <s v="Q171301_108"/>
    <s v="QUEEN17INTELFBTX"/>
    <s v="CONSUMER"/>
    <s v="Consumer"/>
    <x v="0"/>
    <s v="INSPIRON N7110"/>
    <s v="QUEEN17INTELBTX"/>
    <x v="0"/>
    <s v="NULL"/>
    <s v="NULL"/>
    <s v="NULL"/>
    <s v="Cons Direct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593.54999999999995"/>
    <n v="593.54999999999995"/>
    <n v="0"/>
    <n v="593.54999999999995"/>
    <x v="158"/>
  </r>
  <r>
    <s v="755WG"/>
    <s v="DAO_Retail"/>
    <n v="2014"/>
    <s v="730-4598"/>
    <s v="INSPIRON 5323,AUDIA3BTX1"/>
    <s v="AUDIA3FBTX"/>
    <s v="CONSUMER"/>
    <s v="Retail"/>
    <x v="0"/>
    <s v="INSPIRON 5323"/>
    <s v="AUDIA3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40"/>
  </r>
  <r>
    <s v="4H7W7"/>
    <s v="DAO_Retail"/>
    <n v="2014"/>
    <s v="998-BNRM"/>
    <s v="ALIENWARE 13,ECHO 13FBTX"/>
    <s v="ECHO 13FBTX"/>
    <s v="CONSUMER"/>
    <s v="Retail"/>
    <x v="8"/>
    <s v="ALIENWARE 13"/>
    <s v="ECHO 13 BTX"/>
    <x v="0"/>
    <s v="NULL"/>
    <s v="NULL"/>
    <s v="NULL"/>
    <s v="Cons Retail"/>
    <n v="90"/>
    <n v="90"/>
    <n v="90"/>
    <n v="90"/>
    <n v="90"/>
    <n v="90"/>
    <n v="90"/>
    <n v="76"/>
    <n v="23"/>
    <n v="0"/>
    <n v="0"/>
    <n v="0"/>
    <n v="0"/>
    <n v="0"/>
    <n v="0"/>
    <n v="0"/>
    <n v="0"/>
    <n v="0"/>
    <n v="0"/>
    <n v="0"/>
    <n v="90"/>
    <n v="0"/>
    <n v="0"/>
    <n v="0"/>
    <n v="0"/>
    <n v="90"/>
    <n v="0"/>
    <n v="0"/>
    <n v="0"/>
    <n v="1317.04"/>
    <n v="118533.59999999999"/>
    <n v="0"/>
    <n v="100095.03999999999"/>
    <x v="60"/>
  </r>
  <r>
    <s v="4KCTW"/>
    <s v="DAO_Retail"/>
    <n v="2014"/>
    <s v="730-3401"/>
    <s v="XPS15,NO PROCESSOR,NOTEBOOK,PANAMERA XPS FBTX"/>
    <s v="PANAMERA XPS FBTX"/>
    <s v="CONSUMER"/>
    <s v="Retail"/>
    <x v="5"/>
    <s v="XPS15"/>
    <s v="PANAMERA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9"/>
  </r>
  <r>
    <s v="4RDRM"/>
    <s v="DAO_Retail"/>
    <s v="Holiday 2015"/>
    <s v="998-BRBG"/>
    <s v="COTTON-B131605_004_P"/>
    <s v="COTTONWOODBSKLFBTX"/>
    <s v="CONSUMER"/>
    <s v="Retail"/>
    <x v="0"/>
    <s v="INSPIRON 7353"/>
    <s v="COTTONWOODBSKLBTX"/>
    <x v="0"/>
    <s v="NULL"/>
    <s v="NULL"/>
    <s v="NULL"/>
    <s v="Cons Retail"/>
    <n v="145"/>
    <n v="145"/>
    <n v="0"/>
    <n v="0"/>
    <n v="0"/>
    <n v="0"/>
    <n v="0"/>
    <n v="0"/>
    <n v="0"/>
    <n v="0"/>
    <n v="0"/>
    <n v="0"/>
    <n v="0"/>
    <n v="0"/>
    <n v="3230"/>
    <n v="0"/>
    <n v="0"/>
    <n v="0"/>
    <n v="3230"/>
    <n v="6032"/>
    <n v="0"/>
    <n v="0"/>
    <n v="0"/>
    <n v="145"/>
    <n v="0"/>
    <n v="145"/>
    <n v="800"/>
    <n v="2430"/>
    <n v="3230"/>
    <n v="696.21"/>
    <n v="100950.45000000001"/>
    <n v="2248758.3000000003"/>
    <n v="0"/>
    <x v="159"/>
  </r>
  <r>
    <s v="4TMHY"/>
    <s v="BTS_DAO"/>
    <s v="Hol-2013"/>
    <s v="730-6145"/>
    <s v="i3|4|500 (IVB) - 4 cell"/>
    <s v="OAKV15IVBFBTX"/>
    <s v="CONSUMER"/>
    <s v="Consumer"/>
    <x v="0"/>
    <s v="INSPIRON 3521"/>
    <s v="OAKV15IVBBTX"/>
    <x v="0"/>
    <s v="DAO"/>
    <s v="North Am."/>
    <s v="Consumer Direct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6"/>
  </r>
  <r>
    <s v="4Y3M9"/>
    <s v="BTS_DAO"/>
    <s v="DBM"/>
    <s v="998-BQSO"/>
    <s v="INSPIRON 24-5459"/>
    <s v="SUNFLOWER24FBTX"/>
    <s v="CONSUMER"/>
    <s v="Consumer"/>
    <x v="1"/>
    <s v="INSPIRON 24-5459"/>
    <s v="SUNFLOWER24BTX"/>
    <x v="0"/>
    <s v="NULL"/>
    <s v="NULL"/>
    <s v="NULL"/>
    <s v="Cons Retail"/>
    <n v="14"/>
    <n v="14"/>
    <n v="0"/>
    <n v="0"/>
    <n v="0"/>
    <n v="0"/>
    <n v="0"/>
    <n v="0"/>
    <n v="0"/>
    <n v="0"/>
    <n v="0"/>
    <n v="0"/>
    <n v="0"/>
    <n v="0"/>
    <n v="1000"/>
    <n v="0"/>
    <n v="0"/>
    <n v="0"/>
    <n v="1000"/>
    <n v="1000"/>
    <n v="14"/>
    <n v="0"/>
    <n v="0"/>
    <n v="0"/>
    <n v="0"/>
    <n v="14"/>
    <n v="30"/>
    <n v="970"/>
    <n v="970"/>
    <n v="746.53"/>
    <n v="10451.42"/>
    <n v="746530"/>
    <n v="0"/>
    <x v="153"/>
  </r>
  <r>
    <s v="8HX58"/>
    <s v="DAO_Commercial"/>
    <s v="FY16 2H"/>
    <s v="998-BRBC"/>
    <s v="7040MFF_2H16_012"/>
    <s v="SWORDFISHMFFFBTX"/>
    <s v="COMMERCIAL"/>
    <s v="Retail"/>
    <x v="2"/>
    <s v="OPTIPLEX 7040"/>
    <s v="SWORDFISHMFFBTX"/>
    <x v="0"/>
    <s v="NULL"/>
    <s v="NULL"/>
    <s v="NULL"/>
    <s v="Commercial DBM"/>
    <n v="14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134"/>
    <n v="14"/>
    <n v="0"/>
    <n v="0"/>
    <n v="0"/>
    <n v="0"/>
    <n v="14"/>
    <n v="0"/>
    <n v="0"/>
    <n v="14"/>
    <n v="575.76660000000004"/>
    <n v="8060.7324000000008"/>
    <n v="0"/>
    <n v="0"/>
    <x v="46"/>
  </r>
  <r>
    <s v="8KXC1"/>
    <s v="DAO_Retail"/>
    <n v="2014"/>
    <s v="730-3997"/>
    <s v="INSPIRON 3521,NOTEBOOK,OAKV15IVBFBTX"/>
    <s v="OAKV15IVBFBTX"/>
    <s v="CONSUMER"/>
    <s v="Retail"/>
    <x v="0"/>
    <s v="INSPIRON 3521"/>
    <s v="OAKV15IVB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6"/>
  </r>
  <r>
    <s v="8NR0M"/>
    <s v="DAO_Retail"/>
    <n v="2014"/>
    <s v="730-4850"/>
    <s v="INSPIRON 3721,NOTEBOOK,OAKV17IVBFBTX"/>
    <s v="OAKV17IVBFBTX"/>
    <s v="CONSUMER"/>
    <s v="Retail"/>
    <x v="0"/>
    <s v="INSPIRON 3721"/>
    <s v="OAKV17IVB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60"/>
  </r>
  <r>
    <s v="95K7F"/>
    <s v="DAO_Retail"/>
    <n v="2014"/>
    <s v="730-2770"/>
    <s v="XPS14,NO PROCESSOR,NOTEBOOK,CARRERA XPS FBTX"/>
    <s v="CARRERA XPS FBTX"/>
    <s v="CONSUMER"/>
    <s v="Retail"/>
    <x v="5"/>
    <s v="XPS14"/>
    <s v="CARRERA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9"/>
  </r>
  <r>
    <s v="99X1T"/>
    <s v="DAO_Retail"/>
    <n v="2014"/>
    <s v="730-4477"/>
    <s v="INSPIRON 7720,AUDIA7TURBOBTX1"/>
    <s v="AUDIA7TURBOFBTX"/>
    <s v="CONSUMER"/>
    <s v="Retail"/>
    <x v="0"/>
    <s v="INSPIRON 7720"/>
    <s v="AUDIA7TURBO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61"/>
  </r>
  <r>
    <s v="5251M"/>
    <s v="BTS_DAO"/>
    <s v="Spr-2015"/>
    <s v="730-8029"/>
    <s v="i5/8/1"/>
    <s v="GENERAL MTFBTX"/>
    <s v="CONSUMER"/>
    <s v="Consumer"/>
    <x v="1"/>
    <s v="INSPIRON 3847"/>
    <s v="GENERAL MT BTX"/>
    <x v="0"/>
    <s v="DAO"/>
    <s v="North Am."/>
    <s v="Consumer Direct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0"/>
  </r>
  <r>
    <s v="57MT9"/>
    <s v="BTS_DAO"/>
    <s v="Spr-2015"/>
    <s v="730-7762"/>
    <s v="T|i7|8|2TB+32|GT750M 2GB|DVDRW|Killer1202"/>
    <s v="PIRELLIFBTX"/>
    <s v="CONSUMER"/>
    <s v="Consumer"/>
    <x v="12"/>
    <s v="XPS ONE 27"/>
    <s v="PIRELLIBTX"/>
    <x v="0"/>
    <s v="DAO"/>
    <s v="North Am."/>
    <s v="Consumer Direct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8"/>
  </r>
  <r>
    <s v="58MN0"/>
    <s v="BTS_DAO"/>
    <s v="B2S-2015"/>
    <s v="998-BESD"/>
    <s v="Saffron"/>
    <s v="SAFFRONFBTX"/>
    <s v="CONSUMER"/>
    <s v="Consumer"/>
    <x v="1"/>
    <s v="INSPIRON 3646"/>
    <s v="SAFFRONBTX"/>
    <x v="0"/>
    <s v="DAO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8"/>
  </r>
  <r>
    <s v="59HRM"/>
    <s v="BTS_DAO"/>
    <s v="FY16 Back to School cycle3"/>
    <s v="998-BOPX"/>
    <s v="Blackwood151603_003"/>
    <s v="BLACKWOODBDWFBTX"/>
    <s v="CONSUMER"/>
    <s v="Consumer"/>
    <x v="0"/>
    <s v="INSPIRON 7558"/>
    <s v="BLACKWOODBDWBTX"/>
    <x v="0"/>
    <s v="NULL"/>
    <s v="NULL"/>
    <s v="NULL"/>
    <s v="Cons Direct"/>
    <n v="22"/>
    <n v="22"/>
    <n v="22"/>
    <n v="22"/>
    <n v="22"/>
    <n v="0"/>
    <n v="0"/>
    <n v="0"/>
    <n v="0"/>
    <n v="0"/>
    <n v="0"/>
    <n v="0"/>
    <n v="0"/>
    <n v="0"/>
    <n v="0"/>
    <n v="0"/>
    <n v="0"/>
    <n v="0"/>
    <n v="0"/>
    <n v="0"/>
    <n v="22"/>
    <n v="0"/>
    <n v="0"/>
    <n v="0"/>
    <n v="0"/>
    <n v="22"/>
    <n v="0"/>
    <n v="0"/>
    <n v="0"/>
    <n v="813.61"/>
    <n v="17899.420000000002"/>
    <n v="0"/>
    <n v="0"/>
    <x v="67"/>
  </r>
  <r>
    <s v="5FFDY"/>
    <s v="BTS_DAO"/>
    <s v="FY14 Holiday Cycle 5"/>
    <s v="730-7884"/>
    <s v="BELLE1405_001"/>
    <s v="BELLAIREFBTX"/>
    <s v="TABLET DEVICES"/>
    <s v="Consumer"/>
    <x v="7"/>
    <s v="VENUE 8 PRO"/>
    <s v="BELLAIREBTX"/>
    <x v="0"/>
    <s v="DAO"/>
    <s v="North Am."/>
    <s v="Tablets"/>
    <s v="Tablets"/>
    <n v="5"/>
    <n v="5"/>
    <n v="5"/>
    <n v="5"/>
    <n v="5"/>
    <n v="5"/>
    <n v="5"/>
    <n v="5"/>
    <n v="5"/>
    <n v="5"/>
    <n v="5"/>
    <n v="5"/>
    <n v="5"/>
    <n v="5"/>
    <n v="0"/>
    <n v="0"/>
    <n v="0"/>
    <n v="0"/>
    <n v="0"/>
    <n v="0"/>
    <n v="5"/>
    <n v="0"/>
    <n v="0"/>
    <n v="0"/>
    <n v="0"/>
    <n v="5"/>
    <n v="0"/>
    <n v="0"/>
    <n v="0"/>
    <n v="246.65"/>
    <n v="1233.25"/>
    <n v="0"/>
    <n v="1233.25"/>
    <x v="116"/>
  </r>
  <r>
    <s v="5JNF5"/>
    <s v="DAO_Commercial"/>
    <s v="DBM"/>
    <s v="998-BJSH"/>
    <s v="Goliad14_MLK_2W_001"/>
    <s v="GOLIADMLK14FBTXE"/>
    <s v="COMMERCIAL"/>
    <s v="Commercial"/>
    <x v="4"/>
    <s v="LATITUDE E7450"/>
    <s v="GOLIADMLK14BTXE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40"/>
  </r>
  <r>
    <s v="5MGYM"/>
    <s v="BTS_DAO"/>
    <s v="B2S-2015"/>
    <s v="998-BDJK"/>
    <s v="XPS 1810,,,CORSEULTFBTX"/>
    <s v="CORSEULTFBTX"/>
    <s v="CONSUMER"/>
    <s v="Consumer"/>
    <x v="12"/>
    <s v="XPS 1820"/>
    <s v="CORSEULTBTX"/>
    <x v="0"/>
    <s v="DAO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62"/>
  </r>
  <r>
    <s v="5MXG7"/>
    <s v="BTS_DAO"/>
    <s v="SPR-2016"/>
    <s v="998-BKVV"/>
    <s v="i5BDW|8|500+8 FHD T"/>
    <s v="COTTONWOODBDWFBTX"/>
    <s v="CONSUMER"/>
    <s v="Consumer"/>
    <x v="0"/>
    <s v="INSPIRON 7348"/>
    <s v="COTTONWOODBDWBTX"/>
    <x v="0"/>
    <s v="NULL"/>
    <s v="NULL"/>
    <s v="NULL"/>
    <s v="Cons Direct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716.79"/>
    <n v="716.79"/>
    <n v="0"/>
    <n v="716.79"/>
    <x v="87"/>
  </r>
  <r>
    <s v="61N50"/>
    <s v="DAO_Retail"/>
    <s v="Spring 2015"/>
    <s v="998-BLPK"/>
    <s v="XPS9343-6364SLV"/>
    <s v="DINO13FBTX"/>
    <s v="CONSUMER"/>
    <s v="Retail"/>
    <x v="5"/>
    <s v="XPS  13 9343"/>
    <s v="DINO13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4.46"/>
    <n v="0"/>
    <n v="0"/>
    <n v="0"/>
    <x v="48"/>
  </r>
  <r>
    <s v="63K0X"/>
    <s v="DAO_Retail"/>
    <s v="Holiday 2014"/>
    <s v="998-BHXU"/>
    <s v="i5348-4223BLK"/>
    <s v="THUNFBTX"/>
    <s v="CONSUMER"/>
    <s v="Retail"/>
    <x v="1"/>
    <s v="INSPIRON 5348"/>
    <s v="THUN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2.15"/>
    <n v="0"/>
    <n v="0"/>
    <n v="0"/>
    <x v="103"/>
  </r>
  <r>
    <s v="7F6FY"/>
    <s v="DAO_Retail"/>
    <n v="2014"/>
    <s v="730-3348"/>
    <s v="INSPIRON 5720,AUDIA7INTELBTX1"/>
    <s v="AUDIA7INTELFBTX"/>
    <s v="CONSUMER"/>
    <s v="Retail"/>
    <x v="0"/>
    <s v="INSPIRON 5720"/>
    <s v="AUDIA7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63"/>
  </r>
  <r>
    <s v="7M7K2"/>
    <s v="DAO_Retail"/>
    <s v="Spring 2014"/>
    <s v="998-BICI"/>
    <s v="i5535-2684BRZ"/>
    <s v="OAK15AMDFBTX"/>
    <s v="CONSUMER"/>
    <s v="Retail"/>
    <x v="0"/>
    <s v="INSPIRON 5535"/>
    <s v="OAK15AMDBTX"/>
    <x v="0"/>
    <s v="DAO"/>
    <s v="NULL"/>
    <s v="NULL"/>
    <s v="Cons Retail"/>
    <n v="22"/>
    <n v="22"/>
    <n v="22"/>
    <n v="22"/>
    <n v="22"/>
    <n v="22"/>
    <n v="22"/>
    <n v="22"/>
    <n v="22"/>
    <n v="22"/>
    <n v="22"/>
    <n v="0"/>
    <n v="0"/>
    <n v="0"/>
    <n v="0"/>
    <n v="0"/>
    <n v="0"/>
    <n v="0"/>
    <n v="0"/>
    <n v="0"/>
    <n v="22"/>
    <n v="0"/>
    <n v="0"/>
    <n v="0"/>
    <n v="0"/>
    <n v="22"/>
    <n v="0"/>
    <n v="0"/>
    <n v="0"/>
    <n v="436.47"/>
    <n v="9602.34"/>
    <n v="0"/>
    <n v="9602.34"/>
    <x v="0"/>
  </r>
  <r>
    <s v="7MM7C"/>
    <s v="DAO_Retail"/>
    <n v="2014"/>
    <s v="998-BNVZ"/>
    <s v="INSPIRON 24-3455,,ORCHID AMD CHASSIS,ORCAMD24FBTX"/>
    <s v="ORCAMD24FBTX"/>
    <s v="CONSUMER"/>
    <s v="Retail"/>
    <x v="1"/>
    <s v="INSPIRON 24-3455"/>
    <s v="ORCAMD24BTX"/>
    <x v="0"/>
    <s v="NULL"/>
    <s v="NULL"/>
    <s v="NULL"/>
    <s v="Cons Retail"/>
    <n v="770"/>
    <n v="770"/>
    <n v="770"/>
    <n v="770"/>
    <n v="770"/>
    <n v="770"/>
    <n v="770"/>
    <n v="571"/>
    <n v="0"/>
    <n v="0"/>
    <n v="0"/>
    <n v="0"/>
    <n v="0"/>
    <n v="0"/>
    <n v="0"/>
    <n v="0"/>
    <n v="0"/>
    <n v="0"/>
    <n v="0"/>
    <n v="1"/>
    <n v="770"/>
    <n v="0"/>
    <n v="0"/>
    <n v="0"/>
    <n v="0"/>
    <n v="770"/>
    <n v="0"/>
    <n v="0"/>
    <n v="0"/>
    <n v="355.47"/>
    <n v="273711.90000000002"/>
    <n v="0"/>
    <n v="202973.37000000002"/>
    <x v="77"/>
  </r>
  <r>
    <s v="7PYC9"/>
    <s v="BTS_DAO"/>
    <n v="2014"/>
    <s v="998-BHDE"/>
    <s v="i5HSW|8|1TB"/>
    <s v="CEDAR15HSWFBTX"/>
    <s v="CONSUMER"/>
    <s v="Consumer"/>
    <x v="0"/>
    <s v="INSPIRON 3542"/>
    <s v="CEDAR15HSWBTX"/>
    <x v="0"/>
    <s v="NULL"/>
    <s v="NULL"/>
    <s v="NULL"/>
    <s v="Cons Direct"/>
    <n v="2"/>
    <n v="2"/>
    <n v="2"/>
    <n v="2"/>
    <n v="2"/>
    <n v="2"/>
    <n v="2"/>
    <n v="2"/>
    <n v="2"/>
    <n v="2"/>
    <n v="2"/>
    <n v="2"/>
    <n v="2"/>
    <n v="0"/>
    <n v="0"/>
    <n v="0"/>
    <n v="0"/>
    <n v="0"/>
    <n v="0"/>
    <n v="0"/>
    <n v="2"/>
    <n v="0"/>
    <n v="0"/>
    <n v="0"/>
    <n v="0"/>
    <n v="2"/>
    <n v="0"/>
    <n v="0"/>
    <n v="0"/>
    <n v="579.26"/>
    <n v="1158.52"/>
    <n v="0"/>
    <n v="1158.52"/>
    <x v="37"/>
  </r>
  <r>
    <s v="7XC5T"/>
    <s v="DAO_Retail"/>
    <s v="Holiday 2015"/>
    <s v="998-BRBQ"/>
    <s v="TULIP151603_2391_P_R"/>
    <s v="TULIP15BDWFBTX"/>
    <s v="CONSUMER"/>
    <s v="Retail"/>
    <x v="0"/>
    <s v="INSPIRON 15-5558"/>
    <s v="TULIP15BDWBTX"/>
    <x v="0"/>
    <s v="NULL"/>
    <s v="NULL"/>
    <s v="NULL"/>
    <s v="Cons Retail"/>
    <n v="38"/>
    <n v="38"/>
    <n v="38"/>
    <n v="38"/>
    <n v="6"/>
    <n v="0"/>
    <n v="0"/>
    <n v="0"/>
    <n v="0"/>
    <n v="0"/>
    <n v="0"/>
    <n v="0"/>
    <n v="0"/>
    <n v="0"/>
    <n v="0"/>
    <n v="0"/>
    <n v="0"/>
    <n v="0"/>
    <n v="0"/>
    <n v="0"/>
    <n v="38"/>
    <n v="0"/>
    <n v="0"/>
    <n v="0"/>
    <n v="0"/>
    <n v="38"/>
    <n v="0"/>
    <n v="0"/>
    <n v="0"/>
    <n v="702.21010000000001"/>
    <n v="26683.983800000002"/>
    <n v="0"/>
    <n v="0"/>
    <x v="80"/>
  </r>
  <r>
    <s v="6XYCP"/>
    <s v="DAO_Commercial"/>
    <s v="Wave 2 NDBM"/>
    <s v="730-7132"/>
    <s v="LATOAK141H_003"/>
    <s v="LATITUDE OAK14FBTX"/>
    <s v="COMMERCIAL"/>
    <s v="Retail"/>
    <x v="4"/>
    <s v="LATITUDE 3440"/>
    <s v="LATITUDE OAK14BTX"/>
    <x v="0"/>
    <s v="LATAM"/>
    <s v="Lat. Am."/>
    <s v="Commercial NDBM"/>
    <s v="Commercial DBM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1"/>
    <n v="0"/>
    <n v="0"/>
    <n v="0"/>
    <n v="1"/>
    <n v="0"/>
    <n v="0"/>
    <n v="0"/>
    <n v="578.77"/>
    <n v="578.77"/>
    <n v="0"/>
    <n v="578.77"/>
    <x v="164"/>
  </r>
  <r>
    <s v="71F6K"/>
    <s v="DAO_Retail"/>
    <n v="2014"/>
    <s v="998-BNRL"/>
    <s v="TULIP15BYTBTX1,INSPIRON 15-5551"/>
    <s v="TULIP15BYTFBTX"/>
    <s v="CONSUMER"/>
    <s v="Retail"/>
    <x v="0"/>
    <s v="INSPIRON 15-5551"/>
    <s v="TULIP15BYT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42"/>
  </r>
  <r>
    <s v="71HY7"/>
    <s v="DAO_Retail"/>
    <n v="2014"/>
    <s v="730-1891"/>
    <s v="INSPIRON N5110,FGAN5110,NO PROCESSOR,NOTEBOOK,QUEEN15INTELFBTX"/>
    <s v="QUEEN15INTELFBTX"/>
    <s v="CONSUMER"/>
    <s v="Retail"/>
    <x v="0"/>
    <s v="INSPIRON N5110"/>
    <s v="QUEEN15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3"/>
  </r>
  <r>
    <s v="7DG5D"/>
    <s v="DAO_Commercial"/>
    <s v="FY16 2H"/>
    <s v="998-BRIF"/>
    <s v="7440AIO_2H16_003"/>
    <s v="BLUEFINAIOFBTX"/>
    <s v="COMMERCIAL"/>
    <s v="Retail"/>
    <x v="2"/>
    <s v="OPTIPLEX 7440 AIO"/>
    <s v="BLUEFINAIOBTX"/>
    <x v="0"/>
    <s v="NULL"/>
    <s v="NULL"/>
    <s v="NULL"/>
    <s v="Commercial DBM"/>
    <n v="74"/>
    <n v="74"/>
    <n v="38"/>
    <n v="0"/>
    <n v="0"/>
    <n v="0"/>
    <n v="0"/>
    <n v="0"/>
    <n v="0"/>
    <n v="0"/>
    <n v="0"/>
    <n v="0"/>
    <n v="0"/>
    <n v="0"/>
    <n v="0"/>
    <n v="12"/>
    <n v="0"/>
    <n v="0"/>
    <n v="12"/>
    <n v="10"/>
    <n v="74"/>
    <n v="0"/>
    <n v="0"/>
    <n v="0"/>
    <n v="0"/>
    <n v="74"/>
    <n v="0"/>
    <n v="12"/>
    <n v="0"/>
    <n v="641.15989999999999"/>
    <n v="47445.832600000002"/>
    <n v="7693.9187999999995"/>
    <n v="0"/>
    <x v="165"/>
  </r>
  <r>
    <s v="33HYD"/>
    <s v="DAO_Retail"/>
    <n v="2014"/>
    <s v="730-2285"/>
    <s v="XPS13,NO PROCESSOR,NOTEBOOK,SPYDER XPS FBTX"/>
    <s v="SPYDER XPS FBTX"/>
    <s v="CONSUMER"/>
    <s v="Retail"/>
    <x v="5"/>
    <s v="XPS13"/>
    <s v="SPYDER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4"/>
  </r>
  <r>
    <s v="37DR3"/>
    <s v="DAO_Retail"/>
    <n v="2014"/>
    <s v="730-7980"/>
    <s v="GOODYEARFBTX,MNTW,XPS,8700"/>
    <s v="GOODYEARFBTX"/>
    <s v="CONSUMER"/>
    <s v="Retail"/>
    <x v="12"/>
    <s v="XPS 8700"/>
    <s v="GOODYEAR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8"/>
  </r>
  <r>
    <s v="39JTW"/>
    <s v="DAO_Retail"/>
    <s v="Spring 2014"/>
    <s v="998-BIBL"/>
    <s v="i15RM-5122MER"/>
    <s v="OAKM15HSWFBTX"/>
    <s v="CONSUMER"/>
    <s v="Retail"/>
    <x v="0"/>
    <s v="INSPIRON 5537"/>
    <s v="OAKM15HSWBTX"/>
    <x v="0"/>
    <s v="NULL"/>
    <s v="NULL"/>
    <s v="NULL"/>
    <s v="Cons Retail"/>
    <n v="29"/>
    <n v="29"/>
    <n v="29"/>
    <n v="29"/>
    <n v="29"/>
    <n v="29"/>
    <n v="29"/>
    <n v="29"/>
    <n v="29"/>
    <n v="29"/>
    <n v="29"/>
    <n v="29"/>
    <n v="29"/>
    <n v="0"/>
    <n v="0"/>
    <n v="0"/>
    <n v="0"/>
    <n v="0"/>
    <n v="0"/>
    <n v="0"/>
    <n v="29"/>
    <n v="0"/>
    <n v="0"/>
    <n v="0"/>
    <n v="0"/>
    <n v="29"/>
    <n v="0"/>
    <n v="0"/>
    <n v="0"/>
    <n v="549.29999999999995"/>
    <n v="15929.699999999999"/>
    <n v="0"/>
    <n v="15929.699999999999"/>
    <x v="59"/>
  </r>
  <r>
    <s v="3FXTW"/>
    <s v="DAO_Retail"/>
    <n v="2014"/>
    <s v="730-6287"/>
    <s v="INSPIRON 5 SERIES 15,NOTEBOOK,5537,OAKM15HSWFBTX"/>
    <s v="OAKM15HSWFBTX"/>
    <s v="CONSUMER"/>
    <s v="Retail"/>
    <x v="0"/>
    <s v="INSPIRON 5537"/>
    <s v="OAKM15HS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9"/>
  </r>
  <r>
    <s v="3HNDD"/>
    <s v="BTS_DAO"/>
    <s v="FY16 Back to School cycle3"/>
    <s v="998-BPNH"/>
    <s v="VAN15BDW1603_006"/>
    <s v="VANGOGH15BDWFBTX"/>
    <s v="CONSUMER"/>
    <s v="Consumer"/>
    <x v="6"/>
    <s v="VOSTRO 15 3558"/>
    <s v="VANGOGH15BDW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66"/>
  </r>
  <r>
    <s v="66TFT"/>
    <s v="BTS_DAO"/>
    <n v="2012"/>
    <s v="730-2484"/>
    <s v="PCARR1303_017"/>
    <s v="CARRERA XPS FBTX"/>
    <s v="CONSUMER"/>
    <s v="Consumer"/>
    <x v="5"/>
    <s v="XPS14"/>
    <s v="CARRERA XPS BTX"/>
    <x v="0"/>
    <s v="NULL"/>
    <s v="NULL"/>
    <s v="NULL"/>
    <s v="Cons Direct"/>
    <n v="4"/>
    <n v="4"/>
    <n v="4"/>
    <n v="4"/>
    <n v="4"/>
    <n v="4"/>
    <n v="4"/>
    <n v="4"/>
    <n v="4"/>
    <n v="4"/>
    <n v="4"/>
    <n v="4"/>
    <n v="4"/>
    <n v="4"/>
    <n v="0"/>
    <n v="0"/>
    <n v="0"/>
    <n v="0"/>
    <n v="0"/>
    <n v="0"/>
    <n v="4"/>
    <n v="0"/>
    <n v="0"/>
    <n v="0"/>
    <n v="0"/>
    <n v="4"/>
    <n v="0"/>
    <n v="0"/>
    <n v="0"/>
    <n v="1015.68"/>
    <n v="4062.72"/>
    <n v="0"/>
    <n v="4062.72"/>
    <x v="139"/>
  </r>
  <r>
    <s v="694KX"/>
    <s v="BTS_Mexico"/>
    <s v="B2S-16"/>
    <s v="998-BNSJ"/>
    <s v="MAPLE15M1603_2654_3D"/>
    <s v="MAPLEM15BDWFBTX"/>
    <s v="CONSUMER"/>
    <s v="Consumer"/>
    <x v="0"/>
    <s v="INSPIRON 5548"/>
    <s v="MAPLEM15BDWBTX"/>
    <x v="1"/>
    <s v="NULL"/>
    <s v="NULL"/>
    <s v="NULL"/>
    <s v="Cons Direct"/>
    <n v="152"/>
    <n v="152"/>
    <n v="152"/>
    <n v="152"/>
    <n v="152"/>
    <n v="152"/>
    <n v="152"/>
    <n v="152"/>
    <n v="152"/>
    <n v="152"/>
    <n v="0"/>
    <n v="0"/>
    <n v="0"/>
    <n v="0"/>
    <n v="0"/>
    <n v="0"/>
    <n v="0"/>
    <n v="0"/>
    <n v="0"/>
    <n v="0"/>
    <n v="0"/>
    <n v="0"/>
    <n v="0"/>
    <n v="0"/>
    <n v="152"/>
    <n v="152"/>
    <n v="0"/>
    <n v="0"/>
    <n v="0"/>
    <n v="813.58150000000001"/>
    <n v="123664.38800000001"/>
    <n v="0"/>
    <n v="123664.38800000001"/>
    <x v="35"/>
  </r>
  <r>
    <s v="6FNJH"/>
    <s v="BTS_DAO"/>
    <s v="Spr-2015"/>
    <s v="730-8030"/>
    <s v="i5/12/i"/>
    <s v="GENERAL MTFBTX"/>
    <s v="CONSUMER"/>
    <s v="Consumer"/>
    <x v="1"/>
    <s v="INSPIRON 3847"/>
    <s v="GENERAL MT BTX"/>
    <x v="0"/>
    <s v="DAO"/>
    <s v="North Am."/>
    <s v="Consumer Direct"/>
    <s v="Cons Direct"/>
    <n v="2"/>
    <n v="2"/>
    <n v="2"/>
    <n v="2"/>
    <n v="2"/>
    <n v="2"/>
    <n v="2"/>
    <n v="2"/>
    <n v="2"/>
    <n v="2"/>
    <n v="2"/>
    <n v="2"/>
    <n v="2"/>
    <n v="2"/>
    <n v="0"/>
    <n v="0"/>
    <n v="0"/>
    <n v="0"/>
    <n v="0"/>
    <n v="0"/>
    <n v="2"/>
    <n v="0"/>
    <n v="0"/>
    <n v="0"/>
    <n v="0"/>
    <n v="2"/>
    <n v="0"/>
    <n v="0"/>
    <n v="0"/>
    <n v="487.51"/>
    <n v="975.02"/>
    <n v="0"/>
    <n v="975.02"/>
    <x v="30"/>
  </r>
  <r>
    <s v="6JJP4"/>
    <s v="DAO_Retail"/>
    <n v="2014"/>
    <s v="730-0172"/>
    <s v="CHELSEABTX1"/>
    <s v="INSPIRON N5030,FGA,NOTEBOOK,CHELSEA15INTEL"/>
    <s v="CONSUMER"/>
    <s v="Retail"/>
    <x v="0"/>
    <s v="INSPIRON N5030"/>
    <s v="CHELSEA15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6"/>
  </r>
  <r>
    <s v="6MN0F"/>
    <s v="BTS_DAO"/>
    <s v="HOL-2015"/>
    <s v="998-BIDH"/>
    <s v="NT|A4|6GB|1TB|UMA|DVDRW|DW1705|Win8.1"/>
    <s v="TRAVISFBTX"/>
    <s v="CONSUMER"/>
    <s v="Consumer"/>
    <x v="1"/>
    <s v="INSPIRON 3045"/>
    <s v="TRAVISAIO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67"/>
  </r>
  <r>
    <s v="2Y7MD"/>
    <s v="DAO_Retail"/>
    <s v="Spring 2015"/>
    <s v="998-BKRU"/>
    <s v="i3847-2773BK"/>
    <s v="GENERAL MTFBTX"/>
    <s v="CONSUMER"/>
    <s v="Retail"/>
    <x v="1"/>
    <s v="INSPIRON 3847"/>
    <s v="GENERAL MT BTX"/>
    <x v="0"/>
    <s v="NULL"/>
    <s v="NULL"/>
    <s v="NULL"/>
    <s v="Cons Retail"/>
    <n v="150"/>
    <n v="150"/>
    <n v="150"/>
    <n v="150"/>
    <n v="150"/>
    <n v="150"/>
    <n v="150"/>
    <n v="150"/>
    <n v="0"/>
    <n v="0"/>
    <n v="0"/>
    <n v="0"/>
    <n v="0"/>
    <n v="0"/>
    <n v="0"/>
    <n v="0"/>
    <n v="0"/>
    <n v="0"/>
    <n v="0"/>
    <n v="0"/>
    <n v="150"/>
    <n v="0"/>
    <n v="0"/>
    <n v="0"/>
    <n v="0"/>
    <n v="150"/>
    <n v="0"/>
    <n v="0"/>
    <n v="0"/>
    <n v="345.83"/>
    <n v="51874.5"/>
    <n v="0"/>
    <n v="51874.5"/>
    <x v="30"/>
  </r>
  <r>
    <s v="349D0"/>
    <s v="DAO_Retail"/>
    <n v="2014"/>
    <s v="730-0748"/>
    <s v="XPS14Z,NO PROCESSOR,NOTEBOOK,BREITLING XPSZ FBTX"/>
    <s v="BREITLING XPSZ FBTX"/>
    <s v="CONSUMER"/>
    <s v="Retail"/>
    <x v="5"/>
    <s v="XPS14Z"/>
    <s v="BREITLING XPSZ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5"/>
  </r>
  <r>
    <s v="3CY5R"/>
    <s v="DAO_Retail"/>
    <n v="2014"/>
    <s v="998-14813"/>
    <s v="XPS14,NO PROCESSOR,NOTEBOOK,CARRERA XPS FBTX"/>
    <s v="CARRERA XPS FBTX"/>
    <s v="CONSUMER"/>
    <s v="Retail"/>
    <x v="5"/>
    <s v="XPS14"/>
    <s v="CARRERA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9"/>
  </r>
  <r>
    <s v="3D4WV"/>
    <s v="DAO_Retail"/>
    <n v="2014"/>
    <s v="730-4882"/>
    <s v="INSPIRON 660S,NO PROCESSOR,SFF,PINEVALLEYFBTX"/>
    <s v="PINEVALLEYFBTX"/>
    <s v="CONSUMER"/>
    <s v="Retail"/>
    <x v="1"/>
    <s v="INSPIRON 660S"/>
    <s v="PINEVALLEY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7"/>
  </r>
  <r>
    <s v="3F27C"/>
    <s v="DAO_Retail"/>
    <n v="2014"/>
    <s v="998-BOFK"/>
    <s v="INSPIRON 3847,VRD56 BASE,INSP DT,3847,BTX,GENERAL MTFBTX"/>
    <s v="GENERAL MTFBTX"/>
    <s v="CONSUMER"/>
    <s v="Retail"/>
    <x v="1"/>
    <s v="INSPIRON 3847"/>
    <s v="GENERAL MT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0"/>
  </r>
  <r>
    <s v="80NN0"/>
    <s v="DAO_Commercial"/>
    <s v="Wave 1 NDBM"/>
    <s v="730-5736"/>
    <s v="T1700SFF_526"/>
    <s v="TULUMSFFFBTX"/>
    <s v="COMMERCIAL"/>
    <s v="Retail"/>
    <x v="15"/>
    <s v="PRECISION T1700"/>
    <s v="TULUMSFFBTX"/>
    <x v="0"/>
    <s v="DAO"/>
    <s v="North Am.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56"/>
  </r>
  <r>
    <s v="81XN1"/>
    <s v="BTS_DAO"/>
    <s v="FY 16 Holiday Cycle 5"/>
    <s v="998-BQPF"/>
    <s v="COTTON131605_5003"/>
    <s v="COTTONWOODSKLFBTX"/>
    <s v="CONSUMER"/>
    <s v="Consumer"/>
    <x v="0"/>
    <s v="INSPIRON 7359"/>
    <s v="COTTONWOODSKLBTX"/>
    <x v="0"/>
    <s v="NULL"/>
    <s v="NULL"/>
    <s v="NULL"/>
    <s v="Cons Direct"/>
    <n v="610"/>
    <n v="610"/>
    <n v="610"/>
    <n v="610"/>
    <n v="610"/>
    <n v="0"/>
    <n v="0"/>
    <n v="0"/>
    <n v="0"/>
    <n v="0"/>
    <n v="0"/>
    <n v="0"/>
    <n v="0"/>
    <n v="0"/>
    <n v="1331"/>
    <n v="0"/>
    <n v="0"/>
    <n v="0"/>
    <n v="1331"/>
    <n v="0"/>
    <n v="610"/>
    <n v="0"/>
    <n v="0"/>
    <n v="0"/>
    <n v="0"/>
    <n v="610"/>
    <n v="1331"/>
    <n v="0"/>
    <n v="1286"/>
    <n v="695.32"/>
    <n v="424145.2"/>
    <n v="925470.92"/>
    <n v="0"/>
    <x v="168"/>
  </r>
  <r>
    <s v="86G08"/>
    <s v="DAO_Retail"/>
    <s v="Back to School 2014"/>
    <s v="998-BEXP"/>
    <s v="i3043-1250BLK"/>
    <s v="FOXGLOVEFBTX"/>
    <s v="CONSUMER"/>
    <s v="Retail"/>
    <x v="1"/>
    <s v="INSPIRON 3043"/>
    <s v="FOXGLOVEBTX"/>
    <x v="0"/>
    <s v="DAO"/>
    <s v="NULL"/>
    <s v="NULL"/>
    <s v="Cons Retail"/>
    <n v="91"/>
    <n v="91"/>
    <n v="91"/>
    <n v="91"/>
    <n v="91"/>
    <n v="91"/>
    <n v="91"/>
    <n v="91"/>
    <n v="91"/>
    <n v="91"/>
    <n v="91"/>
    <n v="91"/>
    <n v="91"/>
    <n v="0"/>
    <n v="0"/>
    <n v="0"/>
    <n v="0"/>
    <n v="0"/>
    <n v="0"/>
    <n v="0"/>
    <n v="91"/>
    <n v="0"/>
    <n v="0"/>
    <n v="0"/>
    <n v="0"/>
    <n v="91"/>
    <n v="0"/>
    <n v="0"/>
    <n v="0"/>
    <n v="325.26"/>
    <n v="29598.66"/>
    <n v="0"/>
    <n v="29598.66"/>
    <x v="51"/>
  </r>
  <r>
    <s v="8GD63"/>
    <s v="DAO_Retail"/>
    <n v="2014"/>
    <s v="730-6592"/>
    <s v="INSPIRON 3521,NOTEBOOK,OAKV15IVBFBTX"/>
    <s v="OAKV15IVBFBTX"/>
    <s v="CONSUMER"/>
    <s v="Retail"/>
    <x v="0"/>
    <s v="INSPIRON 3521"/>
    <s v="OAKV15IVB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6"/>
  </r>
  <r>
    <s v="8RW1R"/>
    <s v="DAO_Retail"/>
    <n v="2014"/>
    <s v="998-BPSG"/>
    <s v="PRECISION M3800,NOTEBOOK,WW,TESTAROSSAPFBTX"/>
    <s v="TESTAROSSAPFBTX"/>
    <s v="COMMERCIAL"/>
    <s v="Retail"/>
    <x v="14"/>
    <s v="PRECISION M3800"/>
    <s v="TESTAROSSA PBTX"/>
    <x v="0"/>
    <s v="NULL"/>
    <s v="NULL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23"/>
  </r>
  <r>
    <s v="2P8J1"/>
    <s v="BTS_DAO"/>
    <s v="DBM"/>
    <s v="998-BNUS"/>
    <s v="PIRELLIFBTX"/>
    <s v="PIRELLIFBTX"/>
    <s v="CONSUMER"/>
    <s v="Consumer"/>
    <x v="12"/>
    <s v="XPS ONE 27"/>
    <s v="PIRELLIBTX"/>
    <x v="0"/>
    <s v="NULL"/>
    <s v="NULL"/>
    <s v="NULL"/>
    <s v="Cons Direct"/>
    <n v="43"/>
    <n v="43"/>
    <n v="43"/>
    <n v="43"/>
    <n v="43"/>
    <n v="0"/>
    <n v="0"/>
    <n v="0"/>
    <n v="0"/>
    <n v="0"/>
    <n v="0"/>
    <n v="0"/>
    <n v="0"/>
    <n v="0"/>
    <n v="0"/>
    <n v="0"/>
    <n v="0"/>
    <n v="0"/>
    <n v="0"/>
    <n v="0"/>
    <n v="43"/>
    <n v="0"/>
    <n v="0"/>
    <n v="0"/>
    <n v="0"/>
    <n v="43"/>
    <n v="0"/>
    <n v="0"/>
    <n v="0"/>
    <n v="1415.21"/>
    <n v="60854.03"/>
    <n v="0"/>
    <n v="0"/>
    <x v="98"/>
  </r>
  <r>
    <s v="2XR9F"/>
    <s v="DAO_Retail"/>
    <n v="2014"/>
    <s v="730-7741"/>
    <s v="VENUE 11 PRO,5130,MIDLANDFBTX,WIN"/>
    <s v="MIDLANDFBTX"/>
    <s v="TABLET DEVICES"/>
    <s v="Retail"/>
    <x v="7"/>
    <s v="VENUE 11 PRO"/>
    <s v="MIDLANDBTX"/>
    <x v="0"/>
    <s v="DAO"/>
    <s v="NULL"/>
    <s v="NULL"/>
    <s v="Tabl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0"/>
  </r>
  <r>
    <s v="314T1"/>
    <s v="DAO_Retail"/>
    <n v="2014"/>
    <s v="998-BIXS"/>
    <s v="INSPIRON 3847,VRD56 BASE,INSP DT,3847,BTX,GENERAL MTFBTX"/>
    <s v="GENERAL MTFBTX"/>
    <s v="CONSUMER"/>
    <s v="Retail"/>
    <x v="1"/>
    <s v="INSPIRON 3847"/>
    <s v="GENERAL MT BTX"/>
    <x v="0"/>
    <s v="NULL"/>
    <s v="NULL"/>
    <s v="NULL"/>
    <s v="Cons Retail"/>
    <n v="40"/>
    <n v="40"/>
    <n v="40"/>
    <n v="40"/>
    <n v="40"/>
    <n v="40"/>
    <n v="40"/>
    <n v="40"/>
    <n v="40"/>
    <n v="40"/>
    <n v="40"/>
    <n v="40"/>
    <n v="40"/>
    <n v="40"/>
    <n v="0"/>
    <n v="0"/>
    <n v="0"/>
    <n v="0"/>
    <n v="0"/>
    <n v="0"/>
    <n v="40"/>
    <n v="0"/>
    <n v="0"/>
    <n v="0"/>
    <n v="0"/>
    <n v="40"/>
    <n v="0"/>
    <n v="0"/>
    <n v="0"/>
    <n v="487.74"/>
    <n v="19509.599999999999"/>
    <n v="0"/>
    <n v="19509.599999999999"/>
    <x v="30"/>
  </r>
  <r>
    <s v="33FFM"/>
    <s v="BTS_DAO"/>
    <s v="LTS"/>
    <s v="730-5809"/>
    <s v="INSP LPT 5437,BTS"/>
    <s v="OAKM14HSWFBTX"/>
    <s v="CONSUMER"/>
    <s v="Consumer"/>
    <x v="0"/>
    <s v="INSPIRON 5437"/>
    <s v="OAKM14HSWBTX"/>
    <x v="0"/>
    <s v="DAO"/>
    <s v="NULL"/>
    <s v="NULL"/>
    <s v="Cons Direct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514.08000000000004"/>
    <n v="514.08000000000004"/>
    <n v="0"/>
    <n v="514.08000000000004"/>
    <x v="169"/>
  </r>
  <r>
    <s v="33X7D"/>
    <s v="BTS_DAO"/>
    <s v="Spr-2015"/>
    <s v="730-7764"/>
    <s v="Touch|i5|8|1TB|UMA|NoODD|1705"/>
    <s v="MONSTER2FBTX"/>
    <s v="CONSUMER"/>
    <s v="Consumer"/>
    <x v="1"/>
    <s v="INSPIRON 2350"/>
    <s v="MONSTER2BTX"/>
    <x v="0"/>
    <s v="DAO"/>
    <s v="North Am."/>
    <s v="Consumer Direct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"/>
  </r>
  <r>
    <s v="80TC9"/>
    <s v="DAO_Retail"/>
    <n v="2014"/>
    <s v="998-BHZU"/>
    <s v="INSPIRON 3647,T93ND, BASE,INSP DT,3647,BTX,GENERAL SFFFBTX"/>
    <s v="GENERAL SFFFBTX"/>
    <s v="CONSUMER"/>
    <s v="Retail"/>
    <x v="1"/>
    <s v="INSPIRON 3647"/>
    <s v="GENERAL SFF 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8"/>
  </r>
  <r>
    <s v="864R0"/>
    <s v="DAO_Retail"/>
    <s v="Back to School 2014"/>
    <s v="998-BEXQ"/>
    <s v="i3646-1000BLK"/>
    <s v="SAFFRONFBTX"/>
    <s v="CONSUMER"/>
    <s v="Retail"/>
    <x v="1"/>
    <s v="INSPIRON 3646"/>
    <s v="SAFFRON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8"/>
  </r>
  <r>
    <s v="865VF"/>
    <s v="DAO_Retail"/>
    <n v="2014"/>
    <s v="730-4949"/>
    <s v="INSPIRON 660S,NO PROCESSOR,SFF,PINEVALLEYFBTX"/>
    <s v="PINEVALLEYFBTX"/>
    <s v="CONSUMER"/>
    <s v="Retail"/>
    <x v="1"/>
    <s v="INSPIRON 660S"/>
    <s v="PINEVALLEY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7"/>
  </r>
  <r>
    <s v="8897N"/>
    <s v="DAO_Retail"/>
    <n v="2014"/>
    <s v="730-0750"/>
    <s v="XPS14Z,NO PROCESSOR,NOTEBOOK,BREITLING XPSZ FBTX"/>
    <s v="BREITLING XPSZ FBTX"/>
    <s v="CONSUMER"/>
    <s v="Retail"/>
    <x v="5"/>
    <s v="XPS14Z"/>
    <s v="BREITLING XPSZ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5"/>
  </r>
  <r>
    <s v="34YHD"/>
    <s v="BTS_DAO"/>
    <s v="Spr-2015"/>
    <s v="730-7671"/>
    <s v="i5|6|750"/>
    <s v="OAKV15HSWFBTX"/>
    <s v="CONSUMER"/>
    <s v="Consumer"/>
    <x v="0"/>
    <s v="INSPIRON 3537"/>
    <s v="OAKV15HSWBTX"/>
    <x v="0"/>
    <s v="DAO"/>
    <s v="North Am."/>
    <s v="Consumer Direct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28"/>
  </r>
  <r>
    <s v="38F62"/>
    <s v="BTS_DAO"/>
    <s v="FY 16 Holiday Cycle 5"/>
    <s v="998-BRBN"/>
    <s v="CEDAR15V1505_2338P"/>
    <s v="CEDAR15HSWFBTX"/>
    <s v="CONSUMER"/>
    <s v="Consumer"/>
    <x v="0"/>
    <s v="INSPIRON 3542"/>
    <s v="CEDAR15HSWBTX"/>
    <x v="0"/>
    <s v="NULL"/>
    <s v="NULL"/>
    <s v="NULL"/>
    <s v="Cons Direct"/>
    <n v="135"/>
    <n v="135"/>
    <n v="135"/>
    <n v="76"/>
    <n v="76"/>
    <n v="0"/>
    <n v="0"/>
    <n v="0"/>
    <n v="0"/>
    <n v="0"/>
    <n v="0"/>
    <n v="0"/>
    <n v="0"/>
    <n v="0"/>
    <n v="0"/>
    <n v="0"/>
    <n v="92"/>
    <n v="0"/>
    <n v="92"/>
    <n v="0"/>
    <n v="135"/>
    <n v="0"/>
    <n v="0"/>
    <n v="0"/>
    <n v="0"/>
    <n v="135"/>
    <n v="92"/>
    <n v="0"/>
    <n v="92"/>
    <n v="574.35"/>
    <n v="77537.25"/>
    <n v="52840.200000000004"/>
    <n v="0"/>
    <x v="37"/>
  </r>
  <r>
    <s v="3WCGT"/>
    <s v="DAO_Retail"/>
    <n v="2014"/>
    <s v="998-BDGS"/>
    <s v="INSPIRON 5348,NO PROCESSOR,THUN AIO,THUNFBTX"/>
    <s v="THUNFBTX"/>
    <s v="CONSUMER"/>
    <s v="Retail"/>
    <x v="1"/>
    <s v="INSPIRON 5348"/>
    <s v="THUN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03"/>
  </r>
  <r>
    <s v="4D7GH"/>
    <s v="DAO_Retail"/>
    <s v="Back to School 2014"/>
    <s v="998-BDIW"/>
    <s v="io3045-1444BLK"/>
    <s v="TRAVISFBTX"/>
    <s v="CONSUMER"/>
    <s v="Retail"/>
    <x v="1"/>
    <s v="INSPIRON 3045"/>
    <s v="TRAVISAIOBTX"/>
    <x v="0"/>
    <s v="DAO"/>
    <s v="North Am."/>
    <s v="Consumer InDirect"/>
    <s v="Cons Retail"/>
    <n v="25"/>
    <n v="25"/>
    <n v="25"/>
    <n v="25"/>
    <n v="25"/>
    <n v="25"/>
    <n v="25"/>
    <n v="25"/>
    <n v="25"/>
    <n v="25"/>
    <n v="25"/>
    <n v="25"/>
    <n v="25"/>
    <n v="25"/>
    <n v="0"/>
    <n v="0"/>
    <n v="0"/>
    <n v="0"/>
    <n v="0"/>
    <n v="0"/>
    <n v="25"/>
    <n v="0"/>
    <n v="0"/>
    <n v="0"/>
    <n v="0"/>
    <n v="25"/>
    <n v="0"/>
    <n v="0"/>
    <n v="0"/>
    <n v="388.12"/>
    <n v="9703"/>
    <n v="0"/>
    <n v="9703"/>
    <x v="167"/>
  </r>
  <r>
    <s v="4P86P"/>
    <s v="DAO_Retail"/>
    <s v="FY16 Holiday cycle5"/>
    <s v="998-BOWV"/>
    <s v="INSPIRON 24-3455"/>
    <s v="ORCAMD24FBTX"/>
    <s v="CONSUMER"/>
    <s v="Retail"/>
    <x v="1"/>
    <s v="INSPIRON 24-3455"/>
    <s v="ORCAMD24BTX"/>
    <x v="0"/>
    <s v="NULL"/>
    <s v="NULL"/>
    <s v="NULL"/>
    <s v="Cons Retail"/>
    <n v="227"/>
    <n v="227"/>
    <n v="227"/>
    <n v="227"/>
    <n v="227"/>
    <n v="227"/>
    <n v="227"/>
    <n v="227"/>
    <n v="0"/>
    <n v="0"/>
    <n v="0"/>
    <n v="0"/>
    <n v="0"/>
    <n v="0"/>
    <n v="0"/>
    <n v="0"/>
    <n v="0"/>
    <n v="0"/>
    <n v="0"/>
    <n v="0"/>
    <n v="189"/>
    <n v="38"/>
    <n v="0"/>
    <n v="0"/>
    <n v="0"/>
    <n v="227"/>
    <n v="0"/>
    <n v="0"/>
    <n v="0"/>
    <n v="513.86"/>
    <n v="116646.22"/>
    <n v="0"/>
    <n v="116646.22"/>
    <x v="77"/>
  </r>
  <r>
    <s v="42TGY"/>
    <s v="DAO_Retail"/>
    <n v="2014"/>
    <s v="998-BNWD"/>
    <s v="TULIP15BDWBTX1,INSPIRON 15-5558"/>
    <s v="TULIP15BDWFBTX"/>
    <s v="CONSUMER"/>
    <s v="Retail"/>
    <x v="0"/>
    <s v="INSPIRON 15-5558"/>
    <s v="TULIP15BD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0"/>
  </r>
  <r>
    <s v="43TN6"/>
    <s v="DAO_Retail"/>
    <s v="Spring 2015"/>
    <s v="998-BKRL"/>
    <s v="i3847-3851BK"/>
    <s v="GENERAL MTFBTX"/>
    <s v="CONSUMER"/>
    <s v="Retail"/>
    <x v="1"/>
    <s v="INSPIRON 3847"/>
    <s v="GENERAL MT BTX"/>
    <x v="0"/>
    <s v="NULL"/>
    <s v="NULL"/>
    <s v="NULL"/>
    <s v="Cons Retail"/>
    <n v="8"/>
    <n v="8"/>
    <n v="8"/>
    <n v="8"/>
    <n v="8"/>
    <n v="8"/>
    <n v="8"/>
    <n v="8"/>
    <n v="8"/>
    <n v="0"/>
    <n v="0"/>
    <n v="0"/>
    <n v="0"/>
    <n v="0"/>
    <n v="0"/>
    <n v="0"/>
    <n v="0"/>
    <n v="0"/>
    <n v="0"/>
    <n v="0"/>
    <n v="8"/>
    <n v="0"/>
    <n v="0"/>
    <n v="0"/>
    <n v="0"/>
    <n v="8"/>
    <n v="0"/>
    <n v="0"/>
    <n v="0"/>
    <n v="394.48"/>
    <n v="3155.84"/>
    <n v="0"/>
    <n v="3155.84"/>
    <x v="30"/>
  </r>
  <r>
    <s v="45P2N"/>
    <s v="BTS_DAO"/>
    <s v="FY 16 Holiday Cycle 5"/>
    <s v="998-BQQT"/>
    <s v="GENMT1605_207"/>
    <s v="GENERAL MTFBTX"/>
    <s v="CONSUMER"/>
    <s v="Consumer"/>
    <x v="1"/>
    <s v="INSPIRON 3847"/>
    <s v="GENERAL MT BTX"/>
    <x v="0"/>
    <s v="NULL"/>
    <s v="NULL"/>
    <s v="NULL"/>
    <s v="Cons Direct"/>
    <n v="694"/>
    <n v="694"/>
    <n v="430"/>
    <n v="204"/>
    <n v="129"/>
    <n v="0"/>
    <n v="0"/>
    <n v="0"/>
    <n v="0"/>
    <n v="0"/>
    <n v="0"/>
    <n v="0"/>
    <n v="0"/>
    <n v="0"/>
    <n v="0"/>
    <n v="0"/>
    <n v="2052"/>
    <n v="0"/>
    <n v="2052"/>
    <n v="331"/>
    <n v="346"/>
    <n v="0"/>
    <n v="0"/>
    <n v="348"/>
    <n v="0"/>
    <n v="694"/>
    <n v="0"/>
    <n v="2052"/>
    <n v="705"/>
    <n v="394.38"/>
    <n v="273699.71999999997"/>
    <n v="809267.76"/>
    <n v="0"/>
    <x v="30"/>
  </r>
  <r>
    <s v="48CJH"/>
    <s v="DAO_Commercial"/>
    <s v="NDBM_Wave1Refresh"/>
    <s v="730-8216"/>
    <s v="Optiplex 9020SF_020"/>
    <s v="AMAZONSFFFBTX"/>
    <s v="COMMERCIAL"/>
    <s v="Commercial"/>
    <x v="2"/>
    <s v="OPTIPLEX 9020"/>
    <s v="AMAZONSFFBTX"/>
    <x v="0"/>
    <s v="DAO"/>
    <s v="North Am."/>
    <s v="Commercial NDBM"/>
    <s v="Commercial DBM"/>
    <n v="72"/>
    <n v="72"/>
    <n v="72"/>
    <n v="72"/>
    <n v="72"/>
    <n v="72"/>
    <n v="72"/>
    <n v="72"/>
    <n v="72"/>
    <n v="72"/>
    <n v="72"/>
    <n v="72"/>
    <n v="72"/>
    <n v="0"/>
    <n v="0"/>
    <n v="0"/>
    <n v="0"/>
    <n v="0"/>
    <n v="0"/>
    <n v="0"/>
    <n v="0"/>
    <n v="0"/>
    <n v="0"/>
    <n v="72"/>
    <n v="0"/>
    <n v="72"/>
    <n v="0"/>
    <n v="0"/>
    <n v="0"/>
    <n v="471.84"/>
    <n v="33972.479999999996"/>
    <n v="0"/>
    <n v="33972.479999999996"/>
    <x v="133"/>
  </r>
  <r>
    <s v="4C7H9"/>
    <s v="DAO_Commercial"/>
    <s v="DBM"/>
    <s v="998-BLVG"/>
    <s v="9020MFF_1H16_009"/>
    <s v="DOGFISH 9FBTX"/>
    <s v="COMMERCIAL"/>
    <s v="Commercial"/>
    <x v="2"/>
    <s v="OPTIPLEX 9020"/>
    <s v="DOGFISH 9 BTX"/>
    <x v="0"/>
    <s v="NULL"/>
    <s v="NULL"/>
    <s v="NULL"/>
    <s v="Commercial DBM"/>
    <n v="93"/>
    <n v="93"/>
    <n v="93"/>
    <n v="0"/>
    <n v="0"/>
    <n v="0"/>
    <n v="0"/>
    <n v="0"/>
    <n v="0"/>
    <n v="0"/>
    <n v="0"/>
    <n v="0"/>
    <n v="0"/>
    <n v="0"/>
    <n v="0"/>
    <n v="0"/>
    <n v="616"/>
    <n v="0"/>
    <n v="616"/>
    <n v="507"/>
    <n v="79"/>
    <n v="14"/>
    <n v="0"/>
    <n v="0"/>
    <n v="0"/>
    <n v="93"/>
    <n v="0"/>
    <n v="616"/>
    <n v="160"/>
    <n v="582.49"/>
    <n v="54171.57"/>
    <n v="358813.84"/>
    <n v="0"/>
    <x v="96"/>
  </r>
  <r>
    <s v="4PFN0"/>
    <s v="BTS_Mexico"/>
    <s v="NDBM_Wave1"/>
    <s v="998-BNHN"/>
    <s v="Goliad14_MLK_2W_004"/>
    <s v="GOLIADMLK14FBTXE"/>
    <s v="COMMERCIAL"/>
    <s v="Commercial"/>
    <x v="4"/>
    <s v="LATITUDE E7450"/>
    <s v="GOLIADMLK14BTXE"/>
    <x v="1"/>
    <s v="NULL"/>
    <s v="NULL"/>
    <s v="NULL"/>
    <s v="Commercial DBM"/>
    <n v="221"/>
    <n v="221"/>
    <n v="142"/>
    <n v="104"/>
    <n v="52"/>
    <n v="12"/>
    <n v="0"/>
    <n v="0"/>
    <n v="0"/>
    <n v="0"/>
    <n v="0"/>
    <n v="0"/>
    <n v="0"/>
    <n v="0"/>
    <n v="0"/>
    <n v="0"/>
    <n v="29"/>
    <n v="0"/>
    <n v="29"/>
    <n v="30"/>
    <n v="168"/>
    <n v="5"/>
    <n v="0"/>
    <n v="0"/>
    <n v="48"/>
    <n v="221"/>
    <n v="3"/>
    <n v="26"/>
    <n v="3"/>
    <n v="921.87"/>
    <n v="203733.27"/>
    <n v="26734.23"/>
    <n v="0"/>
    <x v="40"/>
  </r>
  <r>
    <s v="4XWHC"/>
    <s v="DAO_Retail"/>
    <n v="2014"/>
    <s v="998-BOYQ"/>
    <s v="INSPIRON 2350,,,MONSTER2FBTX"/>
    <s v="MONSTER2FBTX"/>
    <s v="CONSUMER"/>
    <s v="Retail"/>
    <x v="1"/>
    <s v="INSPIRON 2350"/>
    <s v="MONSTER2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"/>
  </r>
  <r>
    <s v="4Y6VG"/>
    <s v="DAO_Commercial"/>
    <s v="NDBM_Wave2"/>
    <s v="730-7552"/>
    <s v="Goliad141H_008"/>
    <s v="GOLIAD14FBTX"/>
    <s v="COMMERCIAL"/>
    <s v="Retail"/>
    <x v="4"/>
    <s v="LATITUDE E7440"/>
    <s v="GOLIAD14BTX"/>
    <x v="0"/>
    <s v="LATAM"/>
    <s v="Lat. Am."/>
    <s v="Commercial NDBM"/>
    <s v="Commercial DBM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1"/>
    <n v="0"/>
    <n v="0"/>
    <n v="0"/>
    <n v="1"/>
    <n v="0"/>
    <n v="0"/>
    <n v="0"/>
    <n v="712.53"/>
    <n v="712.53"/>
    <n v="0"/>
    <n v="712.53"/>
    <x v="170"/>
  </r>
  <r>
    <s v="5044K"/>
    <s v="DAO_Retail"/>
    <n v="2014"/>
    <s v="998-11286"/>
    <s v="XPS13,NO PROCESSOR,NOTEBOOK,SPYDER XPS FBTX"/>
    <s v="SPYDER XPS FBTX"/>
    <s v="CONSUMER"/>
    <s v="Retail"/>
    <x v="5"/>
    <s v="XPS13"/>
    <s v="SPYDER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4"/>
  </r>
  <r>
    <s v="51KHT"/>
    <s v="DAO_Commercial"/>
    <s v="ESG"/>
    <s v="331-9916"/>
    <s v="KACE 1200S"/>
    <s v="KACE"/>
    <s v="Desktops"/>
    <s v="Commercial"/>
    <x v="3"/>
    <s v="NULL"/>
    <s v="NULL"/>
    <x v="0"/>
    <s v="DAO"/>
    <s v="North Am."/>
    <s v="Enterprise"/>
    <s v="Enterpri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43"/>
  </r>
  <r>
    <s v="4DHNJ"/>
    <s v="DAO_Retail"/>
    <s v="Spring 2013"/>
    <s v="730-5370"/>
    <s v="i17RM-5161SLV"/>
    <s v="OAKM17IVBFBTX"/>
    <s v="CONSUMER"/>
    <s v="Retail"/>
    <x v="0"/>
    <s v="INSPIRON 5721"/>
    <s v="OAKM17IVB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4"/>
  </r>
  <r>
    <s v="4MXC5"/>
    <s v="DAO_Retail"/>
    <n v="2014"/>
    <s v="730-8120"/>
    <s v="BONSAIBTX1,INSPIRON 3137"/>
    <s v="BONSAIFBTX"/>
    <s v="CONSUMER"/>
    <s v="Retail"/>
    <x v="0"/>
    <s v="INSPIRON 3137"/>
    <s v="BONSAI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71"/>
  </r>
  <r>
    <s v="4TXH7"/>
    <s v="DAO_Retail"/>
    <n v="2014"/>
    <s v="730-7302"/>
    <s v="GOODYEARFBTX,MNTW,XPS,8700"/>
    <s v="GOODYEARFBTX"/>
    <s v="CONSUMER"/>
    <s v="Retail"/>
    <x v="12"/>
    <s v="XPS 8700"/>
    <s v="GOODYEAR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8"/>
  </r>
  <r>
    <s v="4VD12"/>
    <s v="BTS_DAO"/>
    <s v="DBM"/>
    <s v="998-BLSV"/>
    <s v="Jefferson102H_44"/>
    <s v="JEFFERSONFBTX"/>
    <s v="TABLET DEVICES"/>
    <s v="Consumer"/>
    <x v="7"/>
    <s v="VENUE 11 PRO 7140"/>
    <s v="JEFFERSONBTX"/>
    <x v="0"/>
    <s v="NULL"/>
    <s v="NULL"/>
    <s v="NULL"/>
    <s v="Tablets"/>
    <n v="144"/>
    <n v="144"/>
    <n v="144"/>
    <n v="144"/>
    <n v="144"/>
    <n v="144"/>
    <n v="144"/>
    <n v="144"/>
    <n v="144"/>
    <n v="144"/>
    <n v="144"/>
    <n v="0"/>
    <n v="0"/>
    <n v="0"/>
    <n v="0"/>
    <n v="0"/>
    <n v="0"/>
    <n v="0"/>
    <n v="0"/>
    <n v="0"/>
    <n v="144"/>
    <n v="0"/>
    <n v="0"/>
    <n v="0"/>
    <n v="0"/>
    <n v="144"/>
    <n v="0"/>
    <n v="0"/>
    <n v="0"/>
    <n v="717.15"/>
    <n v="103269.59999999999"/>
    <n v="0"/>
    <n v="103269.59999999999"/>
    <x v="137"/>
  </r>
  <r>
    <s v="52N20"/>
    <s v="DAO_Retail"/>
    <n v="2014"/>
    <s v="998-BNJU"/>
    <s v="ALIENWARE X51,,,ANDROMEDA R2FBTX"/>
    <s v="ANDROMEDA R2FBTX"/>
    <s v="CONSUMER"/>
    <s v="Retail"/>
    <x v="9"/>
    <s v="ALIENWARE X51"/>
    <s v="ANDROMEDA R2 BTX"/>
    <x v="0"/>
    <s v="NULL"/>
    <s v="NULL"/>
    <s v="NULL"/>
    <s v="Cons Retail"/>
    <n v="3"/>
    <n v="3"/>
    <n v="3"/>
    <n v="3"/>
    <n v="3"/>
    <n v="3"/>
    <n v="0"/>
    <n v="0"/>
    <n v="0"/>
    <n v="0"/>
    <n v="0"/>
    <n v="0"/>
    <n v="0"/>
    <n v="0"/>
    <n v="0"/>
    <n v="0"/>
    <n v="0"/>
    <n v="0"/>
    <n v="0"/>
    <n v="1"/>
    <n v="3"/>
    <n v="0"/>
    <n v="0"/>
    <n v="0"/>
    <n v="0"/>
    <n v="3"/>
    <n v="0"/>
    <n v="0"/>
    <n v="0"/>
    <n v="693.56"/>
    <n v="2080.6799999999998"/>
    <n v="0"/>
    <n v="0"/>
    <x v="63"/>
  </r>
  <r>
    <s v="60WW6"/>
    <s v="DAO_Retail"/>
    <n v="2014"/>
    <s v="730-6761"/>
    <s v="ALIENWARE 18,VIKINGFBTX"/>
    <s v="VIKINGFBTX"/>
    <s v="CONSUMER"/>
    <s v="Retail"/>
    <x v="8"/>
    <s v="ALIENWARE 18"/>
    <s v="VIKING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44"/>
  </r>
  <r>
    <s v="625M8"/>
    <s v="DAO_Retail"/>
    <s v="Holiday 2015"/>
    <s v="998-BSJD"/>
    <s v="IRIS14BSW1605_007_OPP"/>
    <s v="IRIS14BSWFBTX"/>
    <s v="CONSUMER"/>
    <s v="Retail"/>
    <x v="0"/>
    <s v="INSPIRON 14-3452"/>
    <s v="IRIS14BSWBTX"/>
    <x v="0"/>
    <s v="NULL"/>
    <s v="NULL"/>
    <s v="NULL"/>
    <s v="Cons Retail"/>
    <n v="1280"/>
    <n v="1280"/>
    <n v="0"/>
    <n v="0"/>
    <n v="0"/>
    <n v="0"/>
    <n v="0"/>
    <n v="0"/>
    <n v="0"/>
    <n v="0"/>
    <n v="0"/>
    <n v="0"/>
    <n v="0"/>
    <n v="0"/>
    <n v="9720"/>
    <n v="0"/>
    <n v="0"/>
    <n v="0"/>
    <n v="9720"/>
    <n v="27501"/>
    <n v="1280"/>
    <n v="0"/>
    <n v="0"/>
    <n v="0"/>
    <n v="0"/>
    <n v="1280"/>
    <n v="1600"/>
    <n v="8120"/>
    <n v="11000"/>
    <n v="284.15809999999999"/>
    <n v="363722.36800000002"/>
    <n v="2762016.7319999998"/>
    <n v="0"/>
    <x v="79"/>
  </r>
  <r>
    <s v="62T8N"/>
    <s v="BTS_DAO"/>
    <s v="DBM"/>
    <s v="998-BNLG"/>
    <s v="EAGLEPEAKFBTX"/>
    <s v="EAGLEPEAKFBTX"/>
    <s v="TABLET DEVICES"/>
    <s v="Consumer"/>
    <x v="7"/>
    <s v="VENUE 10 7040"/>
    <s v="EAGLEPEAKBTX"/>
    <x v="0"/>
    <s v="Not Applicable"/>
    <s v="NULL"/>
    <s v="NULL"/>
    <s v="Tablets"/>
    <n v="54"/>
    <n v="54"/>
    <n v="54"/>
    <n v="54"/>
    <n v="40"/>
    <n v="40"/>
    <n v="40"/>
    <n v="40"/>
    <n v="0"/>
    <n v="0"/>
    <n v="0"/>
    <n v="0"/>
    <n v="0"/>
    <n v="0"/>
    <n v="0"/>
    <n v="0"/>
    <n v="0"/>
    <n v="0"/>
    <n v="0"/>
    <n v="30"/>
    <n v="54"/>
    <n v="0"/>
    <n v="0"/>
    <n v="0"/>
    <n v="0"/>
    <n v="54"/>
    <n v="0"/>
    <n v="0"/>
    <n v="0"/>
    <n v="504.08"/>
    <n v="27220.32"/>
    <n v="0"/>
    <n v="20163.2"/>
    <x v="157"/>
  </r>
  <r>
    <s v="64HXF"/>
    <s v="BTS_DAO"/>
    <s v="B2S-2016"/>
    <s v="998-BOFB"/>
    <s v="Touch E/4/500"/>
    <s v="ORCAMD24FBTX"/>
    <s v="CONSUMER"/>
    <s v="Consumer"/>
    <x v="1"/>
    <s v="INSPIRON 24-3455"/>
    <s v="ORCAMD24BTX"/>
    <x v="0"/>
    <s v="NULL"/>
    <s v="NULL"/>
    <s v="NULL"/>
    <s v="Cons Direct"/>
    <n v="11"/>
    <n v="11"/>
    <n v="11"/>
    <n v="11"/>
    <n v="11"/>
    <n v="11"/>
    <n v="11"/>
    <n v="11"/>
    <n v="0"/>
    <n v="0"/>
    <n v="0"/>
    <n v="0"/>
    <n v="0"/>
    <n v="0"/>
    <n v="0"/>
    <n v="0"/>
    <n v="0"/>
    <n v="0"/>
    <n v="0"/>
    <n v="0"/>
    <n v="11"/>
    <n v="0"/>
    <n v="0"/>
    <n v="0"/>
    <n v="0"/>
    <n v="11"/>
    <n v="0"/>
    <n v="0"/>
    <n v="0"/>
    <n v="429.74"/>
    <n v="4727.1400000000003"/>
    <n v="0"/>
    <n v="4727.1400000000003"/>
    <x v="77"/>
  </r>
  <r>
    <s v="69PG2"/>
    <s v="DAO_Retail"/>
    <n v="2014"/>
    <s v="730-2477"/>
    <s v="INSPIRON 2330,NO PROCESSOR,MNTW,OLYMPICFBTX"/>
    <s v="OLYMPICFBTX"/>
    <s v="CONSUMER"/>
    <s v="Retail"/>
    <x v="1"/>
    <s v="INSPIRON 2330"/>
    <s v="OLYMPIC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1"/>
  </r>
  <r>
    <s v="8CTD5"/>
    <s v="BTS_DAO"/>
    <s v="HOL-2015"/>
    <s v="998-BIFT"/>
    <s v="i3 4130t / 4 / 500"/>
    <s v="CORALFBTX"/>
    <s v="CONSUMER"/>
    <s v="Consumer"/>
    <x v="9"/>
    <s v="ASM100"/>
    <s v="CORAL BTX"/>
    <x v="0"/>
    <s v="NULL"/>
    <s v="NULL"/>
    <s v="NULL"/>
    <s v="Cons Direct"/>
    <n v="385"/>
    <n v="385"/>
    <n v="385"/>
    <n v="385"/>
    <n v="385"/>
    <n v="385"/>
    <n v="385"/>
    <n v="385"/>
    <n v="385"/>
    <n v="385"/>
    <n v="287"/>
    <n v="287"/>
    <n v="287"/>
    <n v="0"/>
    <n v="0"/>
    <n v="0"/>
    <n v="0"/>
    <n v="0"/>
    <n v="0"/>
    <n v="0"/>
    <n v="385"/>
    <n v="0"/>
    <n v="0"/>
    <n v="0"/>
    <n v="0"/>
    <n v="385"/>
    <n v="0"/>
    <n v="0"/>
    <n v="0"/>
    <n v="465.02"/>
    <n v="179032.69999999998"/>
    <n v="0"/>
    <n v="179032.69999999998"/>
    <x v="91"/>
  </r>
  <r>
    <s v="8V2XX"/>
    <s v="DAO_Retail"/>
    <n v="2014"/>
    <s v="730-8233"/>
    <s v="INSPIRON 3847,VRD56 BASE,INSP DT,3847,BTX,GENERAL MTFBTX"/>
    <s v="GENERAL MTFBTX"/>
    <s v="CONSUMER"/>
    <s v="Retail"/>
    <x v="1"/>
    <s v="INSPIRON 3847"/>
    <s v="GENERAL MT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0"/>
  </r>
  <r>
    <s v="8W6R7"/>
    <s v="DAO_Retail"/>
    <n v="2014"/>
    <s v="730-4315"/>
    <s v="INSPIRON 15Z,NBK,5523,WW,BMWZ5BTX"/>
    <s v="BMWZ5FBTX"/>
    <s v="CONSUMER"/>
    <s v="Retail"/>
    <x v="0"/>
    <s v="INSPIRON 15Z"/>
    <s v="BMWZ5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72"/>
  </r>
  <r>
    <s v="9GDMN"/>
    <s v="DAO_Commercial"/>
    <s v="DBM"/>
    <s v="998-BCVL"/>
    <s v="OptiPlex 3030AIO_010"/>
    <s v="TIGRIS AIOFBTX"/>
    <s v="COMMERCIAL"/>
    <s v="Commercial"/>
    <x v="2"/>
    <s v="OPTIPLEX 3030 AIO"/>
    <s v="TIGRIS AIO BTX"/>
    <x v="0"/>
    <s v="DAO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3.1"/>
    <n v="0"/>
    <n v="0"/>
    <n v="0"/>
    <x v="173"/>
  </r>
  <r>
    <s v="9W39J"/>
    <s v="BTS_DAO"/>
    <s v="FY 16 Holiday Cycle 5"/>
    <s v="998-BRIV"/>
    <s v="CORAL_ASM_1603_A001"/>
    <s v="CORALFBTX"/>
    <s v="CONSUMER"/>
    <s v="Consumer"/>
    <x v="9"/>
    <s v="ASM100"/>
    <s v="CORAL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5.06509999999997"/>
    <n v="0"/>
    <n v="0"/>
    <n v="0"/>
    <x v="91"/>
  </r>
  <r>
    <s v="9D5V2"/>
    <s v="DAO_Retail"/>
    <n v="2014"/>
    <s v="730-8016"/>
    <s v="GOODYEARFBTX,MNTW,XPS,8700"/>
    <s v="GOODYEARFBTX"/>
    <s v="CONSUMER"/>
    <s v="Retail"/>
    <x v="12"/>
    <s v="XPS 8700"/>
    <s v="GOODYEAR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8"/>
  </r>
  <r>
    <s v="9K21F"/>
    <s v="DAO_Commercial"/>
    <s v="DBM"/>
    <s v="998-BHNI"/>
    <s v="LATITUDE E6440_101"/>
    <s v="LATITUDE E6440,,NOTEBOOK,SALADO14BTX"/>
    <s v="COMMERCIAL"/>
    <s v="Commercial"/>
    <x v="4"/>
    <s v="LATITUDE E6440"/>
    <s v="SALADO14BTX"/>
    <x v="0"/>
    <s v="NULL"/>
    <s v="NULL"/>
    <s v="NULL"/>
    <s v="Commercial DBM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1"/>
    <n v="0"/>
    <n v="0"/>
    <n v="0"/>
    <n v="0"/>
    <n v="1"/>
    <n v="0"/>
    <n v="0"/>
    <n v="0"/>
    <n v="909.1"/>
    <n v="909.1"/>
    <n v="0"/>
    <n v="909.1"/>
    <x v="57"/>
  </r>
  <r>
    <s v="C2DTH"/>
    <s v="DAO_Commercial"/>
    <s v="NDBM_Wave2Refresh"/>
    <s v="998-BFYT"/>
    <s v="LATITUDE 3540_102"/>
    <s v="LATITUDE OAK15FBTX"/>
    <s v="COMMERCIAL"/>
    <s v="Commercial"/>
    <x v="4"/>
    <s v="LATITUDE 3540"/>
    <s v="LATITUDE OAK15BTX"/>
    <x v="0"/>
    <s v="DAO"/>
    <s v="NULL"/>
    <s v="NULL"/>
    <s v="Commercial DBM"/>
    <n v="54"/>
    <n v="54"/>
    <n v="54"/>
    <n v="54"/>
    <n v="54"/>
    <n v="54"/>
    <n v="54"/>
    <n v="54"/>
    <n v="54"/>
    <n v="54"/>
    <n v="54"/>
    <n v="54"/>
    <n v="0"/>
    <n v="0"/>
    <n v="0"/>
    <n v="0"/>
    <n v="0"/>
    <n v="0"/>
    <n v="0"/>
    <n v="0"/>
    <n v="0"/>
    <n v="54"/>
    <n v="0"/>
    <n v="0"/>
    <n v="0"/>
    <n v="54"/>
    <n v="0"/>
    <n v="0"/>
    <n v="0"/>
    <n v="596.9"/>
    <n v="32232.6"/>
    <n v="0"/>
    <n v="32232.6"/>
    <x v="174"/>
  </r>
  <r>
    <s v="C36MM"/>
    <s v="DAO_Retail"/>
    <n v="2014"/>
    <s v="998-BKCR"/>
    <s v="INSPIRON 3647,T93ND, BASE,INSP DT,3647,BTX,GENERAL SFFFBTX"/>
    <s v="GENERAL SFFFBTX"/>
    <s v="CONSUMER"/>
    <s v="Retail"/>
    <x v="1"/>
    <s v="INSPIRON 3647"/>
    <s v="GENERAL SFF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8"/>
  </r>
  <r>
    <s v="C4NHV"/>
    <s v="DAO_Retail"/>
    <n v="2014"/>
    <s v="998-BNRG"/>
    <s v="ALIENWARE 17 R2,,ALIENWARE 17 R2,ECHO 17FBTX"/>
    <s v="ECHO 17FBTX"/>
    <s v="CONSUMER"/>
    <s v="Retail"/>
    <x v="8"/>
    <s v="ALIENWARE 17 R2"/>
    <s v="ECHO 17 BTX"/>
    <x v="0"/>
    <s v="NULL"/>
    <s v="NULL"/>
    <s v="NULL"/>
    <s v="Cons Retail"/>
    <n v="165"/>
    <n v="165"/>
    <n v="165"/>
    <n v="165"/>
    <n v="165"/>
    <n v="165"/>
    <n v="165"/>
    <n v="0"/>
    <n v="0"/>
    <n v="0"/>
    <n v="0"/>
    <n v="0"/>
    <n v="0"/>
    <n v="0"/>
    <n v="0"/>
    <n v="0"/>
    <n v="0"/>
    <n v="0"/>
    <n v="0"/>
    <n v="0"/>
    <n v="145"/>
    <n v="0"/>
    <n v="0"/>
    <n v="20"/>
    <n v="0"/>
    <n v="165"/>
    <n v="0"/>
    <n v="0"/>
    <n v="0"/>
    <n v="1484.81"/>
    <n v="244993.65"/>
    <n v="0"/>
    <n v="0"/>
    <x v="24"/>
  </r>
  <r>
    <s v="982MC"/>
    <s v="BTS_DAO"/>
    <s v="HOL-2015"/>
    <s v="998-BHGY"/>
    <s v=" i3|4GB|1TB"/>
    <s v="GENERAL SFFFBTX"/>
    <s v="CONSUMER"/>
    <s v="Consumer"/>
    <x v="1"/>
    <s v="INSPIRON 3647"/>
    <s v="GENERAL SFF 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8"/>
  </r>
  <r>
    <s v="9D45P"/>
    <s v="DAO_Retail"/>
    <n v="2014"/>
    <s v="730-7300"/>
    <s v="XPS DUO 12,,NOTEBOOK,MURCIELAGO ULT FBTX"/>
    <s v="MURCIELAGO ULT FBTX"/>
    <s v="CONSUMER"/>
    <s v="Retail"/>
    <x v="5"/>
    <s v="XPS DUO 12"/>
    <s v="MURCIELAGO ULT 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2"/>
  </r>
  <r>
    <s v="9FY97"/>
    <s v="BTS_DAO"/>
    <s v="SPR-2016"/>
    <s v="998-BIVX"/>
    <s v="T|PQC|4GB|500|UMA|1705|Battery|Win8.1"/>
    <s v="FOXGLOVEFBTX"/>
    <s v="CONSUMER"/>
    <s v="Consumer"/>
    <x v="1"/>
    <s v="INSPIRON 3043"/>
    <s v="FOXGLOVE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1"/>
  </r>
  <r>
    <s v="9G16D"/>
    <s v="DAO_Commercial"/>
    <s v="ESG"/>
    <s v="210-AEEF"/>
    <s v="EQL 4210E 3TB 3.5in"/>
    <s v="EQUALLOGIC PS4210"/>
    <s v="NULL"/>
    <s v="Commercial"/>
    <x v="3"/>
    <s v="NULL"/>
    <s v="NULL"/>
    <x v="0"/>
    <s v="NULL"/>
    <s v="NULL"/>
    <s v="NULL"/>
    <s v="Enterpri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1"/>
  </r>
  <r>
    <s v="9JNMY"/>
    <s v="BTS_DAO"/>
    <s v="FY15 B2S Cycle 3 (new)"/>
    <s v="998-BDZL"/>
    <s v="CASP1503_408"/>
    <s v="CASPIANBTX"/>
    <s v="CONSUMER"/>
    <s v="Consumer"/>
    <x v="1"/>
    <s v="INSPIRON 3048"/>
    <s v="CASPIANBTX"/>
    <x v="0"/>
    <s v="LATAM"/>
    <s v="NULL"/>
    <s v="NULL"/>
    <s v="Cons Direct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505.24"/>
    <n v="505.24"/>
    <n v="0"/>
    <n v="505.24"/>
    <x v="38"/>
  </r>
  <r>
    <s v="C51GH"/>
    <s v="DAO_Retail"/>
    <n v="2014"/>
    <s v="998-BNYW"/>
    <s v="GOODYEARFBTX,MNTW,XPS,8700"/>
    <s v="GOODYEARFBTX"/>
    <s v="CONSUMER"/>
    <s v="Retail"/>
    <x v="12"/>
    <s v="XPS 8700"/>
    <s v="GOODYEARBTX"/>
    <x v="0"/>
    <s v="NULL"/>
    <s v="NULL"/>
    <s v="NULL"/>
    <s v="Cons Retail"/>
    <n v="60"/>
    <n v="60"/>
    <n v="60"/>
    <n v="60"/>
    <n v="60"/>
    <n v="60"/>
    <n v="60"/>
    <n v="21"/>
    <n v="0"/>
    <n v="0"/>
    <n v="0"/>
    <n v="0"/>
    <n v="0"/>
    <n v="0"/>
    <n v="0"/>
    <n v="0"/>
    <n v="0"/>
    <n v="0"/>
    <n v="0"/>
    <n v="1"/>
    <n v="60"/>
    <n v="0"/>
    <n v="0"/>
    <n v="0"/>
    <n v="0"/>
    <n v="60"/>
    <n v="0"/>
    <n v="0"/>
    <n v="0"/>
    <n v="703.77"/>
    <n v="42226.2"/>
    <n v="0"/>
    <n v="14779.17"/>
    <x v="68"/>
  </r>
  <r>
    <s v="C91TT"/>
    <s v="DAO_Retail"/>
    <n v="2014"/>
    <s v="730-0075"/>
    <s v="VOSTRO 3350,NOTEBOOK,NIRVANA13FBTX"/>
    <s v=" NIRVANA13INTELFBTX"/>
    <s v="CONSUMER"/>
    <s v="Retail"/>
    <x v="6"/>
    <s v="VOSTRO 3350"/>
    <s v="NIRVANA13INTEL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75"/>
  </r>
  <r>
    <s v="CJGWM"/>
    <s v="DAO_Retail"/>
    <s v="Spring 2015"/>
    <s v="998-BLWY"/>
    <s v="ANW15-1421SLV"/>
    <s v="ECHO 15FBTX"/>
    <s v="CONSUMER"/>
    <s v="Retail"/>
    <x v="8"/>
    <s v="ALIENWARE 15"/>
    <s v="ECHO 15 BTX"/>
    <x v="0"/>
    <s v="NULL"/>
    <s v="NULL"/>
    <s v="NULL"/>
    <s v="Cons Retail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950.94"/>
    <n v="950.94"/>
    <n v="0"/>
    <n v="950.94"/>
    <x v="70"/>
  </r>
  <r>
    <s v="CND7D"/>
    <s v="BTS_DAO"/>
    <s v="DBM"/>
    <s v="998-BMMI"/>
    <s v="GENERAL MTFBTX"/>
    <s v="GENERAL MTFBTX"/>
    <s v="CONSUMER"/>
    <s v="Consumer"/>
    <x v="1"/>
    <s v="INSPIRON 3847"/>
    <s v="GENERAL MT BTX"/>
    <x v="0"/>
    <s v="NULL"/>
    <s v="NULL"/>
    <s v="NULL"/>
    <s v="Cons Direct"/>
    <n v="7"/>
    <n v="7"/>
    <n v="7"/>
    <n v="7"/>
    <n v="7"/>
    <n v="7"/>
    <n v="0"/>
    <n v="0"/>
    <n v="0"/>
    <n v="0"/>
    <n v="0"/>
    <n v="0"/>
    <n v="0"/>
    <n v="0"/>
    <n v="0"/>
    <n v="0"/>
    <n v="0"/>
    <n v="0"/>
    <n v="0"/>
    <n v="0"/>
    <n v="5"/>
    <n v="0"/>
    <n v="0"/>
    <n v="2"/>
    <n v="0"/>
    <n v="7"/>
    <n v="0"/>
    <n v="0"/>
    <n v="0"/>
    <n v="450.07"/>
    <n v="3150.49"/>
    <n v="0"/>
    <n v="0"/>
    <x v="30"/>
  </r>
  <r>
    <s v="CVC52"/>
    <s v="DAO_Retail"/>
    <n v="2014"/>
    <s v="998-BNPE"/>
    <s v="GOODYEARFBTX,MNTW,XPS,8700"/>
    <s v="GOODYEARFBTX"/>
    <s v="CONSUMER"/>
    <s v="Retail"/>
    <x v="12"/>
    <s v="XPS 8700"/>
    <s v="GOODYEAR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-"/>
    <n v="0"/>
    <n v="0"/>
    <n v="0"/>
    <x v="68"/>
  </r>
  <r>
    <s v="9PW15"/>
    <s v="DAO_Retail"/>
    <n v="2014"/>
    <s v="998-BNVJ"/>
    <s v="TULIP15AMDBTX1,INSPIRON 15-5555"/>
    <s v="TULIP15AMDFBTX"/>
    <s v="CONSUMER"/>
    <s v="Retail"/>
    <x v="0"/>
    <s v="INSPIRON 15-5555"/>
    <s v="TULIP15AMD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-"/>
    <n v="0"/>
    <n v="0"/>
    <n v="0"/>
    <x v="45"/>
  </r>
  <r>
    <s v="C7JJT"/>
    <s v="DAO_Commercial"/>
    <s v="FY16 2H"/>
    <s v="998-BRLH"/>
    <s v="7040MT_2H16_008"/>
    <s v="SWORDFISHMTFBTX"/>
    <s v="COMMERCIAL"/>
    <s v="Retail"/>
    <x v="2"/>
    <s v="OPTIPLEX 7040"/>
    <s v="SWORDFISHMTBTX"/>
    <x v="0"/>
    <s v="NULL"/>
    <s v="NULL"/>
    <s v="NULL"/>
    <s v="Commercial DBM"/>
    <n v="22"/>
    <n v="22"/>
    <n v="0"/>
    <n v="0"/>
    <n v="0"/>
    <n v="0"/>
    <n v="0"/>
    <n v="0"/>
    <n v="0"/>
    <n v="0"/>
    <n v="0"/>
    <n v="0"/>
    <n v="0"/>
    <n v="0"/>
    <n v="0"/>
    <n v="0"/>
    <n v="0"/>
    <n v="0"/>
    <n v="0"/>
    <n v="103"/>
    <n v="22"/>
    <n v="0"/>
    <n v="0"/>
    <n v="0"/>
    <n v="0"/>
    <n v="22"/>
    <n v="0"/>
    <n v="0"/>
    <n v="4"/>
    <n v="541.673"/>
    <n v="11916.806"/>
    <n v="0"/>
    <n v="0"/>
    <x v="93"/>
  </r>
  <r>
    <s v="CHGC3"/>
    <s v="DAO_Retail"/>
    <n v="2014"/>
    <s v="730-4379"/>
    <s v="INSPIRON 5323,AUDIA3BTX1"/>
    <s v="AUDIA3FBTX"/>
    <s v="CONSUMER"/>
    <s v="Retail"/>
    <x v="0"/>
    <s v="INSPIRON 5323"/>
    <s v="AUDIA3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40"/>
  </r>
  <r>
    <s v="CPX49"/>
    <s v="BTS_DAO"/>
    <s v="B2S-2015"/>
    <s v="998-BCXT"/>
    <s v="Touch|i5|12GB|1TB|UMA|DW1705|Win8.1"/>
    <s v="MONSTER2FBTX"/>
    <s v="CONSUMER"/>
    <s v="Consumer"/>
    <x v="1"/>
    <s v="INSPIRON 2350"/>
    <s v="MONSTER2BTX"/>
    <x v="0"/>
    <s v="DAO"/>
    <s v="NULL"/>
    <s v="NULL"/>
    <s v="Cons Direct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855.4"/>
    <n v="855.4"/>
    <n v="0"/>
    <n v="855.4"/>
    <x v="3"/>
  </r>
  <r>
    <s v="CVRNJ"/>
    <s v="BTS_DAO"/>
    <s v="HOL-2015"/>
    <s v="998-BHDM"/>
    <s v="i5HSW|8|1TB W7P"/>
    <s v="MAPLEM15HSWFBTX"/>
    <s v="CONSUMER"/>
    <s v="Consumer"/>
    <x v="0"/>
    <s v="INSPIRON 5547"/>
    <s v="MAPLEM15HSW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"/>
  </r>
  <r>
    <s v="41GJD"/>
    <s v="DAO_Retail"/>
    <n v="2014"/>
    <s v="998-BDOF"/>
    <s v="INSPIRON 3541,,NOTEBOOK,CEDAR15AMDFBTX"/>
    <s v="CEDAR15AMDFBTX"/>
    <s v="CONSUMER"/>
    <s v="Retail"/>
    <x v="0"/>
    <s v="INSPIRON 3541"/>
    <s v="CEDAR15AMD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3"/>
  </r>
  <r>
    <s v="44KFJ"/>
    <s v="DAO_Retail"/>
    <n v="2014"/>
    <s v="998-BNTL"/>
    <s v="INSPIRON 7548,,,BRADLEYBDWFBTX"/>
    <s v="BRADLEYBDWFBTX"/>
    <s v="CONSUMER"/>
    <s v="Retail"/>
    <x v="0"/>
    <s v="INSPIRON 7548"/>
    <s v="BRADLEYBD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1"/>
  </r>
  <r>
    <s v="44TDW"/>
    <s v="DAO_Retail"/>
    <n v="2014"/>
    <s v="730-6749"/>
    <s v="INSPIRON 660,NO PROCESSOR,MINI TOWER,MISSION HILLS MLKFBTX"/>
    <s v="MISSION HILLS MLK BTX"/>
    <s v="CONSUMER"/>
    <s v="Retail"/>
    <x v="1"/>
    <s v="INSPIRON 660"/>
    <s v="MISSION HILLS MLK 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8"/>
  </r>
  <r>
    <s v="48TVD"/>
    <s v="BTS_DAO"/>
    <s v="SPR-2016"/>
    <s v="998-BJTW"/>
    <s v="CelBDW|4|500 T"/>
    <s v="CEDAR15BDWFBTX"/>
    <s v="CONSUMER"/>
    <s v="Consumer"/>
    <x v="0"/>
    <s v="INSPIRON 3543"/>
    <s v="CEDAR15BDWBTX"/>
    <x v="0"/>
    <s v="NULL"/>
    <s v="NULL"/>
    <s v="NULL"/>
    <s v="Cons Direct"/>
    <n v="7"/>
    <n v="7"/>
    <n v="7"/>
    <n v="7"/>
    <n v="7"/>
    <n v="7"/>
    <n v="7"/>
    <n v="7"/>
    <n v="7"/>
    <n v="7"/>
    <n v="7"/>
    <n v="0"/>
    <n v="0"/>
    <n v="0"/>
    <n v="0"/>
    <n v="0"/>
    <n v="0"/>
    <n v="0"/>
    <n v="0"/>
    <n v="0"/>
    <n v="7"/>
    <n v="0"/>
    <n v="0"/>
    <n v="0"/>
    <n v="0"/>
    <n v="7"/>
    <n v="0"/>
    <n v="0"/>
    <n v="0"/>
    <n v="379.58"/>
    <n v="2657.06"/>
    <n v="0"/>
    <n v="2657.06"/>
    <x v="2"/>
  </r>
  <r>
    <s v="C4GG4"/>
    <s v="DAO_Retail"/>
    <s v="Spring 2014"/>
    <s v="998-BICB"/>
    <s v="i5735-1936MRL"/>
    <s v="OAK17AMDFBTX"/>
    <s v="CONSUMER"/>
    <s v="Retail"/>
    <x v="0"/>
    <s v="INSPIRON 5735"/>
    <s v="OAK17AMDBTX"/>
    <x v="0"/>
    <s v="DAO"/>
    <s v="NULL"/>
    <s v="NULL"/>
    <s v="Cons Retail"/>
    <n v="14"/>
    <n v="14"/>
    <n v="14"/>
    <n v="14"/>
    <n v="14"/>
    <n v="14"/>
    <n v="14"/>
    <n v="14"/>
    <n v="14"/>
    <n v="14"/>
    <n v="14"/>
    <n v="0"/>
    <n v="0"/>
    <n v="0"/>
    <n v="0"/>
    <n v="0"/>
    <n v="0"/>
    <n v="0"/>
    <n v="0"/>
    <n v="0"/>
    <n v="14"/>
    <n v="0"/>
    <n v="0"/>
    <n v="0"/>
    <n v="0"/>
    <n v="14"/>
    <n v="0"/>
    <n v="0"/>
    <n v="0"/>
    <n v="464.88"/>
    <n v="6508.32"/>
    <n v="0"/>
    <n v="6508.32"/>
    <x v="39"/>
  </r>
  <r>
    <s v="C99H2"/>
    <s v="DAO_Retail"/>
    <n v="2014"/>
    <s v="730-6989"/>
    <s v="ALIENWARE 18,VIKINGFBTX"/>
    <s v="VIKINGFBTX"/>
    <s v="CONSUMER"/>
    <s v="Retail"/>
    <x v="8"/>
    <s v="ALIENWARE 18"/>
    <s v="VIKING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44"/>
  </r>
  <r>
    <s v="C9GMY"/>
    <s v="DAO_Retail"/>
    <n v="2014"/>
    <s v="998-BKUC"/>
    <s v="INSPIRON 3647,T93ND, BASE,INSP DT,3647,BTX,GENERAL SFFFBTX"/>
    <s v="GENERAL SFFFBTX"/>
    <s v="CONSUMER"/>
    <s v="Retail"/>
    <x v="1"/>
    <s v="INSPIRON 3647"/>
    <s v="GENERAL SFF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8"/>
  </r>
  <r>
    <s v="CCXRR"/>
    <s v="DAO_Retail"/>
    <n v="2014"/>
    <s v="730-8014"/>
    <s v="INSPIRON 5 SERIES 14,NOTEBOOK,5437,OAKM14HSWFBTX"/>
    <s v="OAKM14HSWFBTX"/>
    <s v="CONSUMER"/>
    <s v="Retail"/>
    <x v="0"/>
    <s v="INSPIRON 5437"/>
    <s v="OAKM14HSW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69"/>
  </r>
  <r>
    <s v="CG12R"/>
    <s v="DAO_Retail"/>
    <n v="2014"/>
    <s v="998-BIZJ"/>
    <s v="ASM100,CORALFBTX"/>
    <s v="CORALFBTX"/>
    <s v="CONSUMER"/>
    <s v="Retail"/>
    <x v="9"/>
    <s v="ASM100"/>
    <s v="CORAL BTX"/>
    <x v="0"/>
    <s v="NULL"/>
    <s v="NULL"/>
    <s v="NULL"/>
    <s v="Cons Retail"/>
    <n v="5"/>
    <n v="5"/>
    <n v="5"/>
    <n v="5"/>
    <n v="5"/>
    <n v="5"/>
    <n v="5"/>
    <n v="5"/>
    <n v="5"/>
    <n v="5"/>
    <n v="5"/>
    <n v="5"/>
    <n v="5"/>
    <n v="0"/>
    <n v="0"/>
    <n v="0"/>
    <n v="0"/>
    <n v="0"/>
    <n v="0"/>
    <n v="0"/>
    <n v="5"/>
    <n v="0"/>
    <n v="0"/>
    <n v="0"/>
    <n v="0"/>
    <n v="5"/>
    <n v="0"/>
    <n v="0"/>
    <n v="0"/>
    <n v="465.48"/>
    <n v="2327.4"/>
    <n v="0"/>
    <n v="2327.4"/>
    <x v="91"/>
  </r>
  <r>
    <s v="3PX3Y"/>
    <s v="DAO_Retail"/>
    <s v="Holiday 2014"/>
    <s v="998-BHXF"/>
    <s v="i5545-3750sLV"/>
    <s v="MAPLE15AMDFBTX"/>
    <s v="CONSUMER"/>
    <s v="Retail"/>
    <x v="0"/>
    <s v="INSPIRON 5545"/>
    <s v="MAPLE15AMDBTX"/>
    <x v="0"/>
    <s v="DAO"/>
    <s v="NULL"/>
    <s v="NULL"/>
    <s v="Cons Retail"/>
    <n v="31"/>
    <n v="31"/>
    <n v="31"/>
    <n v="31"/>
    <n v="31"/>
    <n v="31"/>
    <n v="31"/>
    <n v="31"/>
    <n v="31"/>
    <n v="7"/>
    <n v="0"/>
    <n v="0"/>
    <n v="0"/>
    <n v="0"/>
    <n v="0"/>
    <n v="0"/>
    <n v="0"/>
    <n v="0"/>
    <n v="0"/>
    <n v="0"/>
    <n v="31"/>
    <n v="0"/>
    <n v="0"/>
    <n v="0"/>
    <n v="0"/>
    <n v="31"/>
    <n v="0"/>
    <n v="0"/>
    <n v="0"/>
    <n v="439.44"/>
    <n v="13622.64"/>
    <n v="0"/>
    <n v="13622.64"/>
    <x v="176"/>
  </r>
  <r>
    <s v="45J99"/>
    <s v="BTS_Mexico"/>
    <s v="FY 16 Spring Cycle 1"/>
    <s v="998-BNHM"/>
    <s v="LATITUDE 5550"/>
    <s v="HOUSTON15FBTX"/>
    <s v="COMMERCIAL"/>
    <s v="Consumer"/>
    <x v="4"/>
    <s v="LATITUDE 5550"/>
    <s v="HOUSTON15BTX"/>
    <x v="1"/>
    <s v="NULL"/>
    <s v="NULL"/>
    <s v="NULL"/>
    <s v="Commercial DBM"/>
    <n v="98"/>
    <n v="98"/>
    <n v="98"/>
    <n v="98"/>
    <n v="58"/>
    <n v="49"/>
    <n v="49"/>
    <n v="49"/>
    <n v="21"/>
    <n v="10"/>
    <n v="10"/>
    <n v="0"/>
    <n v="0"/>
    <n v="0"/>
    <n v="0"/>
    <n v="0"/>
    <n v="55"/>
    <n v="0"/>
    <n v="55"/>
    <n v="0"/>
    <n v="38"/>
    <n v="0"/>
    <n v="0"/>
    <n v="0"/>
    <n v="60"/>
    <n v="98"/>
    <n v="55"/>
    <n v="0"/>
    <n v="0"/>
    <n v="649.47"/>
    <n v="63648.060000000005"/>
    <n v="35720.85"/>
    <n v="31824.030000000002"/>
    <x v="62"/>
  </r>
  <r>
    <s v="4G3WH"/>
    <s v="BTS_Mexico"/>
    <s v="Wave2_Refresh"/>
    <s v="998-BLPL"/>
    <s v="LATITUDE 5450,,NOTEBOOK,HOUSTON14FBTX"/>
    <s v="HOUSTON14FBTX"/>
    <s v="COMMERCIAL"/>
    <s v="Commercial"/>
    <x v="4"/>
    <s v="LATITUDE 5450"/>
    <s v="HOUSTON14BTX"/>
    <x v="1"/>
    <s v="NULL"/>
    <s v="NULL"/>
    <s v="NULL"/>
    <s v="Commercial DBM"/>
    <n v="30"/>
    <n v="30"/>
    <n v="30"/>
    <n v="30"/>
    <n v="30"/>
    <n v="30"/>
    <n v="30"/>
    <n v="30"/>
    <n v="30"/>
    <n v="30"/>
    <n v="2"/>
    <n v="0"/>
    <n v="0"/>
    <n v="0"/>
    <n v="0"/>
    <n v="0"/>
    <n v="0"/>
    <n v="0"/>
    <n v="0"/>
    <n v="0"/>
    <n v="22"/>
    <n v="8"/>
    <n v="0"/>
    <n v="0"/>
    <n v="0"/>
    <n v="30"/>
    <n v="0"/>
    <n v="0"/>
    <n v="0"/>
    <n v="670.29"/>
    <n v="20108.699999999997"/>
    <n v="0"/>
    <n v="20108.699999999997"/>
    <x v="64"/>
  </r>
  <r>
    <s v="4HV8K"/>
    <s v="DAO_Commercial"/>
    <s v="DBM"/>
    <s v="998-BLXF"/>
    <s v="3020SFF_1H16_009"/>
    <s v="TIGRISSFFFBTX"/>
    <s v="COMMERCIAL"/>
    <s v="Commercial"/>
    <x v="2"/>
    <s v="OPTIPLEX 3020"/>
    <s v="TIGRISSFFBTX"/>
    <x v="0"/>
    <s v="NULL"/>
    <s v="NULL"/>
    <s v="Commercial NDBM"/>
    <s v="Commercial DBM"/>
    <n v="1874"/>
    <n v="1874"/>
    <n v="1766"/>
    <n v="1019"/>
    <n v="323"/>
    <n v="0"/>
    <n v="0"/>
    <n v="0"/>
    <n v="0"/>
    <n v="0"/>
    <n v="0"/>
    <n v="0"/>
    <n v="0"/>
    <n v="0"/>
    <n v="0"/>
    <n v="0"/>
    <n v="3744"/>
    <n v="0"/>
    <n v="3744"/>
    <n v="1034"/>
    <n v="1422"/>
    <n v="11"/>
    <n v="0"/>
    <n v="441"/>
    <n v="0"/>
    <n v="1874"/>
    <n v="1872"/>
    <n v="1872"/>
    <n v="672"/>
    <n v="372.43"/>
    <n v="697933.82000000007"/>
    <n v="1394377.92"/>
    <n v="0"/>
    <x v="119"/>
  </r>
  <r>
    <s v="4JXMF"/>
    <s v="BTS_Mexico"/>
    <s v="B2S-2015"/>
    <s v="998-BHZL"/>
    <s v="INSPIRON 3048,NO PROCESSOR,CASPIAN AIO,CASPIANFBTX"/>
    <s v="CASPIANBTX"/>
    <s v="CONSUMER"/>
    <s v="Consumer"/>
    <x v="1"/>
    <s v="INSPIRON 3048"/>
    <s v="CASPIANBTX"/>
    <x v="1"/>
    <s v="NULL"/>
    <s v="NULL"/>
    <s v="NULL"/>
    <s v="Cons Direct"/>
    <n v="10"/>
    <n v="10"/>
    <n v="10"/>
    <n v="10"/>
    <n v="10"/>
    <n v="10"/>
    <n v="10"/>
    <n v="10"/>
    <n v="10"/>
    <n v="10"/>
    <n v="10"/>
    <n v="10"/>
    <n v="10"/>
    <n v="0"/>
    <n v="0"/>
    <n v="0"/>
    <n v="0"/>
    <n v="0"/>
    <n v="0"/>
    <n v="0"/>
    <n v="10"/>
    <n v="0"/>
    <n v="0"/>
    <n v="0"/>
    <n v="0"/>
    <n v="10"/>
    <n v="0"/>
    <n v="0"/>
    <n v="0"/>
    <n v="544.34"/>
    <n v="5443.4000000000005"/>
    <n v="0"/>
    <n v="5443.4000000000005"/>
    <x v="38"/>
  </r>
  <r>
    <s v="43KVX"/>
    <s v="BTS_DAO"/>
    <s v="B2S-2016"/>
    <s v="998-BMON"/>
    <s v="Touch|i7|12GB|1TB+32Hybrid|8690A 2GB|AC|3D|Win8.1"/>
    <s v="MONSTER2FBTX"/>
    <s v="CONSUMER"/>
    <s v="Consumer"/>
    <x v="1"/>
    <s v="INSPIRON 2350"/>
    <s v="MONSTER2BTX"/>
    <x v="0"/>
    <s v="NULL"/>
    <s v="NULL"/>
    <s v="NULL"/>
    <s v="Cons Direct"/>
    <n v="5"/>
    <n v="5"/>
    <n v="5"/>
    <n v="5"/>
    <n v="5"/>
    <n v="5"/>
    <n v="5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0"/>
    <n v="0"/>
    <n v="0"/>
    <n v="1086.9100000000001"/>
    <n v="5434.55"/>
    <n v="0"/>
    <n v="0"/>
    <x v="3"/>
  </r>
  <r>
    <s v="4541K"/>
    <s v="DAO_Commercial"/>
    <s v="NDBM_Wave2"/>
    <s v="730-7826"/>
    <s v="TGRSFF14H2_009"/>
    <s v="TIGRISSFFFBTX"/>
    <s v="COMMERCIAL"/>
    <s v="Retail"/>
    <x v="2"/>
    <s v="OPTIPLEX 3020"/>
    <s v="TIGRISSFFBTX"/>
    <x v="0"/>
    <s v="LATAM"/>
    <s v="Lat. Am.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9"/>
  </r>
  <r>
    <s v="494D9"/>
    <s v="DAO_Retail"/>
    <n v="2014"/>
    <s v="730-8314"/>
    <s v="INSPIRON 5 SERIES 15,NOTEBOOK,5537,OAKM15HSWFBTX"/>
    <s v="OAKM15HSWFBTX"/>
    <s v="CONSUMER"/>
    <s v="Retail"/>
    <x v="0"/>
    <s v="INSPIRON 5537"/>
    <s v="OAKM15HSW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9"/>
  </r>
  <r>
    <s v="4PXT5"/>
    <s v="DAO_Retail"/>
    <n v="2014"/>
    <s v="998-BEEI"/>
    <s v="OPTIPLEX XE2,NO PROCESSOR,AMAZON X MT E,AMAZONXMTFBTX,EPA,BTX,WW"/>
    <s v="AMAZONXMTFBTX"/>
    <s v="COMMERCIAL"/>
    <s v="Retail"/>
    <x v="2"/>
    <s v="OPTIPLEX XE2"/>
    <s v="AMAZONXMT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04"/>
  </r>
  <r>
    <s v="CK8N2"/>
    <s v="DAO_Commercial"/>
    <s v="Q4FY15"/>
    <s v="998-BLPO"/>
    <s v="X4 8/256 - f-stepping"/>
    <s v="JEFFERSONFBTX"/>
    <s v="TABLET DEVICES"/>
    <s v="Commercial"/>
    <x v="7"/>
    <s v="VENUE 11 PRO 7140"/>
    <s v="JEFFERSONBTX"/>
    <x v="0"/>
    <s v="NULL"/>
    <s v="NULL"/>
    <s v="NULL"/>
    <s v="Tablets"/>
    <n v="1740"/>
    <n v="1740"/>
    <n v="1740"/>
    <n v="1740"/>
    <n v="1740"/>
    <n v="1740"/>
    <n v="1740"/>
    <n v="1740"/>
    <n v="738"/>
    <n v="738"/>
    <n v="0"/>
    <n v="0"/>
    <n v="0"/>
    <n v="0"/>
    <n v="0"/>
    <n v="0"/>
    <n v="0"/>
    <n v="0"/>
    <n v="0"/>
    <n v="0"/>
    <n v="1507"/>
    <n v="233"/>
    <n v="0"/>
    <n v="0"/>
    <n v="0"/>
    <n v="1740"/>
    <n v="0"/>
    <n v="0"/>
    <n v="0"/>
    <n v="854.53"/>
    <n v="1486882.2"/>
    <n v="0"/>
    <n v="1486882.2"/>
    <x v="137"/>
  </r>
  <r>
    <s v="CMR0C"/>
    <s v="DAO_Commercial"/>
    <s v="FY16 2H"/>
    <s v="998-BRLI"/>
    <s v="7040MT_2H16_022"/>
    <s v="SWORDFISHMTFBTX"/>
    <s v="COMMERCIAL"/>
    <s v="Retail"/>
    <x v="2"/>
    <s v="OPTIPLEX 7040"/>
    <s v="SWORDFISHMTBTX"/>
    <x v="0"/>
    <s v="NULL"/>
    <s v="NULL"/>
    <s v="NULL"/>
    <s v="Commercial DBM"/>
    <n v="28"/>
    <n v="28"/>
    <n v="0"/>
    <n v="0"/>
    <n v="0"/>
    <n v="0"/>
    <n v="0"/>
    <n v="0"/>
    <n v="0"/>
    <n v="0"/>
    <n v="0"/>
    <n v="0"/>
    <n v="0"/>
    <n v="0"/>
    <n v="0"/>
    <n v="0"/>
    <n v="0"/>
    <n v="0"/>
    <n v="0"/>
    <n v="104"/>
    <n v="28"/>
    <n v="0"/>
    <n v="0"/>
    <n v="0"/>
    <n v="0"/>
    <n v="28"/>
    <n v="0"/>
    <n v="0"/>
    <n v="0"/>
    <n v="634.673"/>
    <n v="17770.844000000001"/>
    <n v="0"/>
    <n v="0"/>
    <x v="93"/>
  </r>
  <r>
    <s v="CPPWJ"/>
    <s v="DAO_Commercial"/>
    <s v="DBM"/>
    <s v="998-BGHI"/>
    <s v="OPTIPLEX 3020_015"/>
    <s v="TIGRISMTFBTX"/>
    <s v="COMMERCIAL"/>
    <s v="Commercial"/>
    <x v="2"/>
    <s v="OPTIPLEX 3020"/>
    <s v="TIGRISMTBTX"/>
    <x v="0"/>
    <s v="DAO"/>
    <s v="NULL"/>
    <s v="NULL"/>
    <s v="Commercial DBM"/>
    <n v="2822"/>
    <n v="2822"/>
    <n v="1778"/>
    <n v="1778"/>
    <n v="698"/>
    <n v="0"/>
    <n v="0"/>
    <n v="0"/>
    <n v="0"/>
    <n v="0"/>
    <n v="0"/>
    <n v="0"/>
    <n v="0"/>
    <n v="0"/>
    <n v="0"/>
    <n v="0"/>
    <n v="3316"/>
    <n v="0"/>
    <n v="3316"/>
    <n v="2365"/>
    <n v="1845"/>
    <n v="28"/>
    <n v="0"/>
    <n v="949"/>
    <n v="0"/>
    <n v="2822"/>
    <n v="1576"/>
    <n v="1740"/>
    <n v="740"/>
    <n v="447.25"/>
    <n v="1262139.5"/>
    <n v="1483081"/>
    <n v="0"/>
    <x v="41"/>
  </r>
  <r>
    <s v="CT6D7"/>
    <s v="DAO_Retail"/>
    <n v="2014"/>
    <s v="730-3191"/>
    <s v="XPS14,NO PROCESSOR,NOTEBOOK,CARRERA XPS FBTX"/>
    <s v="CARRERA XPS FBTX"/>
    <s v="CONSUMER"/>
    <s v="Retail"/>
    <x v="5"/>
    <s v="XPS14"/>
    <s v="CARRERA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9"/>
  </r>
  <r>
    <s v="CW9DJ"/>
    <s v="DAO_Retail"/>
    <n v="2014"/>
    <s v="730-8200"/>
    <s v="INSPIRON 3647,T93ND, BASE,INSP DT,3647,BTX,GENERAL SFFFBTX"/>
    <s v="GENERAL SFFFBTX"/>
    <s v="CONSUMER"/>
    <s v="Retail"/>
    <x v="1"/>
    <s v="INSPIRON 3647"/>
    <s v="GENERAL SFF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8"/>
  </r>
  <r>
    <s v="41G5V"/>
    <s v="DAO_Commercial"/>
    <s v="DBM"/>
    <s v="389-BDUD"/>
    <s v="Summit"/>
    <s v="Compellent Summit SC8000 - 64GB"/>
    <s v="NULL"/>
    <s v="Retail"/>
    <x v="3"/>
    <s v="NULL"/>
    <s v="NULL"/>
    <x v="0"/>
    <s v="DAO"/>
    <s v="North Am."/>
    <s v="Enterprise"/>
    <s v="Enterprise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7124"/>
    <n v="7124"/>
    <n v="0"/>
    <n v="7124"/>
    <x v="74"/>
  </r>
  <r>
    <s v="447N0"/>
    <s v="DAO_Retail"/>
    <n v="2014"/>
    <s v="730-5970"/>
    <s v="INSPIRON 5721,,NOTEBOOK,OAKM17IVBFBTX"/>
    <s v="OAKM17IVBFBTX"/>
    <s v="CONSUMER"/>
    <s v="Retail"/>
    <x v="0"/>
    <s v="INSPIRON 5721"/>
    <s v="OAKM17IVB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4"/>
  </r>
  <r>
    <s v="4D9CC"/>
    <s v="BTS_DAO"/>
    <s v="Spr-2015"/>
    <s v="730-7681"/>
    <s v="i3|4|500"/>
    <s v="OAKV17HSWFBTX"/>
    <s v="CONSUMER"/>
    <s v="Consumer"/>
    <x v="0"/>
    <s v="INSPIRON 3737"/>
    <s v="OAKV17HSWBTX"/>
    <x v="0"/>
    <s v="DAO"/>
    <s v="North Am."/>
    <s v="Consumer Direct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77"/>
  </r>
  <r>
    <s v="4KTC1"/>
    <s v="DAO_Commercial"/>
    <s v="FY16 2H"/>
    <s v="998-BRLN"/>
    <s v="7040SFF_2H16_009"/>
    <s v="SWORDFISHSFFFBTX"/>
    <s v="COMMERCIAL"/>
    <s v="Retail"/>
    <x v="2"/>
    <s v="OPTIPLEX 7040"/>
    <s v="SWORDFISHSFFBTX"/>
    <x v="0"/>
    <s v="NULL"/>
    <s v="NULL"/>
    <s v="NULL"/>
    <s v="Commercial DBM"/>
    <n v="37"/>
    <n v="37"/>
    <n v="0"/>
    <n v="0"/>
    <n v="0"/>
    <n v="0"/>
    <n v="0"/>
    <n v="0"/>
    <n v="0"/>
    <n v="0"/>
    <n v="0"/>
    <n v="0"/>
    <n v="0"/>
    <n v="0"/>
    <n v="0"/>
    <n v="24"/>
    <n v="0"/>
    <n v="0"/>
    <n v="24"/>
    <n v="192"/>
    <n v="37"/>
    <n v="0"/>
    <n v="0"/>
    <n v="0"/>
    <n v="0"/>
    <n v="37"/>
    <n v="0"/>
    <n v="24"/>
    <n v="37"/>
    <n v="541.47940000000006"/>
    <n v="20034.737800000003"/>
    <n v="12995.5056"/>
    <n v="0"/>
    <x v="82"/>
  </r>
  <r>
    <s v="4NG3K"/>
    <s v="DAO_Commercial"/>
    <s v="NDBM_Wave2"/>
    <s v="730-7016"/>
    <s v="Latitude E6440_002"/>
    <s v="LATITUDE E6440,,NOTEBOOK,SALADO14BTX"/>
    <s v="COMMERCIAL"/>
    <s v="Commercial"/>
    <x v="4"/>
    <s v="LATITUDE E6440"/>
    <s v="SALADO14BTX"/>
    <x v="0"/>
    <s v="DAO"/>
    <s v="North Am."/>
    <s v="Commercial NDBM"/>
    <s v="Commercial DBM"/>
    <n v="2"/>
    <n v="2"/>
    <n v="2"/>
    <n v="2"/>
    <n v="2"/>
    <n v="2"/>
    <n v="2"/>
    <n v="2"/>
    <n v="2"/>
    <n v="2"/>
    <n v="2"/>
    <n v="2"/>
    <n v="2"/>
    <n v="2"/>
    <n v="0"/>
    <n v="0"/>
    <n v="0"/>
    <n v="0"/>
    <n v="0"/>
    <n v="0"/>
    <n v="1"/>
    <n v="1"/>
    <n v="0"/>
    <n v="0"/>
    <n v="0"/>
    <n v="2"/>
    <n v="0"/>
    <n v="0"/>
    <n v="0"/>
    <n v="670.25"/>
    <n v="1340.5"/>
    <n v="0"/>
    <n v="1340.5"/>
    <x v="57"/>
  </r>
  <r>
    <s v="68C2J"/>
    <s v="DAO_Retail"/>
    <s v="Holiday 2015"/>
    <s v="998-BROR"/>
    <s v="TULIP151603_2392_P"/>
    <s v="TULIP15BDWFBTX"/>
    <s v="CONSUMER"/>
    <s v="Retail"/>
    <x v="0"/>
    <s v="INSPIRON 15-5558"/>
    <s v="TULIP15BDWBTX"/>
    <x v="0"/>
    <s v="NULL"/>
    <s v="NULL"/>
    <s v="NULL"/>
    <s v="Cons Retail"/>
    <n v="232"/>
    <n v="232"/>
    <n v="231"/>
    <n v="0"/>
    <n v="0"/>
    <n v="0"/>
    <n v="0"/>
    <n v="0"/>
    <n v="0"/>
    <n v="0"/>
    <n v="0"/>
    <n v="0"/>
    <n v="0"/>
    <n v="0"/>
    <n v="0"/>
    <n v="0"/>
    <n v="400"/>
    <n v="0"/>
    <n v="400"/>
    <n v="400"/>
    <n v="60"/>
    <n v="0"/>
    <n v="0"/>
    <n v="172"/>
    <n v="0"/>
    <n v="232"/>
    <n v="400"/>
    <n v="0"/>
    <n v="400"/>
    <n v="656.61"/>
    <n v="152333.51999999999"/>
    <n v="262644"/>
    <n v="0"/>
    <x v="80"/>
  </r>
  <r>
    <s v="6D13H"/>
    <s v="DAO_Retail"/>
    <n v="2014"/>
    <s v="730-8127"/>
    <s v="XPS DUO 12,,NOTEBOOK,MURCIELAGO ULT FBTX"/>
    <s v="MURCIELAGO ULT FBTX"/>
    <s v="CONSUMER"/>
    <s v="Retail"/>
    <x v="5"/>
    <s v="XPS DUO 12"/>
    <s v="MURCIELAGO ULT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2"/>
  </r>
  <r>
    <s v="6DM4C"/>
    <s v="DAO_Retail"/>
    <n v="2014"/>
    <s v="730-6746"/>
    <s v="INSPIRON 2330,NO PROCESSOR,MNTW,OLYMPICFBTX"/>
    <s v="OLYMPICFBTX"/>
    <s v="CONSUMER"/>
    <s v="Retail"/>
    <x v="1"/>
    <s v="INSPIRON 2330"/>
    <s v="OLYMPIC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1"/>
  </r>
  <r>
    <s v="6R35K"/>
    <s v="BTS_DAO"/>
    <s v="B2S-2014"/>
    <s v="730-8346"/>
    <s v="i15RM-3906sLV"/>
    <s v="OAKM15HSWFBTX"/>
    <s v="CONSUMER"/>
    <s v="Consumer"/>
    <x v="0"/>
    <s v="INSPIRON 5537"/>
    <s v="OAKM15HSWBTX"/>
    <x v="0"/>
    <s v="DAO"/>
    <s v="North Am."/>
    <s v="Consumer InDirect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9"/>
  </r>
  <r>
    <s v="6V852"/>
    <s v="DAO_Commercial"/>
    <s v="FY16 2H"/>
    <s v="998-BSYN"/>
    <s v="3350_2H16_019"/>
    <s v="ROUND ROCKMLKFBTX"/>
    <s v="COMMERCIAL"/>
    <s v="Retail"/>
    <x v="4"/>
    <s v="LATITUDE 3350"/>
    <s v="ROUND ROCKMLK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78"/>
  </r>
  <r>
    <s v="6J20R"/>
    <s v="DAO_Retail"/>
    <n v="2014"/>
    <s v="998-BHSO"/>
    <s v="INSPIRON 5735,,,OAK17AMDFBTX"/>
    <s v="OAK17AMDFBTX"/>
    <s v="CONSUMER"/>
    <s v="Retail"/>
    <x v="0"/>
    <s v="INSPIRON 5735"/>
    <s v="OAK17AMD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9"/>
  </r>
  <r>
    <s v="6PW7V"/>
    <s v="DAO_Retail"/>
    <s v="Spring 2015"/>
    <s v="998-BLGM"/>
    <s v="i7746-6875SLV"/>
    <s v="HADLEY17BDWFBTX"/>
    <s v="CONSUMER"/>
    <s v="Retail"/>
    <x v="0"/>
    <s v="INSPIRON 7746"/>
    <s v="HADLEY17BDWBTX"/>
    <x v="0"/>
    <s v="NULL"/>
    <s v="NULL"/>
    <s v="NULL"/>
    <s v="Cons Retail"/>
    <n v="46"/>
    <n v="46"/>
    <n v="46"/>
    <n v="46"/>
    <n v="46"/>
    <n v="46"/>
    <n v="46"/>
    <n v="46"/>
    <n v="46"/>
    <n v="46"/>
    <n v="46"/>
    <n v="0"/>
    <n v="0"/>
    <n v="0"/>
    <n v="0"/>
    <n v="0"/>
    <n v="0"/>
    <n v="0"/>
    <n v="0"/>
    <n v="0"/>
    <n v="46"/>
    <n v="0"/>
    <n v="0"/>
    <n v="0"/>
    <n v="0"/>
    <n v="46"/>
    <n v="0"/>
    <n v="0"/>
    <n v="0"/>
    <n v="1036.4100000000001"/>
    <n v="47674.86"/>
    <n v="0"/>
    <n v="47674.86"/>
    <x v="179"/>
  </r>
  <r>
    <s v="6RC1D"/>
    <s v="DAO_Retail"/>
    <n v="2014"/>
    <s v="998-BMVV"/>
    <s v="TULIP15BDWBTX1,INSPIRON 15-5558"/>
    <s v="TULIP15BDWFBTX"/>
    <s v="CONSUMER"/>
    <s v="Retail"/>
    <x v="0"/>
    <s v="INSPIRON 15-5558"/>
    <s v="TULIP15BDWBTX"/>
    <x v="0"/>
    <s v="NULL"/>
    <s v="NULL"/>
    <s v="NULL"/>
    <s v="Cons Retail"/>
    <n v="113"/>
    <n v="113"/>
    <n v="113"/>
    <n v="113"/>
    <n v="113"/>
    <n v="113"/>
    <n v="113"/>
    <n v="113"/>
    <n v="0"/>
    <n v="0"/>
    <n v="0"/>
    <n v="0"/>
    <n v="0"/>
    <n v="0"/>
    <n v="0"/>
    <n v="0"/>
    <n v="0"/>
    <n v="0"/>
    <n v="0"/>
    <n v="1"/>
    <n v="113"/>
    <n v="0"/>
    <n v="0"/>
    <n v="0"/>
    <n v="0"/>
    <n v="113"/>
    <n v="0"/>
    <n v="0"/>
    <n v="0"/>
    <n v="761.03"/>
    <n v="85996.39"/>
    <n v="0"/>
    <n v="85996.39"/>
    <x v="80"/>
  </r>
  <r>
    <s v="6T0HY"/>
    <s v="DAO_Retail"/>
    <n v="2014"/>
    <s v="998-BPTW"/>
    <s v="DELL PRECISION M2800,,,FIGTREEFBTX"/>
    <s v="FIGTREEFBTX"/>
    <s v="COMMERCIAL"/>
    <s v="Retail"/>
    <x v="14"/>
    <s v="DELL PRECISION M2800"/>
    <s v="FIGTREE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80"/>
  </r>
  <r>
    <s v="6VW4J"/>
    <s v="DAO_Commercial"/>
    <n v="2013"/>
    <s v="730-5293"/>
    <s v="VOSTRO 270"/>
    <s v="SAWGRASS MLKFBTX"/>
    <s v="CONSUMER"/>
    <s v="Commercial"/>
    <x v="10"/>
    <s v="VOSTRO 270"/>
    <s v="SAWGRASS MLK BTX"/>
    <x v="0"/>
    <s v="DAO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81"/>
  </r>
  <r>
    <s v="5690K"/>
    <s v="BTS_Mexico"/>
    <s v="NDBM_Wave2"/>
    <s v="998-BDZO"/>
    <s v="Goliad14_R1_103"/>
    <s v="GOLIAD14FBTX"/>
    <s v="COMMERCIAL"/>
    <s v="Commercial"/>
    <x v="4"/>
    <s v="LATITUDE E7440"/>
    <s v="GOLIAD14BTX"/>
    <x v="1"/>
    <s v="LATAM"/>
    <s v="NULL"/>
    <s v="NULL"/>
    <s v="Commercial DBM"/>
    <n v="102"/>
    <n v="102"/>
    <n v="102"/>
    <n v="102"/>
    <n v="102"/>
    <n v="102"/>
    <n v="102"/>
    <n v="102"/>
    <n v="102"/>
    <n v="102"/>
    <n v="102"/>
    <n v="102"/>
    <n v="102"/>
    <n v="59"/>
    <n v="0"/>
    <n v="0"/>
    <n v="0"/>
    <n v="0"/>
    <n v="0"/>
    <n v="0"/>
    <n v="102"/>
    <n v="0"/>
    <n v="0"/>
    <n v="0"/>
    <n v="0"/>
    <n v="102"/>
    <n v="0"/>
    <n v="0"/>
    <n v="0"/>
    <n v="716.24"/>
    <n v="73056.479999999996"/>
    <n v="0"/>
    <n v="73056.479999999996"/>
    <x v="170"/>
  </r>
  <r>
    <s v="5HDNM"/>
    <s v="DAO_Retail"/>
    <n v="2014"/>
    <s v="730-8003"/>
    <s v="GOODYEARFBTX,MNTW,XPS,8700"/>
    <s v="GOODYEARFBTX"/>
    <s v="CONSUMER"/>
    <s v="Retail"/>
    <x v="12"/>
    <s v="XPS 8700"/>
    <s v="GOODYEAR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8"/>
  </r>
  <r>
    <s v="5JNC4"/>
    <s v="DAO_Commercial"/>
    <s v="FY16 2H"/>
    <s v="998-BRBB"/>
    <s v="7040MFF_2H16_007"/>
    <s v="SWORDFISHMFFFBTX"/>
    <s v="COMMERCIAL"/>
    <s v="Retail"/>
    <x v="2"/>
    <s v="OPTIPLEX 7040"/>
    <s v="SWORDFISHMFFBTX"/>
    <x v="0"/>
    <s v="NULL"/>
    <s v="NULL"/>
    <s v="NULL"/>
    <s v="Commercial DBM"/>
    <n v="28"/>
    <n v="28"/>
    <n v="0"/>
    <n v="0"/>
    <n v="0"/>
    <n v="0"/>
    <n v="0"/>
    <n v="0"/>
    <n v="0"/>
    <n v="0"/>
    <n v="0"/>
    <n v="0"/>
    <n v="0"/>
    <n v="0"/>
    <n v="0"/>
    <n v="50"/>
    <n v="0"/>
    <n v="0"/>
    <n v="50"/>
    <n v="297"/>
    <n v="28"/>
    <n v="0"/>
    <n v="0"/>
    <n v="0"/>
    <n v="0"/>
    <n v="28"/>
    <n v="0"/>
    <n v="50"/>
    <n v="78"/>
    <n v="495.66019999999997"/>
    <n v="13878.4856"/>
    <n v="24783.01"/>
    <n v="0"/>
    <x v="46"/>
  </r>
  <r>
    <s v="633VG"/>
    <s v="DAO_Retail"/>
    <n v="2014"/>
    <s v="998-BHZC"/>
    <s v="INSPIRON 3542,,NOTEBOOK,CEDAR15HSWFBTX"/>
    <s v="CEDAR15HSWFBTX"/>
    <s v="CONSUMER"/>
    <s v="Retail"/>
    <x v="0"/>
    <s v="INSPIRON 3542"/>
    <s v="CEDAR15HSW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7"/>
  </r>
  <r>
    <s v="63WW8"/>
    <s v="DAO_Retail"/>
    <n v="2014"/>
    <s v="998-BNUB"/>
    <s v="TULIP14BDWBTX1,INSPIRON 14-5458"/>
    <s v="TULIP14BDWFBTX"/>
    <s v="CONSUMER"/>
    <s v="Retail"/>
    <x v="0"/>
    <s v="INSPIRON 14-5458"/>
    <s v="TULIP14BDWBTX"/>
    <x v="0"/>
    <s v="NULL"/>
    <s v="NULL"/>
    <s v="NULL"/>
    <s v="Cons Retail"/>
    <n v="223"/>
    <n v="223"/>
    <n v="223"/>
    <n v="223"/>
    <n v="223"/>
    <n v="223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n v="0"/>
    <n v="223"/>
    <n v="0"/>
    <n v="0"/>
    <n v="0"/>
    <n v="725.44"/>
    <n v="161773.12000000002"/>
    <n v="0"/>
    <n v="0"/>
    <x v="84"/>
  </r>
  <r>
    <s v="53J7F"/>
    <s v="BTS_DAO"/>
    <s v="B2S-2016"/>
    <s v="998-BMMV"/>
    <s v="Touch|PDC|4GB|1TB|UMA|DVDRW|DW1707|Win8.1"/>
    <s v="CASPIANBTX"/>
    <s v="CONSUMER"/>
    <s v="Consumer"/>
    <x v="1"/>
    <s v="INSPIRON 3048"/>
    <s v="CASPIAN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8"/>
  </r>
  <r>
    <s v="53V4C"/>
    <s v="DAO_Commercial"/>
    <s v="ESG"/>
    <s v="210-ADGY"/>
    <s v="EQL 6210XS 400G 600G 2.5in"/>
    <s v="EQUALLOGIC PS6210"/>
    <s v="NULL"/>
    <s v="Commercial"/>
    <x v="3"/>
    <s v="NULL"/>
    <s v="NULL"/>
    <x v="0"/>
    <s v="DAO"/>
    <s v="NULL"/>
    <s v="NULL"/>
    <s v="Enterprise"/>
    <n v="10"/>
    <n v="10"/>
    <n v="10"/>
    <n v="6"/>
    <n v="6"/>
    <n v="2"/>
    <n v="0"/>
    <n v="0"/>
    <n v="0"/>
    <n v="0"/>
    <n v="0"/>
    <n v="0"/>
    <n v="0"/>
    <n v="0"/>
    <n v="0"/>
    <n v="0"/>
    <n v="0"/>
    <n v="0"/>
    <n v="0"/>
    <n v="0"/>
    <n v="10"/>
    <n v="0"/>
    <n v="0"/>
    <n v="0"/>
    <n v="0"/>
    <n v="10"/>
    <n v="0"/>
    <n v="0"/>
    <n v="0"/>
    <n v="13569"/>
    <n v="135690"/>
    <n v="0"/>
    <n v="0"/>
    <x v="7"/>
  </r>
  <r>
    <s v="55KMJ"/>
    <s v="DAO_Retail"/>
    <n v="2014"/>
    <s v="998-BBDW"/>
    <s v="VENUE 8 PRO,5830,BELLAIREFBTX,WIN"/>
    <s v="BELLAIREFBTX"/>
    <s v="TABLET DEVICES"/>
    <s v="Retail"/>
    <x v="7"/>
    <s v="VENUE 8 PRO"/>
    <s v="BELLAIREBTX"/>
    <x v="0"/>
    <s v="DAO"/>
    <s v="NULL"/>
    <s v="NULL"/>
    <s v="Tabl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6"/>
  </r>
  <r>
    <s v="66XHM"/>
    <s v="DAO_Retail"/>
    <n v="2014"/>
    <s v="730-5933"/>
    <s v="INSPIRON 660S,NO PROCESSOR,SFF,PINEVALLEYFBTX"/>
    <s v="PINEVALLEYFBTX"/>
    <s v="CONSUMER"/>
    <s v="Retail"/>
    <x v="1"/>
    <s v="INSPIRON 660S"/>
    <s v="PINEVALLEY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7"/>
  </r>
  <r>
    <s v="69G03"/>
    <s v="DAO_Commercial"/>
    <s v="Wave 1 NDBM"/>
    <s v="730-5247"/>
    <s v="AUST1403_009/BTS_ENG_Win7HP"/>
    <s v="AUSTINFBTX"/>
    <s v="COMMERCIAL"/>
    <s v="Retail"/>
    <x v="4"/>
    <s v="LATITUDE 3330"/>
    <s v="AUSTINBTX"/>
    <x v="0"/>
    <s v="DAO"/>
    <s v="North Am.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5"/>
  </r>
  <r>
    <s v="4MY42"/>
    <s v="DAO_Retail"/>
    <n v="2014"/>
    <s v="730-7447"/>
    <s v="INSPIRON 5535,NOTEBOOK,OAKM15HSWFBTX"/>
    <s v="OAK15AMDFBTX"/>
    <s v="CONSUMER"/>
    <s v="Retail"/>
    <x v="0"/>
    <s v="INSPIRON 5535"/>
    <s v="OAK15AMD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0"/>
  </r>
  <r>
    <s v="4TCGP"/>
    <s v="DAO_Retail"/>
    <s v="Spring 2015"/>
    <s v="998-BLTC"/>
    <s v="a51R2-1172SLV"/>
    <s v="CENTAURIFBTX"/>
    <s v="CONSUMER"/>
    <s v="Retail"/>
    <x v="9"/>
    <s v="ALIENWARE AREA 51"/>
    <s v="CENTAURI BTX"/>
    <x v="0"/>
    <s v="NULL"/>
    <s v="NULL"/>
    <s v="NULL"/>
    <s v="Cons Retail"/>
    <n v="24"/>
    <n v="24"/>
    <n v="24"/>
    <n v="24"/>
    <n v="24"/>
    <n v="24"/>
    <n v="24"/>
    <n v="19"/>
    <n v="0"/>
    <n v="0"/>
    <n v="0"/>
    <n v="0"/>
    <n v="0"/>
    <n v="0"/>
    <n v="0"/>
    <n v="0"/>
    <n v="0"/>
    <n v="0"/>
    <n v="0"/>
    <n v="0"/>
    <n v="24"/>
    <n v="0"/>
    <n v="0"/>
    <n v="0"/>
    <n v="0"/>
    <n v="24"/>
    <n v="0"/>
    <n v="0"/>
    <n v="0"/>
    <n v="1831.17"/>
    <n v="43948.08"/>
    <n v="0"/>
    <n v="34792.230000000003"/>
    <x v="53"/>
  </r>
  <r>
    <s v="4XNC0"/>
    <s v="DAO_Retail"/>
    <n v="2014"/>
    <s v="730-6286"/>
    <s v="INSPIRON 5 SERIES 15,NOTEBOOK,5537,OAKM15HSWFBTX"/>
    <s v="OAKM15HSWFBTX"/>
    <s v="CONSUMER"/>
    <s v="Retail"/>
    <x v="0"/>
    <s v="INSPIRON 5537"/>
    <s v="OAKM15HS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9"/>
  </r>
  <r>
    <s v="4XPH3"/>
    <s v="BTS_DAO"/>
    <s v="Hol-2013"/>
    <s v="210-ABSD"/>
    <s v="16GB WiFi Android 4.2/Red"/>
    <s v="Tablet"/>
    <s v="NULL"/>
    <s v="Consumer"/>
    <x v="7"/>
    <s v="NULL"/>
    <s v="NULL"/>
    <x v="0"/>
    <s v="DAO"/>
    <s v="North Am."/>
    <s v="Tablets"/>
    <s v="Tablets"/>
    <n v="71"/>
    <n v="71"/>
    <n v="71"/>
    <n v="71"/>
    <n v="71"/>
    <n v="71"/>
    <n v="71"/>
    <n v="71"/>
    <n v="71"/>
    <n v="71"/>
    <n v="71"/>
    <n v="71"/>
    <n v="71"/>
    <n v="71"/>
    <n v="0"/>
    <n v="0"/>
    <n v="0"/>
    <n v="0"/>
    <n v="0"/>
    <n v="0"/>
    <n v="71"/>
    <n v="0"/>
    <n v="0"/>
    <n v="0"/>
    <n v="0"/>
    <n v="71"/>
    <n v="0"/>
    <n v="0"/>
    <n v="0"/>
    <n v="164.08"/>
    <n v="11649.68"/>
    <n v="0"/>
    <n v="11649.68"/>
    <x v="182"/>
  </r>
  <r>
    <s v="5J70X"/>
    <s v="DAO_Commercial"/>
    <s v="NDBM_Wave2"/>
    <s v="730-7161"/>
    <s v="Latitude 3440_003"/>
    <s v="LATITUDE OAK14FBTX"/>
    <s v="COMMERCIAL"/>
    <s v="Commercial"/>
    <x v="4"/>
    <s v="LATITUDE 3440"/>
    <s v="LATITUDE OAK14BTX"/>
    <x v="0"/>
    <s v="DAO"/>
    <s v="North Am."/>
    <s v="Commercial NDBM"/>
    <s v="Commercial DBM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578.76"/>
    <n v="578.76"/>
    <n v="0"/>
    <n v="578.76"/>
    <x v="164"/>
  </r>
  <r>
    <s v="6HHNK"/>
    <s v="DAO_Retail"/>
    <s v="Holiday 2015"/>
    <s v="998-BQPZ"/>
    <s v="IRIS15BSW1605_002"/>
    <s v="IRIS15BSWFBTX"/>
    <s v="CONSUMER"/>
    <s v="Retail"/>
    <x v="0"/>
    <s v="INSPIRON 15-3552"/>
    <s v="IRIS15BSWBTX"/>
    <x v="0"/>
    <s v="NULL"/>
    <s v="NULL"/>
    <s v="NULL"/>
    <s v="Cons Retail"/>
    <n v="901"/>
    <n v="901"/>
    <n v="721"/>
    <n v="721"/>
    <n v="361"/>
    <n v="0"/>
    <n v="0"/>
    <n v="0"/>
    <n v="0"/>
    <n v="0"/>
    <n v="0"/>
    <n v="0"/>
    <n v="0"/>
    <n v="0"/>
    <n v="0"/>
    <n v="0"/>
    <n v="451"/>
    <n v="0"/>
    <n v="451"/>
    <n v="0"/>
    <n v="901"/>
    <n v="0"/>
    <n v="0"/>
    <n v="0"/>
    <n v="0"/>
    <n v="901"/>
    <n v="451"/>
    <n v="0"/>
    <n v="0"/>
    <n v="395.89"/>
    <n v="356696.89"/>
    <n v="178546.38999999998"/>
    <n v="0"/>
    <x v="183"/>
  </r>
  <r>
    <s v="7GP5K"/>
    <s v="DAO_Retail"/>
    <s v="Holiday 2014"/>
    <s v="998-BIFY"/>
    <s v="v8TBL-3334BLK"/>
    <s v="YATESFBTX"/>
    <s v="TABLET DEVICES"/>
    <s v="Retail"/>
    <x v="7"/>
    <s v="VENUE 8"/>
    <s v="YATESBTX"/>
    <x v="0"/>
    <s v="NULL"/>
    <s v="NULL"/>
    <s v="NULL"/>
    <s v="Tablets"/>
    <n v="83"/>
    <n v="83"/>
    <n v="83"/>
    <n v="83"/>
    <n v="83"/>
    <n v="83"/>
    <n v="83"/>
    <n v="83"/>
    <n v="83"/>
    <n v="83"/>
    <n v="83"/>
    <n v="83"/>
    <n v="0"/>
    <n v="0"/>
    <n v="0"/>
    <n v="0"/>
    <n v="0"/>
    <n v="0"/>
    <n v="0"/>
    <n v="0"/>
    <n v="83"/>
    <n v="0"/>
    <n v="0"/>
    <n v="0"/>
    <n v="0"/>
    <n v="83"/>
    <n v="0"/>
    <n v="0"/>
    <n v="0"/>
    <n v="172.66"/>
    <n v="14330.779999999999"/>
    <n v="0"/>
    <n v="14330.779999999999"/>
    <x v="184"/>
  </r>
  <r>
    <s v="80X3T"/>
    <s v="DAO_Retail"/>
    <n v="2014"/>
    <s v="730-0212"/>
    <s v="XPS14Z,NO PROCESSOR,NOTEBOOK,BREITLING XPSZ FBTX"/>
    <s v="BREITLING XPSZ FBTX"/>
    <s v="CONSUMER"/>
    <s v="Retail"/>
    <x v="5"/>
    <s v="XPS14Z"/>
    <s v="BREITLING XPSZ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5"/>
  </r>
  <r>
    <s v="85J2J"/>
    <s v="DAO_Retail"/>
    <s v="Holiday 2015"/>
    <s v="998-BRGL"/>
    <s v="JASMBSW1605_8115_P"/>
    <s v="JASBSW20FBTX"/>
    <s v="CONSUMER"/>
    <s v="Retail"/>
    <x v="1"/>
    <s v="INSPIRON 20-3052"/>
    <s v="JASBSW20BTX"/>
    <x v="0"/>
    <s v="NULL"/>
    <s v="NULL"/>
    <s v="NULL"/>
    <s v="Cons Retail"/>
    <n v="725"/>
    <n v="725"/>
    <n v="0"/>
    <n v="0"/>
    <n v="0"/>
    <n v="0"/>
    <n v="0"/>
    <n v="0"/>
    <n v="0"/>
    <n v="0"/>
    <n v="0"/>
    <n v="0"/>
    <n v="0"/>
    <n v="0"/>
    <n v="5074"/>
    <n v="0"/>
    <n v="0"/>
    <n v="0"/>
    <n v="5074"/>
    <n v="3001"/>
    <n v="725"/>
    <n v="0"/>
    <n v="0"/>
    <n v="0"/>
    <n v="0"/>
    <n v="725"/>
    <n v="384"/>
    <n v="4690"/>
    <n v="4690"/>
    <n v="487.32"/>
    <n v="353307"/>
    <n v="2472661.6800000002"/>
    <n v="0"/>
    <x v="25"/>
  </r>
  <r>
    <s v="86RF1"/>
    <s v="DAO_Commercial"/>
    <s v="DBM"/>
    <s v="389-BCPM"/>
    <s v="Lat E6230 - FORD"/>
    <s v="Dalmore 12"/>
    <s v="NULL"/>
    <s v="Retail"/>
    <x v="4"/>
    <s v="NULL"/>
    <s v="DALMORE12BTX"/>
    <x v="0"/>
    <s v="DAO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02"/>
  </r>
  <r>
    <s v="6VT91"/>
    <s v="BTS_DAO"/>
    <s v="B2S-2016"/>
    <s v="998-BPBH"/>
    <s v="GENMT1603_207/US/BTS"/>
    <s v="GENERAL MTFBTX"/>
    <s v="CONSUMER"/>
    <s v="Consumer"/>
    <x v="1"/>
    <s v="INSPIRON 3847"/>
    <s v="GENERAL MT 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-"/>
    <n v="0"/>
    <n v="0"/>
    <n v="0"/>
    <x v="30"/>
  </r>
  <r>
    <s v="6VV2C"/>
    <s v="BTS_DAO"/>
    <s v="FY16 Holiday cycle5"/>
    <s v="998-BPRK"/>
    <s v="SUPEKV1605_423_P"/>
    <s v="SUPERIORAMDFBTX"/>
    <s v="CONSUMER"/>
    <s v="Consumer"/>
    <x v="10"/>
    <s v="VOSTRO 3905"/>
    <s v="SUPERIORAMDBTX"/>
    <x v="0"/>
    <s v="NULL"/>
    <s v="NULL"/>
    <s v="NULL"/>
    <s v="Cons Direct"/>
    <n v="598"/>
    <n v="598"/>
    <n v="586"/>
    <n v="586"/>
    <n v="481"/>
    <n v="0"/>
    <n v="0"/>
    <n v="0"/>
    <n v="0"/>
    <n v="0"/>
    <n v="0"/>
    <n v="0"/>
    <n v="0"/>
    <n v="0"/>
    <n v="0"/>
    <n v="0"/>
    <n v="400"/>
    <n v="0"/>
    <n v="400"/>
    <n v="147"/>
    <n v="598"/>
    <n v="0"/>
    <n v="0"/>
    <n v="0"/>
    <n v="0"/>
    <n v="598"/>
    <n v="0"/>
    <n v="400"/>
    <n v="0"/>
    <n v="366.51"/>
    <n v="219172.97999999998"/>
    <n v="146604"/>
    <n v="0"/>
    <x v="185"/>
  </r>
  <r>
    <s v="70W1F"/>
    <s v="DAO_Commercial"/>
    <s v="NDBM_Wave2"/>
    <s v="730-8021"/>
    <s v="Precision M3800"/>
    <s v="TESTAROSSAPFBTX"/>
    <s v="COMMERCIAL"/>
    <s v="Commercial"/>
    <x v="14"/>
    <s v="PRECISION M3800"/>
    <s v="TESTAROSSA PBTX"/>
    <x v="0"/>
    <s v="DAO"/>
    <s v="North Am."/>
    <s v="Commercial NDBM"/>
    <s v="Commercial DBM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1"/>
    <n v="0"/>
    <n v="0"/>
    <n v="0"/>
    <n v="1"/>
    <n v="0"/>
    <n v="0"/>
    <n v="0"/>
    <n v="1418.41"/>
    <n v="1418.41"/>
    <n v="0"/>
    <n v="1418.41"/>
    <x v="123"/>
  </r>
  <r>
    <s v="738JK"/>
    <s v="DAO_Commercial"/>
    <s v="NDBM_Wave2"/>
    <s v="730-6946"/>
    <s v="Latitude 3540_002"/>
    <s v="LATITUDE OAK15FBTX"/>
    <s v="COMMERCIAL"/>
    <s v="Commercial"/>
    <x v="4"/>
    <s v="LATITUDE 3540"/>
    <s v="LATITUDE OAK15BTX"/>
    <x v="0"/>
    <s v="DAO"/>
    <s v="North Am.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74"/>
  </r>
  <r>
    <s v="760R4"/>
    <s v="DAO_Commercial"/>
    <n v="2013"/>
    <s v="332-1206"/>
    <s v="MMCo - E6430"/>
    <s v="Dalmore 14"/>
    <s v="Notebooks"/>
    <s v="Commercial"/>
    <x v="4"/>
    <s v="NULL"/>
    <s v="DALMORE14BTX"/>
    <x v="0"/>
    <s v="DAO"/>
    <s v="North Am."/>
    <s v="Commercial Legacy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86"/>
  </r>
  <r>
    <s v="8FJ95"/>
    <s v="DAO_Retail"/>
    <s v="B2S-2016"/>
    <s v="998-BQDS"/>
    <s v="DINO1603_5103"/>
    <s v="DINO13FBTX"/>
    <s v="CONSUMER"/>
    <s v="Retail"/>
    <x v="5"/>
    <s v="XPS  13 9343"/>
    <s v="DINO13BTX"/>
    <x v="0"/>
    <s v="NULL"/>
    <s v="NULL"/>
    <s v="NULL"/>
    <s v="Cons Retail"/>
    <n v="9"/>
    <n v="9"/>
    <n v="9"/>
    <n v="9"/>
    <n v="9"/>
    <n v="9"/>
    <n v="9"/>
    <n v="0"/>
    <n v="0"/>
    <n v="0"/>
    <n v="0"/>
    <n v="0"/>
    <n v="0"/>
    <n v="0"/>
    <n v="0"/>
    <n v="0"/>
    <n v="0"/>
    <n v="0"/>
    <n v="0"/>
    <n v="0"/>
    <n v="9"/>
    <n v="0"/>
    <n v="0"/>
    <n v="0"/>
    <n v="0"/>
    <n v="9"/>
    <n v="0"/>
    <n v="0"/>
    <n v="0"/>
    <n v="1115.1500000000001"/>
    <n v="10036.35"/>
    <n v="0"/>
    <n v="0"/>
    <x v="48"/>
  </r>
  <r>
    <s v="8G9G4"/>
    <s v="DAO_Retail"/>
    <n v="2014"/>
    <s v="730-4169"/>
    <s v="INSPIRON 5521,,NOTEBOOK,OAKM15IVBFBTX"/>
    <s v="OAKM15IVBFBTX"/>
    <s v="CONSUMER"/>
    <s v="Retail"/>
    <x v="0"/>
    <s v="INSPIRON 5521"/>
    <s v="OAKM15IVB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4"/>
  </r>
  <r>
    <s v="8V5VY"/>
    <s v="DAO_Retail"/>
    <n v="2014"/>
    <s v="998-BOPY"/>
    <s v="GOODYEARFBTX,MNTW,XPS,8700"/>
    <s v="GOODYEARFBTX"/>
    <s v="CONSUMER"/>
    <s v="Retail"/>
    <x v="12"/>
    <s v="XPS 8700"/>
    <s v="GOODYEAR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-"/>
    <n v="0"/>
    <n v="0"/>
    <n v="0"/>
    <x v="68"/>
  </r>
  <r>
    <s v="90CC5"/>
    <s v="DAO_Retail"/>
    <n v="2014"/>
    <s v="998-BOLB"/>
    <s v="TULIP15AMDBTX1,INSPIRON 15-5555"/>
    <s v="TULIP15AMDFBTX"/>
    <s v="CONSUMER"/>
    <s v="Retail"/>
    <x v="0"/>
    <s v="INSPIRON 15-5555"/>
    <s v="TULIP15AMDBTX"/>
    <x v="0"/>
    <s v="NULL"/>
    <s v="NULL"/>
    <s v="NULL"/>
    <s v="Cons Retail"/>
    <n v="203"/>
    <n v="203"/>
    <n v="203"/>
    <n v="203"/>
    <n v="203"/>
    <n v="203"/>
    <n v="123"/>
    <n v="82"/>
    <n v="0"/>
    <n v="0"/>
    <n v="0"/>
    <n v="0"/>
    <n v="0"/>
    <n v="0"/>
    <n v="0"/>
    <n v="0"/>
    <n v="0"/>
    <n v="0"/>
    <n v="0"/>
    <n v="1"/>
    <n v="203"/>
    <n v="0"/>
    <n v="0"/>
    <n v="0"/>
    <n v="0"/>
    <n v="203"/>
    <n v="0"/>
    <n v="0"/>
    <n v="0"/>
    <n v="395.99"/>
    <n v="80385.97"/>
    <n v="0"/>
    <n v="32471.18"/>
    <x v="45"/>
  </r>
  <r>
    <s v="958RV"/>
    <s v="DAO_Retail"/>
    <n v="2014"/>
    <s v="998-BHSN"/>
    <s v="INSPIRON 5 SERIES 15,NOTEBOOK,5537,OAKM15HSWFBTX"/>
    <s v="OAKM15HSWFBTX"/>
    <s v="CONSUMER"/>
    <s v="Retail"/>
    <x v="0"/>
    <s v="INSPIRON 5537"/>
    <s v="OAKM15HS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9"/>
  </r>
  <r>
    <s v="CXHP3"/>
    <s v="DAO_Retail"/>
    <n v="2014"/>
    <s v="998-21665"/>
    <s v="INSPIRON 7 SERIES 15,7537,NOTEBOOK,HADLEY 15FBTX"/>
    <s v="HADLEY 15FBTX"/>
    <s v="CONSUMER"/>
    <s v="Retail"/>
    <x v="0"/>
    <s v="INSPIRON 7537"/>
    <s v="HADLEY 15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7"/>
  </r>
  <r>
    <s v="CYG9F"/>
    <s v="DAO_Retail"/>
    <n v="2014"/>
    <s v="730-8153"/>
    <s v="INSPIRON 7 SERIES 17,7737,NOTEBOOK,HADLEY 17FBTX"/>
    <s v="HADLEY 17FBTX"/>
    <s v="CONSUMER"/>
    <s v="Retail"/>
    <x v="0"/>
    <s v="INSPIRON 7737"/>
    <s v="HADLEY 17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44"/>
  </r>
  <r>
    <s v="D8RCX"/>
    <s v="DAO_Retail"/>
    <s v="Spring 2014"/>
    <s v="730-8039"/>
    <s v="XPSo27T-3575BLK"/>
    <s v="PIRELLIFBTX"/>
    <s v="CONSUMER"/>
    <s v="Retail"/>
    <x v="12"/>
    <s v="XPS ONE 27"/>
    <s v="PIRELLIBTX"/>
    <x v="0"/>
    <s v="DAO"/>
    <s v="North Am."/>
    <s v="Consumer InDirect"/>
    <s v="Cons Retail"/>
    <n v="16"/>
    <n v="16"/>
    <n v="16"/>
    <n v="16"/>
    <n v="16"/>
    <n v="16"/>
    <n v="16"/>
    <n v="16"/>
    <n v="16"/>
    <n v="16"/>
    <n v="16"/>
    <n v="16"/>
    <n v="16"/>
    <n v="16"/>
    <n v="0"/>
    <n v="0"/>
    <n v="0"/>
    <n v="0"/>
    <n v="0"/>
    <n v="0"/>
    <n v="16"/>
    <n v="0"/>
    <n v="0"/>
    <n v="0"/>
    <n v="0"/>
    <n v="16"/>
    <n v="0"/>
    <n v="0"/>
    <n v="0"/>
    <n v="1417.04"/>
    <n v="22672.639999999999"/>
    <n v="0"/>
    <n v="22672.639999999999"/>
    <x v="98"/>
  </r>
  <r>
    <s v="D9C85"/>
    <s v="BTS_DAO"/>
    <s v="DBM"/>
    <s v="998-BOZX"/>
    <s v="PQC|4|500"/>
    <s v="REDWOODFBTX"/>
    <s v="CONSUMER"/>
    <s v="Consumer"/>
    <x v="0"/>
    <s v="INSPIRON 3147"/>
    <s v="REDWOODBTX"/>
    <x v="0"/>
    <s v="NULL"/>
    <s v="NULL"/>
    <s v="NULL"/>
    <s v="Cons Direct"/>
    <n v="501"/>
    <n v="501"/>
    <n v="278"/>
    <n v="278"/>
    <n v="182"/>
    <n v="0"/>
    <n v="0"/>
    <n v="0"/>
    <n v="0"/>
    <n v="0"/>
    <n v="0"/>
    <n v="0"/>
    <n v="0"/>
    <n v="0"/>
    <n v="0"/>
    <n v="0"/>
    <n v="4223"/>
    <n v="0"/>
    <n v="4223"/>
    <n v="1234"/>
    <n v="21"/>
    <n v="0"/>
    <n v="0"/>
    <n v="480"/>
    <n v="0"/>
    <n v="501"/>
    <n v="1209"/>
    <n v="3014"/>
    <n v="0"/>
    <n v="455.83"/>
    <n v="228370.83"/>
    <n v="1924970.0899999999"/>
    <n v="0"/>
    <x v="18"/>
  </r>
  <r>
    <s v="D9VDW"/>
    <s v="DAO_Retail"/>
    <n v="2014"/>
    <s v="998-10018"/>
    <s v="INSPIRON N7110,NO PROCESSOR,NOTEBOOK,QUEEN 17 CTO"/>
    <s v="QUEEN 17 CTO"/>
    <s v="CONSUMER"/>
    <s v="Retail"/>
    <x v="0"/>
    <s v="INSPIRON N7110"/>
    <s v="QUEEN 17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58"/>
  </r>
  <r>
    <s v="97DP1"/>
    <s v="DAO_Retail"/>
    <n v="2014"/>
    <s v="998-BBVX"/>
    <s v="ALIENWARE 14,MARINERFBTX"/>
    <s v="MARINERFBTX"/>
    <s v="CONSUMER"/>
    <s v="Retail"/>
    <x v="8"/>
    <s v="ALIENWARE 14"/>
    <s v="MARINER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87"/>
  </r>
  <r>
    <s v="98CP1"/>
    <s v="BTS_DAO"/>
    <s v="HOL-2015"/>
    <s v="998-BIZK"/>
    <s v="NT|E1|4GB|500|UMA|DVDRW|DW1705|Win8.1bing"/>
    <s v="TRAVISFBTX"/>
    <s v="CONSUMER"/>
    <s v="Consumer"/>
    <x v="1"/>
    <s v="INSPIRON 3045"/>
    <s v="TRAVISAIO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67"/>
  </r>
  <r>
    <s v="99PJF"/>
    <s v="DAO_Commercial"/>
    <s v="ESG"/>
    <s v="210-ADGW"/>
    <s v="EQL 6100E 4TB 3.5in"/>
    <s v="EQUALLOGIC PS6100"/>
    <s v="NULL"/>
    <s v="Commercial"/>
    <x v="3"/>
    <s v="NULL"/>
    <s v="NULL"/>
    <x v="0"/>
    <s v="DAO"/>
    <s v="NULL"/>
    <s v="NULL"/>
    <s v="Enterprise"/>
    <n v="15"/>
    <n v="15"/>
    <n v="15"/>
    <n v="15"/>
    <n v="15"/>
    <n v="11"/>
    <n v="0"/>
    <n v="0"/>
    <n v="0"/>
    <n v="0"/>
    <n v="0"/>
    <n v="0"/>
    <n v="0"/>
    <n v="0"/>
    <n v="0"/>
    <n v="0"/>
    <n v="0"/>
    <n v="0"/>
    <n v="0"/>
    <n v="0"/>
    <n v="15"/>
    <n v="0"/>
    <n v="0"/>
    <n v="0"/>
    <n v="0"/>
    <n v="15"/>
    <n v="0"/>
    <n v="0"/>
    <n v="0"/>
    <n v="8079"/>
    <n v="121185"/>
    <n v="0"/>
    <n v="0"/>
    <x v="23"/>
  </r>
  <r>
    <s v="9D04C"/>
    <s v="BTS_Mexico"/>
    <s v="NDBM_Wave2"/>
    <s v="998-BJKO"/>
    <s v="LATITUDE 3450,,NOTEBOOK,MARBLE FALLS14FBTX"/>
    <s v="MARBLE FALLS14FBTX"/>
    <s v="COMMERCIAL"/>
    <s v="Commercial"/>
    <x v="4"/>
    <s v="LATITUDE 3450"/>
    <s v="MARBLE FALLS14BTX"/>
    <x v="1"/>
    <s v="NULL"/>
    <s v="NULL"/>
    <s v="NULL"/>
    <s v="Commercial DBM"/>
    <n v="1977"/>
    <n v="1977"/>
    <n v="1169"/>
    <n v="1169"/>
    <n v="1169"/>
    <n v="0"/>
    <n v="0"/>
    <n v="0"/>
    <n v="0"/>
    <n v="0"/>
    <n v="0"/>
    <n v="0"/>
    <n v="0"/>
    <n v="0"/>
    <n v="0"/>
    <n v="0"/>
    <n v="693"/>
    <n v="0"/>
    <n v="693"/>
    <n v="600"/>
    <n v="1214"/>
    <n v="0"/>
    <n v="0"/>
    <n v="0"/>
    <n v="763"/>
    <n v="1977"/>
    <n v="393"/>
    <n v="300"/>
    <n v="150"/>
    <n v="566.96"/>
    <n v="1120879.9200000002"/>
    <n v="392903.28"/>
    <n v="0"/>
    <x v="188"/>
  </r>
  <r>
    <s v="9F7JF"/>
    <s v="BTS_DAO"/>
    <s v="SPR-2016"/>
    <s v="998-BJSE"/>
    <s v="i7BDW|8|1TB HD+"/>
    <s v="CEDAR17BDWFBTX"/>
    <s v="CONSUMER"/>
    <s v="Consumer"/>
    <x v="0"/>
    <s v="INSPIRON 5749"/>
    <s v="CEDAR17BDW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89"/>
  </r>
  <r>
    <s v="4TR0J"/>
    <s v="BTS_DAO"/>
    <s v="FY16 Holiday cycle5"/>
    <s v="998-BPRH"/>
    <s v="SUPEKV1605_425_P"/>
    <s v="SUPERIORAMDFBTX"/>
    <s v="CONSUMER"/>
    <s v="Consumer"/>
    <x v="10"/>
    <s v="VOSTRO 3905"/>
    <s v="SUPERIORAMDBTX"/>
    <x v="0"/>
    <s v="NULL"/>
    <s v="NULL"/>
    <s v="NULL"/>
    <s v="Cons Direct"/>
    <n v="132"/>
    <n v="132"/>
    <n v="120"/>
    <n v="108"/>
    <n v="108"/>
    <n v="24"/>
    <n v="0"/>
    <n v="0"/>
    <n v="0"/>
    <n v="0"/>
    <n v="0"/>
    <n v="0"/>
    <n v="0"/>
    <n v="0"/>
    <n v="0"/>
    <n v="0"/>
    <n v="70"/>
    <n v="0"/>
    <n v="70"/>
    <n v="1"/>
    <n v="132"/>
    <n v="0"/>
    <n v="0"/>
    <n v="0"/>
    <n v="0"/>
    <n v="132"/>
    <n v="0"/>
    <n v="70"/>
    <n v="0"/>
    <n v="272.86"/>
    <n v="36017.520000000004"/>
    <n v="19100.2"/>
    <n v="0"/>
    <x v="185"/>
  </r>
  <r>
    <s v="4YM4N"/>
    <s v="DAO_Commercial"/>
    <s v="DBM"/>
    <s v="998-BMGT"/>
    <s v="LATITUDE 3340,,,ROUNDROCKFBTX"/>
    <s v="ROUNDROCKFBTX"/>
    <s v="COMMERCIAL"/>
    <s v="Commercial"/>
    <x v="4"/>
    <s v="LATITUDE 3340"/>
    <s v="ROUND ROCKBTX"/>
    <x v="0"/>
    <s v="NULL"/>
    <s v="NULL"/>
    <s v="NULL"/>
    <s v="Commercial DBM"/>
    <n v="92"/>
    <n v="92"/>
    <n v="92"/>
    <n v="92"/>
    <n v="92"/>
    <n v="92"/>
    <n v="92"/>
    <n v="92"/>
    <n v="92"/>
    <n v="92"/>
    <n v="0"/>
    <n v="0"/>
    <n v="0"/>
    <n v="0"/>
    <n v="0"/>
    <n v="0"/>
    <n v="0"/>
    <n v="0"/>
    <n v="0"/>
    <n v="0"/>
    <n v="4"/>
    <n v="88"/>
    <n v="0"/>
    <n v="0"/>
    <n v="0"/>
    <n v="92"/>
    <n v="0"/>
    <n v="0"/>
    <n v="0"/>
    <n v="501.31"/>
    <n v="46120.52"/>
    <n v="0"/>
    <n v="46120.52"/>
    <x v="10"/>
  </r>
  <r>
    <s v="529V1"/>
    <s v="DAO_Commercial"/>
    <s v="DBM"/>
    <s v="998-BHNK"/>
    <s v="LATITUDE E6540_102"/>
    <s v="SALADOF15BTX"/>
    <s v="COMMERCIAL"/>
    <s v="Commercial"/>
    <x v="4"/>
    <s v="LATITUDE E6540"/>
    <s v="SALADO15BTX"/>
    <x v="0"/>
    <s v="NULL"/>
    <s v="NULL"/>
    <s v="NULL"/>
    <s v="Commercial DBM"/>
    <n v="68"/>
    <n v="68"/>
    <n v="68"/>
    <n v="68"/>
    <n v="68"/>
    <n v="68"/>
    <n v="68"/>
    <n v="68"/>
    <n v="68"/>
    <n v="68"/>
    <n v="68"/>
    <n v="68"/>
    <n v="68"/>
    <n v="0"/>
    <n v="0"/>
    <n v="0"/>
    <n v="0"/>
    <n v="0"/>
    <n v="0"/>
    <n v="0"/>
    <n v="1"/>
    <n v="67"/>
    <n v="0"/>
    <n v="0"/>
    <n v="0"/>
    <n v="68"/>
    <n v="0"/>
    <n v="0"/>
    <n v="0"/>
    <n v="688.31"/>
    <n v="46805.079999999994"/>
    <n v="0"/>
    <n v="46805.079999999994"/>
    <x v="120"/>
  </r>
  <r>
    <s v="58T7C"/>
    <s v="DAO_Retail"/>
    <n v="2014"/>
    <s v="998-BNWB"/>
    <s v="INSPIRON 7558,,NOTEBOOK,BLACKWOODBDWFBTX"/>
    <s v="BLACKWOODBDWFBTX"/>
    <s v="CONSUMER"/>
    <s v="Retail"/>
    <x v="0"/>
    <s v="INSPIRON 7558"/>
    <s v="BLACKWOODBD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7"/>
  </r>
  <r>
    <s v="5JD77"/>
    <s v="DAO_Commercial"/>
    <s v="ESG"/>
    <s v="210-ADGG"/>
    <s v="EQL 4110XV 600G 3.5in"/>
    <s v="EQUALLOGIC PS4110"/>
    <s v="NULL"/>
    <s v="Commercial"/>
    <x v="3"/>
    <s v="NULL"/>
    <s v="NULL"/>
    <x v="0"/>
    <s v="DAO"/>
    <s v="NULL"/>
    <s v="NULL"/>
    <s v="Enterpri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90"/>
  </r>
  <r>
    <s v="D4YMR"/>
    <s v="DAO_Retail"/>
    <n v="2014"/>
    <s v="730-4480"/>
    <s v="INSPIRON 660,NO PROCESSOR,MINI TOWER,MISSION HILLS MLKFBTX"/>
    <s v="MISSION HILLS MLK BTX"/>
    <s v="CONSUMER"/>
    <s v="Retail"/>
    <x v="1"/>
    <s v="INSPIRON 660"/>
    <s v="MISSION HILLS MLK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8"/>
  </r>
  <r>
    <s v="D82V4"/>
    <s v="DAO_Retail"/>
    <n v="2014"/>
    <s v="730-4047"/>
    <s v="INSPIRON 5521,,NOTEBOOK,OAKM15IVBFBTX"/>
    <s v="OAKM15IVBFBTX"/>
    <s v="CONSUMER"/>
    <s v="Retail"/>
    <x v="0"/>
    <s v="INSPIRON 5521"/>
    <s v="OAKM15IVB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4"/>
  </r>
  <r>
    <s v="DCR0C"/>
    <s v="DAO_Retail"/>
    <n v="2014"/>
    <s v="730-4596"/>
    <s v="XPS 12,NOTEBOOK,MURCIELAGO XPS FBTX"/>
    <s v="MURCIELAGO XPS FBTX"/>
    <s v="CONSUMER"/>
    <s v="Retail"/>
    <x v="5"/>
    <s v="XPS DUO 12"/>
    <s v="MURCIELAGO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91"/>
  </r>
  <r>
    <s v="DPX7H"/>
    <s v="DAO_Retail"/>
    <s v="Holiday 2015"/>
    <s v="998-BRXJ"/>
    <s v="CORAL_ASM_1603_D001"/>
    <s v="CORALFBTX"/>
    <s v="CONSUMER"/>
    <s v="Retail"/>
    <x v="9"/>
    <s v="ASM100"/>
    <s v="CORAL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2160"/>
    <n v="0"/>
    <n v="2160"/>
    <n v="2765"/>
    <n v="0"/>
    <n v="0"/>
    <n v="0"/>
    <n v="0"/>
    <n v="0"/>
    <n v="0"/>
    <n v="0"/>
    <n v="2160"/>
    <n v="2160"/>
    <n v="624.92669999999998"/>
    <n v="0"/>
    <n v="1349841.672"/>
    <n v="0"/>
    <x v="91"/>
  </r>
  <r>
    <s v="F3RY1"/>
    <s v="BTS_Mexico"/>
    <s v="FY 16 Spring Cycle 1"/>
    <s v="998-BKYC"/>
    <s v="MAPLE15MBDW1601_2653"/>
    <s v="MAPLEM15BDWFBTX"/>
    <s v="CONSUMER"/>
    <s v="Consumer"/>
    <x v="0"/>
    <s v="INSPIRON 5548"/>
    <s v="MAPLEM15BDWBTX"/>
    <x v="1"/>
    <s v="NULL"/>
    <s v="NULL"/>
    <s v="NULL"/>
    <s v="Cons Direct"/>
    <n v="74"/>
    <n v="74"/>
    <n v="74"/>
    <n v="74"/>
    <n v="74"/>
    <n v="74"/>
    <n v="74"/>
    <n v="74"/>
    <n v="74"/>
    <n v="0"/>
    <n v="0"/>
    <n v="0"/>
    <n v="0"/>
    <n v="0"/>
    <n v="0"/>
    <n v="0"/>
    <n v="0"/>
    <n v="0"/>
    <n v="0"/>
    <n v="0"/>
    <n v="8"/>
    <n v="0"/>
    <n v="0"/>
    <n v="0"/>
    <n v="66"/>
    <n v="74"/>
    <n v="0"/>
    <n v="0"/>
    <n v="0"/>
    <n v="720.96"/>
    <n v="53351.040000000001"/>
    <n v="0"/>
    <n v="53351.040000000001"/>
    <x v="35"/>
  </r>
  <r>
    <s v="CXTKC"/>
    <s v="BTS_DAO"/>
    <s v="SPR-2016"/>
    <s v="998-BJUY"/>
    <s v="T|i5|8GB|1TB|UMA|DVDRW|DW1707|Win8.1"/>
    <s v="THUNFBTX"/>
    <s v="CONSUMER"/>
    <s v="Consumer"/>
    <x v="1"/>
    <s v="INSPIRON 5348"/>
    <s v="THUN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03"/>
  </r>
  <r>
    <s v="CYRTJ"/>
    <s v="BTS_DAO"/>
    <s v="B2S-2016"/>
    <s v="998-BMLJ"/>
    <s v="PQC|4GB|500|UMA|DVDRW|DW1705|Win7PRO"/>
    <s v="SAFFRONFBTX"/>
    <s v="CONSUMER"/>
    <s v="Consumer"/>
    <x v="1"/>
    <s v="INSPIRON 3646"/>
    <s v="SAFFRONBTX"/>
    <x v="0"/>
    <s v="NULL"/>
    <s v="NULL"/>
    <s v="NULL"/>
    <s v="Cons Direct"/>
    <n v="727"/>
    <n v="7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7"/>
    <n v="0"/>
    <n v="0"/>
    <n v="0"/>
    <n v="0"/>
    <n v="727"/>
    <n v="0"/>
    <n v="0"/>
    <n v="0"/>
    <n v="341.02"/>
    <n v="247921.53999999998"/>
    <n v="0"/>
    <n v="0"/>
    <x v="88"/>
  </r>
  <r>
    <s v="DFVDR"/>
    <s v="DAO_Commercial"/>
    <s v="DBM"/>
    <s v="998-BNXK"/>
    <s v="WYSE 5030 PCOIP ZERO CLIENT"/>
    <s v="CONTRA COSTAFBTX"/>
    <s v="THIN CLIENT"/>
    <s v="Commercial"/>
    <x v="11"/>
    <s v="WYSE 5030 PCOIP ZERO CLIENT"/>
    <s v="CONTRA COSTA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92"/>
  </r>
  <r>
    <s v="DTM34"/>
    <s v="DAO_Retail"/>
    <s v="FY16 Holiday cycle5"/>
    <s v="998-BOWW"/>
    <s v="ORCH1603_2402"/>
    <s v="ORCAMD24FBTX"/>
    <s v="CONSUMER"/>
    <s v="Retail"/>
    <x v="1"/>
    <s v="INSPIRON 24-3455"/>
    <s v="ORCAMD24BTX"/>
    <x v="0"/>
    <s v="NULL"/>
    <s v="NULL"/>
    <s v="NULL"/>
    <s v="Cons Retail"/>
    <n v="108"/>
    <n v="108"/>
    <n v="108"/>
    <n v="108"/>
    <n v="108"/>
    <n v="108"/>
    <n v="108"/>
    <n v="108"/>
    <n v="0"/>
    <n v="0"/>
    <n v="0"/>
    <n v="0"/>
    <n v="0"/>
    <n v="0"/>
    <n v="0"/>
    <n v="0"/>
    <n v="0"/>
    <n v="0"/>
    <n v="0"/>
    <n v="0"/>
    <n v="100"/>
    <n v="8"/>
    <n v="0"/>
    <n v="0"/>
    <n v="0"/>
    <n v="108"/>
    <n v="0"/>
    <n v="0"/>
    <n v="0"/>
    <n v="382.76"/>
    <n v="41338.080000000002"/>
    <n v="0"/>
    <n v="41338.080000000002"/>
    <x v="77"/>
  </r>
  <r>
    <s v="F22XP"/>
    <s v="DAO_Commercial"/>
    <s v="NDBM_Wave1Refresh"/>
    <s v="730-8285"/>
    <s v="Optiplex 9020MT_032"/>
    <s v="AMAZONMTFBTX"/>
    <s v="COMMERCIAL"/>
    <s v="Commercial"/>
    <x v="2"/>
    <s v="OPTIPLEX 9020"/>
    <s v="AMAZONMTBTX"/>
    <x v="0"/>
    <s v="DAO"/>
    <s v="North Am."/>
    <s v="Commercial NDBM"/>
    <s v="Commercial DBM"/>
    <n v="191"/>
    <n v="191"/>
    <n v="191"/>
    <n v="191"/>
    <n v="191"/>
    <n v="191"/>
    <n v="191"/>
    <n v="191"/>
    <n v="191"/>
    <n v="191"/>
    <n v="191"/>
    <n v="191"/>
    <n v="191"/>
    <n v="11"/>
    <n v="0"/>
    <n v="0"/>
    <n v="0"/>
    <n v="0"/>
    <n v="0"/>
    <n v="0"/>
    <n v="11"/>
    <n v="0"/>
    <n v="0"/>
    <n v="180"/>
    <n v="0"/>
    <n v="191"/>
    <n v="0"/>
    <n v="0"/>
    <n v="0"/>
    <n v="659.65"/>
    <n v="125993.15"/>
    <n v="0"/>
    <n v="125993.15"/>
    <x v="65"/>
  </r>
  <r>
    <s v="5NC49"/>
    <s v="DAO_Retail"/>
    <s v="Spring 2015"/>
    <s v="998-BLGO"/>
    <s v="i7746-3125SLV"/>
    <s v="HADLEY17BDWFBTX"/>
    <s v="CONSUMER"/>
    <s v="Retail"/>
    <x v="0"/>
    <s v="INSPIRON 7746"/>
    <s v="HADLEY17BDWBTX"/>
    <x v="0"/>
    <s v="NULL"/>
    <s v="NULL"/>
    <s v="NULL"/>
    <s v="Cons Retail"/>
    <n v="27"/>
    <n v="27"/>
    <n v="27"/>
    <n v="27"/>
    <n v="27"/>
    <n v="27"/>
    <n v="27"/>
    <n v="27"/>
    <n v="3"/>
    <n v="3"/>
    <n v="3"/>
    <n v="0"/>
    <n v="0"/>
    <n v="0"/>
    <n v="0"/>
    <n v="0"/>
    <n v="0"/>
    <n v="0"/>
    <n v="0"/>
    <n v="0"/>
    <n v="27"/>
    <n v="0"/>
    <n v="0"/>
    <n v="0"/>
    <n v="0"/>
    <n v="27"/>
    <n v="0"/>
    <n v="0"/>
    <n v="0"/>
    <n v="847.74"/>
    <n v="22888.98"/>
    <n v="0"/>
    <n v="22888.98"/>
    <x v="179"/>
  </r>
  <r>
    <s v="5WX1W"/>
    <s v="DAO_Commercial"/>
    <s v="DBM"/>
    <s v="998-BGHG"/>
    <s v="OPTIPLEX 3020_018"/>
    <s v="TIGRISSFFFBTX"/>
    <s v="COMMERCIAL"/>
    <s v="Commercial"/>
    <x v="2"/>
    <s v="OPTIPLEX 3020"/>
    <s v="TIGRISSFFBTX"/>
    <x v="0"/>
    <s v="DAO"/>
    <s v="NULL"/>
    <s v="NULL"/>
    <s v="Commercial DBM"/>
    <n v="6077"/>
    <n v="6077"/>
    <n v="4517"/>
    <n v="1253"/>
    <n v="1061"/>
    <n v="0"/>
    <n v="0"/>
    <n v="0"/>
    <n v="0"/>
    <n v="0"/>
    <n v="0"/>
    <n v="0"/>
    <n v="0"/>
    <n v="0"/>
    <n v="0"/>
    <n v="0"/>
    <n v="18672"/>
    <n v="0"/>
    <n v="18672"/>
    <n v="7967"/>
    <n v="3335"/>
    <n v="1"/>
    <n v="0"/>
    <n v="2741"/>
    <n v="0"/>
    <n v="6077"/>
    <n v="8160"/>
    <n v="10512"/>
    <n v="3360"/>
    <n v="474.08"/>
    <n v="2880984.1599999997"/>
    <n v="8852021.7599999998"/>
    <n v="0"/>
    <x v="119"/>
  </r>
  <r>
    <s v="62NPW"/>
    <s v="DAO_Retail"/>
    <s v="FY16 Back to School cycle3"/>
    <s v="998-BPXO"/>
    <s v="REDWOODHSW1603_5501"/>
    <s v="REDWOODHSWFBTX"/>
    <s v="CONSUMER"/>
    <s v="Retail"/>
    <x v="0"/>
    <s v="INSPIRON 3148"/>
    <s v="REDWOODHSWBTX"/>
    <x v="0"/>
    <s v="NULL"/>
    <s v="NULL"/>
    <s v="NULL"/>
    <s v="Cons Retail"/>
    <n v="194"/>
    <n v="194"/>
    <n v="194"/>
    <n v="194"/>
    <n v="194"/>
    <n v="194"/>
    <n v="194"/>
    <n v="0"/>
    <n v="0"/>
    <n v="0"/>
    <n v="0"/>
    <n v="0"/>
    <n v="0"/>
    <n v="0"/>
    <n v="0"/>
    <n v="0"/>
    <n v="0"/>
    <n v="0"/>
    <n v="0"/>
    <n v="0"/>
    <n v="61"/>
    <n v="0"/>
    <n v="0"/>
    <n v="133"/>
    <n v="0"/>
    <n v="194"/>
    <n v="0"/>
    <n v="0"/>
    <n v="0"/>
    <n v="579.52"/>
    <n v="112426.87999999999"/>
    <n v="0"/>
    <n v="0"/>
    <x v="61"/>
  </r>
  <r>
    <s v="669C5"/>
    <s v="BTS_Mexico"/>
    <s v="Wave2_Refresh"/>
    <s v="998-BLUG"/>
    <s v="3020MFF_1H16_002/MX/BTS"/>
    <s v="DOGFISH 3FBTX"/>
    <s v="COMMERCIAL"/>
    <s v="Commercial"/>
    <x v="2"/>
    <s v="OPTIPLEX 3020"/>
    <s v="DOGFISH 3 BTX"/>
    <x v="1"/>
    <s v="NULL"/>
    <s v="NULL"/>
    <s v="NULL"/>
    <s v="Commercial DBM"/>
    <n v="2847"/>
    <n v="2847"/>
    <n v="2847"/>
    <n v="2847"/>
    <n v="2847"/>
    <n v="590"/>
    <n v="338"/>
    <n v="0"/>
    <n v="0"/>
    <n v="0"/>
    <n v="0"/>
    <n v="0"/>
    <n v="0"/>
    <n v="0"/>
    <n v="0"/>
    <n v="0"/>
    <n v="0"/>
    <n v="0"/>
    <n v="0"/>
    <n v="0"/>
    <n v="2136"/>
    <n v="66"/>
    <n v="0"/>
    <n v="0"/>
    <n v="645"/>
    <n v="2847"/>
    <n v="0"/>
    <n v="0"/>
    <n v="0"/>
    <n v="348.51"/>
    <n v="992207.97"/>
    <n v="0"/>
    <n v="0"/>
    <x v="110"/>
  </r>
  <r>
    <s v="66KP9"/>
    <s v="DAO_Commercial"/>
    <s v="DBM"/>
    <s v="998-BMDZ"/>
    <s v="SALADO14BTX1,NBK,LAT,BTX,E6440"/>
    <s v="LATITUDE E6440,,NOTEBOOK,SALADO14BTX"/>
    <s v="COMMERCIAL"/>
    <s v="Commercial"/>
    <x v="4"/>
    <s v="LATITUDE E6440"/>
    <s v="SALADO14BTX"/>
    <x v="0"/>
    <s v="NULL"/>
    <s v="NULL"/>
    <s v="NULL"/>
    <s v="Commercial DBM"/>
    <n v="3312"/>
    <n v="3312"/>
    <n v="2209"/>
    <n v="2209"/>
    <n v="2209"/>
    <n v="1760"/>
    <n v="464"/>
    <n v="0"/>
    <n v="0"/>
    <n v="0"/>
    <n v="0"/>
    <n v="0"/>
    <n v="0"/>
    <n v="0"/>
    <n v="0"/>
    <n v="0"/>
    <n v="1368"/>
    <n v="0"/>
    <n v="1368"/>
    <n v="792"/>
    <n v="1183"/>
    <n v="51"/>
    <n v="0"/>
    <n v="2078"/>
    <n v="0"/>
    <n v="3312"/>
    <n v="432"/>
    <n v="936"/>
    <n v="432"/>
    <n v="736.32"/>
    <n v="2438691.8400000003"/>
    <n v="1007285.7600000001"/>
    <n v="0"/>
    <x v="57"/>
  </r>
  <r>
    <s v="5M01X"/>
    <s v="DAO_Retail"/>
    <s v="Spring 2014"/>
    <s v="998-BICC"/>
    <s v="i5535-2684APL"/>
    <s v="OAK15AMDFBTX"/>
    <s v="CONSUMER"/>
    <s v="Retail"/>
    <x v="0"/>
    <s v="INSPIRON 5535"/>
    <s v="OAK15AMDBTX"/>
    <x v="0"/>
    <s v="NULL"/>
    <s v="NULL"/>
    <s v="NULL"/>
    <s v="Cons Retail"/>
    <n v="43"/>
    <n v="43"/>
    <n v="43"/>
    <n v="43"/>
    <n v="43"/>
    <n v="43"/>
    <n v="43"/>
    <n v="43"/>
    <n v="43"/>
    <n v="43"/>
    <n v="43"/>
    <n v="0"/>
    <n v="0"/>
    <n v="0"/>
    <n v="0"/>
    <n v="0"/>
    <n v="0"/>
    <n v="0"/>
    <n v="0"/>
    <n v="0"/>
    <n v="43"/>
    <n v="0"/>
    <n v="0"/>
    <n v="0"/>
    <n v="0"/>
    <n v="43"/>
    <n v="0"/>
    <n v="0"/>
    <n v="0"/>
    <n v="436.47"/>
    <n v="18768.210000000003"/>
    <n v="0"/>
    <n v="18768.210000000003"/>
    <x v="0"/>
  </r>
  <r>
    <s v="5MJTX"/>
    <s v="DAO_Commercial"/>
    <s v="DBM"/>
    <s v="998-BRSQ"/>
    <s v="SP3 8GB/256GB/I7"/>
    <s v="CROSSFITBTX"/>
    <s v="NULL"/>
    <s v="Retail"/>
    <x v="7"/>
    <s v="NULL"/>
    <s v="NULL"/>
    <x v="0"/>
    <s v="NULL"/>
    <s v="NULL"/>
    <s v="NULL"/>
    <s v="Tabl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4"/>
  </r>
  <r>
    <s v="5N12G"/>
    <s v="DAO_Retail"/>
    <n v="2014"/>
    <s v="730-6823"/>
    <s v="INSPIRON 2330,NO PROCESSOR,MNTW,OLYMPICFBTX"/>
    <s v="OLYMPICFBTX"/>
    <s v="CONSUMER"/>
    <s v="Retail"/>
    <x v="1"/>
    <s v="INSPIRON 2330"/>
    <s v="OLYMPIC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1"/>
  </r>
  <r>
    <s v="5N22D"/>
    <s v="DAO_Retail"/>
    <n v="2014"/>
    <s v="730-4597"/>
    <s v="INSPIRON 5423,BMWZ4FBTX1,NOTEBOOK,BMWZ4BTX"/>
    <s v="BMWZ4FBTX"/>
    <s v="CONSUMER"/>
    <s v="Retail"/>
    <x v="0"/>
    <s v="INSPIRON 5423"/>
    <s v="BMWZ4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"/>
  </r>
  <r>
    <s v="5R5PF"/>
    <s v="DAO_Retail"/>
    <n v="2014"/>
    <s v="730-5270"/>
    <s v="INSPIRON 660,NO PROCESSOR,MINI TOWER,MISSION HILLS MLKFBTX"/>
    <s v="MISSION HILLS MLK BTX"/>
    <s v="CONSUMER"/>
    <s v="Retail"/>
    <x v="1"/>
    <s v="INSPIRON 660"/>
    <s v="MISSION HILLS MLK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8"/>
  </r>
  <r>
    <s v="2NPYT"/>
    <s v="DAO_Commercial"/>
    <s v="NDBM_Wave2Refresh"/>
    <s v="998-BFBM"/>
    <s v="Latitude E7440_115"/>
    <s v="GOLIAD14FBTX"/>
    <s v="COMMERCIAL"/>
    <s v="Commercial"/>
    <x v="4"/>
    <s v="LATITUDE E7440"/>
    <s v="GOLIAD14BTX"/>
    <x v="0"/>
    <s v="DAO"/>
    <s v="NULL"/>
    <s v="NULL"/>
    <s v="Commercial DBM"/>
    <n v="8"/>
    <n v="8"/>
    <n v="8"/>
    <n v="8"/>
    <n v="8"/>
    <n v="8"/>
    <n v="8"/>
    <n v="8"/>
    <n v="8"/>
    <n v="8"/>
    <n v="8"/>
    <n v="8"/>
    <n v="0"/>
    <n v="0"/>
    <n v="0"/>
    <n v="0"/>
    <n v="0"/>
    <n v="0"/>
    <n v="0"/>
    <n v="0"/>
    <n v="7"/>
    <n v="1"/>
    <n v="0"/>
    <n v="0"/>
    <n v="0"/>
    <n v="8"/>
    <n v="0"/>
    <n v="0"/>
    <n v="0"/>
    <n v="1006.61"/>
    <n v="8052.88"/>
    <n v="0"/>
    <n v="8052.88"/>
    <x v="170"/>
  </r>
  <r>
    <s v="2PKMD"/>
    <s v="DAO_Retail"/>
    <n v="2014"/>
    <s v="998-BNRO"/>
    <s v="ALIENWARE 13,ECHO 13FBTX"/>
    <s v="ECHO 13FBTX"/>
    <s v="CONSUMER"/>
    <s v="Retail"/>
    <x v="8"/>
    <s v="ALIENWARE 13"/>
    <s v="ECHO 13 BTX"/>
    <x v="0"/>
    <s v="NULL"/>
    <s v="NULL"/>
    <s v="NULL"/>
    <s v="Cons Retail"/>
    <n v="47"/>
    <n v="47"/>
    <n v="47"/>
    <n v="47"/>
    <n v="47"/>
    <n v="47"/>
    <n v="47"/>
    <n v="37"/>
    <n v="0"/>
    <n v="0"/>
    <n v="0"/>
    <n v="0"/>
    <n v="0"/>
    <n v="0"/>
    <n v="0"/>
    <n v="0"/>
    <n v="0"/>
    <n v="0"/>
    <n v="0"/>
    <n v="0"/>
    <n v="47"/>
    <n v="0"/>
    <n v="0"/>
    <n v="0"/>
    <n v="0"/>
    <n v="47"/>
    <n v="0"/>
    <n v="0"/>
    <n v="0"/>
    <n v="913.49"/>
    <n v="42934.03"/>
    <n v="0"/>
    <n v="33799.129999999997"/>
    <x v="60"/>
  </r>
  <r>
    <s v="2WFFV"/>
    <s v="DAO_Commercial"/>
    <s v="NDBM_Wave2"/>
    <s v="730-6967"/>
    <s v="FPWS T3161_142H_005"/>
    <s v="BELLS3FBTX"/>
    <s v="COMMERCIAL"/>
    <s v="Commercial"/>
    <x v="15"/>
    <s v="PRECISION T3610"/>
    <s v="BELLS3BTX"/>
    <x v="0"/>
    <s v="DAO"/>
    <s v="North Am.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93"/>
  </r>
  <r>
    <s v="2YV97"/>
    <s v="DAO_Retail"/>
    <n v="2014"/>
    <s v="998-BPSQ"/>
    <s v="XPS  13 9343,,NOTEBOOK,DINO13FBTX"/>
    <s v="DINO13FBTX"/>
    <s v="CONSUMER"/>
    <s v="Retail"/>
    <x v="5"/>
    <s v="XPS  13 9343"/>
    <s v="DINO13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-"/>
    <n v="0"/>
    <n v="0"/>
    <n v="0"/>
    <x v="48"/>
  </r>
  <r>
    <s v="3G5PK"/>
    <s v="BTS_Mexico"/>
    <s v="HOL-2015"/>
    <s v="998-BHHD"/>
    <s v="INSPIRON 5547, NOTEBOOK, MAPLEM15HSWFBTX"/>
    <s v="MAPLEM15HSWFBTX"/>
    <s v="CONSUMER"/>
    <s v="Consumer"/>
    <x v="0"/>
    <s v="INSPIRON 5547"/>
    <s v="MAPLEM15HSWBTX"/>
    <x v="1"/>
    <s v="LATAM"/>
    <s v="NULL"/>
    <s v="NULL"/>
    <s v="Cons Direct"/>
    <n v="24"/>
    <n v="24"/>
    <n v="24"/>
    <n v="24"/>
    <n v="24"/>
    <n v="24"/>
    <n v="24"/>
    <n v="24"/>
    <n v="24"/>
    <n v="24"/>
    <n v="24"/>
    <n v="24"/>
    <n v="24"/>
    <n v="0"/>
    <n v="0"/>
    <n v="0"/>
    <n v="0"/>
    <n v="0"/>
    <n v="0"/>
    <n v="0"/>
    <n v="24"/>
    <n v="0"/>
    <n v="0"/>
    <n v="0"/>
    <n v="0"/>
    <n v="24"/>
    <n v="0"/>
    <n v="0"/>
    <n v="0"/>
    <n v="681.82"/>
    <n v="16363.68"/>
    <n v="0"/>
    <n v="16363.68"/>
    <x v="5"/>
  </r>
  <r>
    <s v="6XGC8"/>
    <s v="DAO_Retail"/>
    <n v="2014"/>
    <s v="730-2478"/>
    <s v="INSPIRON 5520,AUDIA5INTELBTX1"/>
    <s v="AUDIA5INTELFBTX"/>
    <s v="CONSUMER"/>
    <s v="Retail"/>
    <x v="0"/>
    <s v="INSPIRON 5520"/>
    <s v="AUDIA5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5"/>
  </r>
  <r>
    <s v="6XXH8"/>
    <s v="DAO_Retail"/>
    <n v="2014"/>
    <s v="730-7643"/>
    <s v="XPS13,9333,NOTEBOOK,SPYDER ULT XPSFBTX"/>
    <s v="SPYDER ULT XPSFBTX"/>
    <s v="CONSUMER"/>
    <s v="Retail"/>
    <x v="5"/>
    <s v="XPS13"/>
    <s v="SPYDER ULT XPS 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49"/>
  </r>
  <r>
    <s v="6YH3M"/>
    <s v="DAO_Retail"/>
    <n v="2014"/>
    <s v="730-3986"/>
    <s v="INSPIRON 660,NO PROCESSOR,MINI TOWER,MISSION HILLS MLKFBTX"/>
    <s v="MISSION HILLS MLK BTX"/>
    <s v="CONSUMER"/>
    <s v="Retail"/>
    <x v="1"/>
    <s v="INSPIRON 660"/>
    <s v="MISSION HILLS MLK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8"/>
  </r>
  <r>
    <s v="70T1C"/>
    <s v="DAO_Commercial"/>
    <s v="Wave 1 NDBM"/>
    <s v="730-5803"/>
    <s v="AMZSFF141H_011"/>
    <s v="AMAZONSFFFBTX"/>
    <s v="COMMERCIAL"/>
    <s v="Retail"/>
    <x v="2"/>
    <s v="OPTIPLEX 9020"/>
    <s v="AMAZONSFFBTX"/>
    <x v="0"/>
    <s v="DAO"/>
    <s v="North Am."/>
    <s v="Commercial NDBM"/>
    <s v="Commercial DBM"/>
    <n v="3"/>
    <n v="3"/>
    <n v="3"/>
    <n v="3"/>
    <n v="3"/>
    <n v="3"/>
    <n v="3"/>
    <n v="3"/>
    <n v="3"/>
    <n v="3"/>
    <n v="3"/>
    <n v="3"/>
    <n v="3"/>
    <n v="3"/>
    <n v="0"/>
    <n v="0"/>
    <n v="0"/>
    <n v="0"/>
    <n v="0"/>
    <n v="0"/>
    <n v="0"/>
    <n v="3"/>
    <n v="0"/>
    <n v="0"/>
    <n v="0"/>
    <n v="3"/>
    <n v="0"/>
    <n v="0"/>
    <n v="0"/>
    <n v="537.05999999999995"/>
    <n v="1611.1799999999998"/>
    <n v="0"/>
    <n v="1611.1799999999998"/>
    <x v="133"/>
  </r>
  <r>
    <s v="3WNF3"/>
    <s v="DAO_Commercial"/>
    <s v="FY16 2H"/>
    <s v="998-BRLB"/>
    <s v="5040MT_2H16_023"/>
    <s v="TRIGGERFISHMTFBTX"/>
    <s v="COMMERCIAL"/>
    <s v="Retail"/>
    <x v="2"/>
    <s v="OPTIPLEX 5040"/>
    <s v="TRIGGERFISHMTBTX"/>
    <x v="0"/>
    <s v="NULL"/>
    <s v="NULL"/>
    <s v="NULL"/>
    <s v="Commercial DBM"/>
    <n v="324"/>
    <n v="324"/>
    <n v="0"/>
    <n v="0"/>
    <n v="0"/>
    <n v="0"/>
    <n v="0"/>
    <n v="0"/>
    <n v="0"/>
    <n v="0"/>
    <n v="0"/>
    <n v="0"/>
    <n v="0"/>
    <n v="0"/>
    <n v="0"/>
    <n v="18"/>
    <n v="0"/>
    <n v="0"/>
    <n v="18"/>
    <n v="253"/>
    <n v="324"/>
    <n v="0"/>
    <n v="0"/>
    <n v="0"/>
    <n v="0"/>
    <n v="324"/>
    <n v="0"/>
    <n v="18"/>
    <n v="180"/>
    <n v="630.32010000000002"/>
    <n v="204223.71240000002"/>
    <n v="11345.7618"/>
    <n v="0"/>
    <x v="194"/>
  </r>
  <r>
    <s v="4F62V"/>
    <s v="DAO_Retail"/>
    <s v="Spring 2014"/>
    <s v="998-BHZY"/>
    <s v="i17RM-5161MRL"/>
    <s v="OAKM17HSWFBTX"/>
    <s v="CONSUMER"/>
    <s v="Retail"/>
    <x v="0"/>
    <s v="INSPIRON 5737"/>
    <s v="OAKM17HSWBTX"/>
    <x v="0"/>
    <s v="NULL"/>
    <s v="NULL"/>
    <s v="NULL"/>
    <s v="Cons Retail"/>
    <n v="20"/>
    <n v="20"/>
    <n v="20"/>
    <n v="20"/>
    <n v="20"/>
    <n v="20"/>
    <n v="20"/>
    <n v="20"/>
    <n v="20"/>
    <n v="20"/>
    <n v="20"/>
    <n v="20"/>
    <n v="0"/>
    <n v="0"/>
    <n v="0"/>
    <n v="0"/>
    <n v="0"/>
    <n v="0"/>
    <n v="0"/>
    <n v="0"/>
    <n v="20"/>
    <n v="0"/>
    <n v="0"/>
    <n v="0"/>
    <n v="0"/>
    <n v="20"/>
    <n v="0"/>
    <n v="0"/>
    <n v="0"/>
    <n v="577.54"/>
    <n v="11550.8"/>
    <n v="0"/>
    <n v="11550.8"/>
    <x v="135"/>
  </r>
  <r>
    <s v="4R0DP"/>
    <s v="DAO_Retail"/>
    <n v="2014"/>
    <s v="998-BHSH"/>
    <s v="INSPIRON 5 SERIES 15,NOTEBOOK,5537,OAKM15HSWFBTX"/>
    <s v="OAKM15HSWFBTX"/>
    <s v="CONSUMER"/>
    <s v="Retail"/>
    <x v="0"/>
    <s v="INSPIRON 5537"/>
    <s v="OAKM15HS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9"/>
  </r>
  <r>
    <s v="4YY4J"/>
    <s v="DAO_Retail"/>
    <n v="2014"/>
    <s v="998-BNYP"/>
    <s v="INSPIRON 24-3455,,ORCHID AMD CHASSIS,ORCAMD24FBTX"/>
    <s v="ORCAMD24FBTX"/>
    <s v="CONSUMER"/>
    <s v="Retail"/>
    <x v="1"/>
    <s v="INSPIRON 24-3455"/>
    <s v="ORCAMD24BTX"/>
    <x v="0"/>
    <s v="NULL"/>
    <s v="NULL"/>
    <s v="NULL"/>
    <s v="Cons Retail"/>
    <n v="10"/>
    <n v="10"/>
    <n v="10"/>
    <n v="10"/>
    <n v="10"/>
    <n v="10"/>
    <n v="10"/>
    <n v="10"/>
    <n v="0"/>
    <n v="0"/>
    <n v="0"/>
    <n v="0"/>
    <n v="0"/>
    <n v="0"/>
    <n v="0"/>
    <n v="0"/>
    <n v="0"/>
    <n v="0"/>
    <n v="0"/>
    <n v="0"/>
    <n v="10"/>
    <n v="0"/>
    <n v="0"/>
    <n v="0"/>
    <n v="0"/>
    <n v="10"/>
    <n v="0"/>
    <n v="0"/>
    <n v="0"/>
    <n v="499.87"/>
    <n v="4998.7"/>
    <n v="0"/>
    <n v="4998.7"/>
    <x v="77"/>
  </r>
  <r>
    <s v="5H58R"/>
    <s v="DAO_Retail"/>
    <n v="2014"/>
    <s v="730-2429"/>
    <s v="INSPIRON N4050,NO PROCESSOR,NOTEBOOK,ENRICO14INTELHRFBTX"/>
    <s v="ENRICO14INTELHRFBTX"/>
    <s v="CONSUMER"/>
    <s v="Retail"/>
    <x v="0"/>
    <s v="INSPIRON N4050"/>
    <s v="ENRICO14INTELHR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95"/>
  </r>
  <r>
    <s v="7FDVM"/>
    <s v="DAO_Commercial"/>
    <s v="ESG"/>
    <s v="225-2631"/>
    <s v="EQL 6100XV 600G 3.5in"/>
    <s v="EQUALLOGIC PS6100"/>
    <s v="Desktops"/>
    <s v="Commercial"/>
    <x v="3"/>
    <s v="NULL"/>
    <s v="NULL"/>
    <x v="0"/>
    <s v="DAO"/>
    <s v="North Am."/>
    <s v="Enterprise"/>
    <s v="Enterprise"/>
    <n v="24"/>
    <n v="24"/>
    <n v="20"/>
    <n v="20"/>
    <n v="16"/>
    <n v="4"/>
    <n v="0"/>
    <n v="0"/>
    <n v="0"/>
    <n v="0"/>
    <n v="0"/>
    <n v="0"/>
    <n v="0"/>
    <n v="0"/>
    <n v="0"/>
    <n v="0"/>
    <n v="0"/>
    <n v="0"/>
    <n v="0"/>
    <n v="0"/>
    <n v="24"/>
    <n v="0"/>
    <n v="0"/>
    <n v="0"/>
    <n v="0"/>
    <n v="24"/>
    <n v="0"/>
    <n v="0"/>
    <n v="0"/>
    <n v="7475"/>
    <n v="179400"/>
    <n v="0"/>
    <n v="0"/>
    <x v="23"/>
  </r>
  <r>
    <s v="7NKCY"/>
    <s v="BTS_Mexico"/>
    <s v="FY 16 Holiday Cycle 5"/>
    <s v="998-BQNZ"/>
    <s v="TULIP14SKL1605_2253"/>
    <s v="TULIP14SKLFBTX"/>
    <s v="CONSUMER"/>
    <s v="Consumer"/>
    <x v="0"/>
    <s v="INSPIRON 14-5459"/>
    <s v="TULIP14SKLBTX"/>
    <x v="1"/>
    <s v="NULL"/>
    <s v="NULL"/>
    <s v="NULL"/>
    <s v="Cons Direct"/>
    <n v="1198"/>
    <n v="1198"/>
    <n v="1198"/>
    <n v="832"/>
    <n v="700"/>
    <n v="0"/>
    <n v="0"/>
    <n v="0"/>
    <n v="0"/>
    <n v="0"/>
    <n v="0"/>
    <n v="0"/>
    <n v="0"/>
    <n v="0"/>
    <n v="0"/>
    <n v="0"/>
    <n v="0"/>
    <n v="0"/>
    <n v="0"/>
    <n v="1868"/>
    <n v="832"/>
    <n v="0"/>
    <n v="0"/>
    <n v="0"/>
    <n v="366"/>
    <n v="1198"/>
    <n v="0"/>
    <n v="0"/>
    <n v="0"/>
    <n v="522.74"/>
    <n v="626242.52"/>
    <n v="0"/>
    <n v="0"/>
    <x v="152"/>
  </r>
  <r>
    <s v="7T4C5"/>
    <s v="DAO_Retail"/>
    <s v="FY16 Back to School cycle3"/>
    <s v="998-BPQK"/>
    <s v="BRAD151603_5222"/>
    <s v="BRADLEYBDWFBTX"/>
    <s v="CONSUMER"/>
    <s v="Retail"/>
    <x v="0"/>
    <s v="INSPIRON 7548"/>
    <s v="BRADLEYBDWBTX"/>
    <x v="0"/>
    <s v="NULL"/>
    <s v="NULL"/>
    <s v="NULL"/>
    <s v="Cons Retail"/>
    <n v="17"/>
    <n v="17"/>
    <n v="17"/>
    <n v="17"/>
    <n v="17"/>
    <n v="17"/>
    <n v="0"/>
    <n v="0"/>
    <n v="0"/>
    <n v="0"/>
    <n v="0"/>
    <n v="0"/>
    <n v="0"/>
    <n v="0"/>
    <n v="0"/>
    <n v="0"/>
    <n v="0"/>
    <n v="0"/>
    <n v="0"/>
    <n v="0"/>
    <n v="6"/>
    <n v="0"/>
    <n v="0"/>
    <n v="11"/>
    <n v="0"/>
    <n v="17"/>
    <n v="0"/>
    <n v="0"/>
    <n v="0"/>
    <n v="679.1"/>
    <n v="11544.7"/>
    <n v="0"/>
    <n v="0"/>
    <x v="71"/>
  </r>
  <r>
    <s v="7TWGX"/>
    <s v="BTS_DAO"/>
    <s v="HOL-2015"/>
    <s v="998-BHFM"/>
    <s v="i7|HSW|8|1TB HD+ W7P"/>
    <s v="CEDAR17HSWFBTX"/>
    <s v="CONSUMER"/>
    <s v="Consumer"/>
    <x v="0"/>
    <s v="INSPIRON 5748"/>
    <s v="CEDAR17HSW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2"/>
  </r>
  <r>
    <s v="7XRPP"/>
    <s v="DAO_Retail"/>
    <n v="2014"/>
    <s v="730-3400"/>
    <s v="XPS15,NO PROCESSOR,NOTEBOOK,PANAMERA XPS FBTX"/>
    <s v="PANAMERA XPS FBTX"/>
    <s v="CONSUMER"/>
    <s v="Retail"/>
    <x v="5"/>
    <s v="XPS15"/>
    <s v="PANAMERA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9"/>
  </r>
  <r>
    <s v="704P4"/>
    <s v="DAO_Retail"/>
    <n v="2014"/>
    <s v="730-4028"/>
    <s v="INSPIRON 2330,NO PROCESSOR,MNTW,OLYMPICFBTX"/>
    <s v="OLYMPICFBTX"/>
    <s v="CONSUMER"/>
    <s v="Retail"/>
    <x v="1"/>
    <s v="INSPIRON 2330"/>
    <s v="OLYMPIC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1"/>
  </r>
  <r>
    <s v="76GTX"/>
    <s v="DAO_Retail"/>
    <s v="Holiday 2014"/>
    <s v="998-BHXS"/>
    <s v="i3646-2600BLK"/>
    <s v="SAFFRONFBTX"/>
    <s v="CONSUMER"/>
    <s v="Retail"/>
    <x v="1"/>
    <s v="INSPIRON 3646"/>
    <s v="SAFFRONBTX"/>
    <x v="0"/>
    <s v="DAO"/>
    <s v="NULL"/>
    <s v="NULL"/>
    <s v="Cons Retail"/>
    <n v="5961"/>
    <n v="5961"/>
    <n v="5961"/>
    <n v="4811"/>
    <n v="4811"/>
    <n v="4811"/>
    <n v="3907"/>
    <n v="83"/>
    <n v="0"/>
    <n v="0"/>
    <n v="0"/>
    <n v="0"/>
    <n v="0"/>
    <n v="0"/>
    <n v="0"/>
    <n v="0"/>
    <n v="0"/>
    <n v="0"/>
    <n v="0"/>
    <n v="0"/>
    <n v="2867"/>
    <n v="0"/>
    <n v="0"/>
    <n v="3094"/>
    <n v="0"/>
    <n v="5961"/>
    <n v="0"/>
    <n v="0"/>
    <n v="0"/>
    <n v="309.45999999999998"/>
    <n v="1844691.0599999998"/>
    <n v="0"/>
    <n v="25685.179999999997"/>
    <x v="88"/>
  </r>
  <r>
    <s v="7GF9X"/>
    <s v="DAO_Retail"/>
    <n v="2014"/>
    <s v="730-0849"/>
    <s v="XPS13,NO PROCESSOR,NOTEBOOK,SPYDER XPS FBTX"/>
    <s v="SPYDER XPS FBTX"/>
    <s v="CONSUMER"/>
    <s v="Retail"/>
    <x v="5"/>
    <s v="XPS13"/>
    <s v="SPYDER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4"/>
  </r>
  <r>
    <s v="7JHHY"/>
    <s v="BTS_DAO"/>
    <s v="FY16 2H"/>
    <s v="998-BOYR"/>
    <s v="X1/64GB/4GB/FHD/WiFi_40pin"/>
    <s v="JEFFERSONFBTX"/>
    <s v="TABLET DEVICES"/>
    <s v="Consumer"/>
    <x v="7"/>
    <s v="VENUE 11 PRO 7140"/>
    <s v="JEFFERSONBTX"/>
    <x v="0"/>
    <s v="NULL"/>
    <s v="NULL"/>
    <s v="NULL"/>
    <s v="Tablets"/>
    <n v="116"/>
    <n v="116"/>
    <n v="116"/>
    <n v="116"/>
    <n v="116"/>
    <n v="116"/>
    <n v="116"/>
    <n v="116"/>
    <n v="116"/>
    <n v="0"/>
    <n v="0"/>
    <n v="0"/>
    <n v="0"/>
    <n v="0"/>
    <n v="0"/>
    <n v="0"/>
    <n v="0"/>
    <n v="0"/>
    <n v="0"/>
    <n v="0"/>
    <n v="116"/>
    <n v="0"/>
    <n v="0"/>
    <n v="0"/>
    <n v="0"/>
    <n v="116"/>
    <n v="0"/>
    <n v="0"/>
    <n v="0"/>
    <n v="697.77"/>
    <n v="80941.319999999992"/>
    <n v="0"/>
    <n v="80941.319999999992"/>
    <x v="137"/>
  </r>
  <r>
    <s v="7MW3C"/>
    <s v="BTS_DAO"/>
    <n v="2012"/>
    <s v="730-1831"/>
    <s v="Q151301_146"/>
    <s v="QUEEN15INTELFBTX"/>
    <s v="CONSUMER"/>
    <s v="Consumer"/>
    <x v="0"/>
    <s v="INSPIRON N5110"/>
    <s v="QUEEN15INTELBTX"/>
    <x v="0"/>
    <s v="NULL"/>
    <s v="NULL"/>
    <s v="NULL"/>
    <s v="Cons Direct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562.15"/>
    <n v="562.15"/>
    <n v="0"/>
    <n v="562.15"/>
    <x v="73"/>
  </r>
  <r>
    <s v="DD5KK"/>
    <s v="BTS_DAO"/>
    <s v="FY16 Holiday cycle5"/>
    <s v="998-BPRJ"/>
    <s v="VOSTRO 3905"/>
    <s v="SUPERIORAMDFBTX"/>
    <s v="CONSUMER"/>
    <s v="Consumer"/>
    <x v="10"/>
    <s v="VOSTRO 3905"/>
    <s v="SUPERIORAMDBTX"/>
    <x v="0"/>
    <s v="NULL"/>
    <s v="NULL"/>
    <s v="NULL"/>
    <s v="Cons Direct"/>
    <n v="673"/>
    <n v="673"/>
    <n v="567"/>
    <n v="363"/>
    <n v="314"/>
    <n v="18"/>
    <n v="0"/>
    <n v="0"/>
    <n v="0"/>
    <n v="0"/>
    <n v="0"/>
    <n v="0"/>
    <n v="0"/>
    <n v="0"/>
    <n v="0"/>
    <n v="0"/>
    <n v="24"/>
    <n v="0"/>
    <n v="24"/>
    <n v="1"/>
    <n v="673"/>
    <n v="0"/>
    <n v="0"/>
    <n v="0"/>
    <n v="0"/>
    <n v="673"/>
    <n v="0"/>
    <n v="24"/>
    <n v="0"/>
    <n v="320.01"/>
    <n v="215366.72999999998"/>
    <n v="7680.24"/>
    <n v="0"/>
    <x v="185"/>
  </r>
  <r>
    <s v="DG0T7"/>
    <s v="DAO_Retail"/>
    <n v="2014"/>
    <s v="730-4068"/>
    <s v="XPS13,NO PROCESSOR,L322X,WW,NOTEBOOK,SPYDER MLK XPSFBTX"/>
    <s v="SPYDER MLK XPSFBTX"/>
    <s v="CONSUMER"/>
    <s v="Retail"/>
    <x v="5"/>
    <s v="XPS13"/>
    <s v="SPYDER MLK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96"/>
  </r>
  <r>
    <s v="DG9FC"/>
    <s v="BTS_Mexico"/>
    <s v="FY 16 Spring Cycle 1"/>
    <s v="998-BKWB"/>
    <s v="CEDAR14VBDW1601_2253"/>
    <s v="CEDAR14BDWFBTX"/>
    <s v="CONSUMER"/>
    <s v="Consumer"/>
    <x v="0"/>
    <s v="INSPIRON 3443"/>
    <s v="CEDAR14BDWBTX"/>
    <x v="1"/>
    <s v="NULL"/>
    <s v="NULL"/>
    <s v="NULL"/>
    <s v="Cons Direct"/>
    <n v="23"/>
    <n v="23"/>
    <n v="23"/>
    <n v="23"/>
    <n v="23"/>
    <n v="23"/>
    <n v="23"/>
    <n v="23"/>
    <n v="23"/>
    <n v="23"/>
    <n v="0"/>
    <n v="0"/>
    <n v="0"/>
    <n v="0"/>
    <n v="0"/>
    <n v="0"/>
    <n v="0"/>
    <n v="0"/>
    <n v="0"/>
    <n v="0"/>
    <n v="23"/>
    <n v="0"/>
    <n v="0"/>
    <n v="0"/>
    <n v="0"/>
    <n v="23"/>
    <n v="0"/>
    <n v="0"/>
    <n v="0"/>
    <n v="493.83"/>
    <n v="11358.09"/>
    <n v="0"/>
    <n v="11358.09"/>
    <x v="197"/>
  </r>
  <r>
    <s v="DT4FJ"/>
    <s v="DAO_Retail"/>
    <s v="Holiday 2015"/>
    <s v="998-BQVL"/>
    <s v="TULIP17SKL1605_2437"/>
    <s v="TULIP17SKLFBTX"/>
    <s v="CONSUMER"/>
    <s v="Retail"/>
    <x v="0"/>
    <s v="INSPIRON 17-5759"/>
    <s v="TULIP17SKLBTX"/>
    <x v="0"/>
    <s v="NULL"/>
    <s v="NULL"/>
    <s v="NULL"/>
    <s v="Cons Retail"/>
    <n v="247"/>
    <n v="247"/>
    <n v="35"/>
    <n v="0"/>
    <n v="0"/>
    <n v="0"/>
    <n v="0"/>
    <n v="0"/>
    <n v="0"/>
    <n v="0"/>
    <n v="0"/>
    <n v="0"/>
    <n v="0"/>
    <n v="0"/>
    <n v="115"/>
    <n v="0"/>
    <n v="200"/>
    <n v="0"/>
    <n v="315"/>
    <n v="168"/>
    <n v="247"/>
    <n v="0"/>
    <n v="0"/>
    <n v="0"/>
    <n v="0"/>
    <n v="247"/>
    <n v="98"/>
    <n v="217"/>
    <n v="115"/>
    <n v="729.55"/>
    <n v="180198.84999999998"/>
    <n v="229808.25"/>
    <n v="0"/>
    <x v="148"/>
  </r>
  <r>
    <s v="DXNG3"/>
    <s v="BTS_DAO"/>
    <s v="SPR-2016"/>
    <s v="998-BJXB"/>
    <s v=" i3|4GB|500GB W7 Pro"/>
    <s v="GENERAL MTFBTX"/>
    <s v="CONSUMER"/>
    <s v="Consumer"/>
    <x v="1"/>
    <s v="INSPIRON 3847"/>
    <s v="GENERAL MT BTX"/>
    <x v="0"/>
    <s v="NULL"/>
    <s v="NULL"/>
    <s v="NULL"/>
    <s v="Cons Direct"/>
    <n v="2"/>
    <n v="2"/>
    <n v="2"/>
    <n v="2"/>
    <n v="2"/>
    <n v="2"/>
    <n v="2"/>
    <n v="2"/>
    <n v="2"/>
    <n v="2"/>
    <n v="2"/>
    <n v="0"/>
    <n v="0"/>
    <n v="0"/>
    <n v="0"/>
    <n v="0"/>
    <n v="0"/>
    <n v="0"/>
    <n v="0"/>
    <n v="0"/>
    <n v="2"/>
    <n v="0"/>
    <n v="0"/>
    <n v="0"/>
    <n v="0"/>
    <n v="2"/>
    <n v="0"/>
    <n v="0"/>
    <n v="0"/>
    <n v="387.02"/>
    <n v="774.04"/>
    <n v="0"/>
    <n v="774.04"/>
    <x v="30"/>
  </r>
  <r>
    <s v="4F89M"/>
    <s v="DAO_Retail"/>
    <n v="2014"/>
    <s v="998-BOFH"/>
    <s v="INSPIRON 3847,VRD56 BASE,INSP DT,3847,BTX,GENERAL MTFBTX"/>
    <s v="GENERAL MTFBTX"/>
    <s v="CONSUMER"/>
    <s v="Retail"/>
    <x v="1"/>
    <s v="INSPIRON 3847"/>
    <s v="GENERAL MT BTX"/>
    <x v="0"/>
    <s v="NULL"/>
    <s v="NULL"/>
    <s v="NULL"/>
    <s v="Cons Retail"/>
    <n v="1111"/>
    <n v="1111"/>
    <n v="1111"/>
    <n v="1111"/>
    <n v="317"/>
    <n v="5"/>
    <n v="5"/>
    <n v="0"/>
    <n v="0"/>
    <n v="0"/>
    <n v="0"/>
    <n v="0"/>
    <n v="0"/>
    <n v="0"/>
    <n v="0"/>
    <n v="0"/>
    <n v="0"/>
    <n v="0"/>
    <n v="0"/>
    <n v="83"/>
    <n v="1111"/>
    <n v="0"/>
    <n v="0"/>
    <n v="0"/>
    <n v="0"/>
    <n v="1111"/>
    <n v="0"/>
    <n v="0"/>
    <n v="0"/>
    <n v="487.65"/>
    <n v="541779.15"/>
    <n v="0"/>
    <n v="0"/>
    <x v="30"/>
  </r>
  <r>
    <s v="4K4HY"/>
    <s v="DAO_Retail"/>
    <n v="2014"/>
    <s v="998-BEDM"/>
    <s v="INSPIRON 7 SERIES 15,7537,NOTEBOOK,HADLEY 15FBTX"/>
    <s v="HADLEY 15FBTX"/>
    <s v="CONSUMER"/>
    <s v="Retail"/>
    <x v="0"/>
    <s v="INSPIRON 7537"/>
    <s v="HADLEY 15BTX"/>
    <x v="0"/>
    <s v="DAO"/>
    <s v="NULL"/>
    <s v="Consumer 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7"/>
  </r>
  <r>
    <s v="4KRWD"/>
    <s v="DAO_Retail"/>
    <n v="2014"/>
    <s v="730-7629"/>
    <s v="XPS ONE 27,NO PROCESSOR,AIO,2720,PIRELLIBTX1"/>
    <s v="PIRELLIFBTX"/>
    <s v="CONSUMER"/>
    <s v="Retail"/>
    <x v="12"/>
    <s v="XPS ONE 27"/>
    <s v="PIRELLI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8"/>
  </r>
  <r>
    <s v="4WH8K"/>
    <s v="BTS_DAO"/>
    <s v="FY 16 Holiday Cycle 5"/>
    <s v="998-BQUL"/>
    <s v="ORCHAMD1605_2407_R"/>
    <s v="ORCAMD24FBTX"/>
    <s v="CONSUMER"/>
    <s v="Consumer"/>
    <x v="1"/>
    <s v="INSPIRON 24-3455"/>
    <s v="ORCAMD24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204"/>
    <n v="0"/>
    <n v="204"/>
    <n v="99"/>
    <n v="0"/>
    <n v="0"/>
    <n v="0"/>
    <n v="0"/>
    <n v="0"/>
    <n v="0"/>
    <n v="50"/>
    <n v="154"/>
    <n v="50"/>
    <n v="512.28859999999997"/>
    <n v="0"/>
    <n v="104506.8744"/>
    <n v="0"/>
    <x v="77"/>
  </r>
  <r>
    <s v="4T05Y"/>
    <s v="DAO_Commercial"/>
    <s v="NDBM_Wave2Refresh"/>
    <s v="998-BEPR"/>
    <s v="Latitude E7240_108"/>
    <s v="GOLIAD12FBTX"/>
    <s v="COMMERCIAL"/>
    <s v="Commercial"/>
    <x v="4"/>
    <s v="LATITUDE E7240"/>
    <s v="GOLIAD12BTX"/>
    <x v="0"/>
    <s v="DAO"/>
    <s v="NULL"/>
    <s v="NULL"/>
    <s v="Commercial DBM"/>
    <n v="118"/>
    <n v="118"/>
    <n v="118"/>
    <n v="118"/>
    <n v="118"/>
    <n v="118"/>
    <n v="118"/>
    <n v="118"/>
    <n v="118"/>
    <n v="118"/>
    <n v="118"/>
    <n v="118"/>
    <n v="0"/>
    <n v="0"/>
    <n v="0"/>
    <n v="0"/>
    <n v="0"/>
    <n v="0"/>
    <n v="0"/>
    <n v="0"/>
    <n v="4"/>
    <n v="63"/>
    <n v="0"/>
    <n v="51"/>
    <n v="0"/>
    <n v="118"/>
    <n v="0"/>
    <n v="0"/>
    <n v="0"/>
    <n v="944.68"/>
    <n v="111472.23999999999"/>
    <n v="0"/>
    <n v="111472.23999999999"/>
    <x v="97"/>
  </r>
  <r>
    <s v="4VXJX"/>
    <s v="DAO_Retail"/>
    <n v="2014"/>
    <s v="730-3642"/>
    <s v="INSPIRON 2020,NO PROCESSOR,AIO,EAGLETONFBTX"/>
    <s v="EAGLETONFBTX"/>
    <s v="CONSUMER"/>
    <s v="Retail"/>
    <x v="1"/>
    <s v="INSPIRON ONE 2020"/>
    <s v="EAGLETON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"/>
  </r>
  <r>
    <s v="51TMX"/>
    <s v="DAO_Commercial"/>
    <s v="DBM"/>
    <s v="389-BCPK"/>
    <s v="Lat E6440 - FORD"/>
    <s v="Salado 14"/>
    <s v="NULL"/>
    <s v="Retail"/>
    <x v="4"/>
    <s v="NULL"/>
    <s v="SALADO14BTX"/>
    <x v="0"/>
    <s v="DAO"/>
    <s v="NULL"/>
    <s v="NULL"/>
    <s v="Commercial DBM"/>
    <n v="116"/>
    <n v="116"/>
    <n v="116"/>
    <n v="116"/>
    <n v="116"/>
    <n v="116"/>
    <n v="116"/>
    <n v="116"/>
    <n v="116"/>
    <n v="116"/>
    <n v="116"/>
    <n v="116"/>
    <n v="116"/>
    <n v="116"/>
    <n v="0"/>
    <n v="0"/>
    <n v="0"/>
    <n v="0"/>
    <n v="0"/>
    <n v="0"/>
    <n v="116"/>
    <n v="0"/>
    <n v="0"/>
    <n v="0"/>
    <n v="0"/>
    <n v="116"/>
    <n v="0"/>
    <n v="0"/>
    <n v="0"/>
    <n v="659.70865878678978"/>
    <n v="76526.204419267611"/>
    <n v="0"/>
    <n v="76526.204419267611"/>
    <x v="57"/>
  </r>
  <r>
    <s v="53H67"/>
    <s v="DAO_Retail"/>
    <s v="Spring 2014"/>
    <s v="998-BIBC"/>
    <s v="i15RM-5129sLV"/>
    <s v="OAKM15HSWFBTX"/>
    <s v="CONSUMER"/>
    <s v="Retail"/>
    <x v="0"/>
    <s v="INSPIRON 5537"/>
    <s v="OAKM15HSWBTX"/>
    <x v="0"/>
    <s v="NULL"/>
    <s v="NULL"/>
    <s v="NULL"/>
    <s v="Cons Retail"/>
    <n v="13"/>
    <n v="13"/>
    <n v="13"/>
    <n v="13"/>
    <n v="13"/>
    <n v="13"/>
    <n v="13"/>
    <n v="13"/>
    <n v="13"/>
    <n v="13"/>
    <n v="13"/>
    <n v="13"/>
    <n v="13"/>
    <n v="0"/>
    <n v="0"/>
    <n v="0"/>
    <n v="0"/>
    <n v="0"/>
    <n v="0"/>
    <n v="0"/>
    <n v="13"/>
    <n v="0"/>
    <n v="0"/>
    <n v="0"/>
    <n v="0"/>
    <n v="13"/>
    <n v="0"/>
    <n v="0"/>
    <n v="0"/>
    <n v="546.29999999999995"/>
    <n v="7101.9"/>
    <n v="0"/>
    <n v="7101.9"/>
    <x v="59"/>
  </r>
  <r>
    <s v="54X86"/>
    <s v="DAO_Retail"/>
    <s v="FY16 Holiday cycle5"/>
    <s v="998-BPXW"/>
    <s v="IRIS14BSW1603_006_EW_P"/>
    <s v="IRIS14BSWFBTX"/>
    <s v="CONSUMER"/>
    <s v="Retail"/>
    <x v="0"/>
    <s v="INSPIRON 14-3452"/>
    <s v="IRIS14BSWBTX"/>
    <x v="0"/>
    <s v="NULL"/>
    <s v="NULL"/>
    <s v="NULL"/>
    <s v="Cons Retail"/>
    <n v="172"/>
    <n v="172"/>
    <n v="0"/>
    <n v="0"/>
    <n v="0"/>
    <n v="0"/>
    <n v="0"/>
    <n v="0"/>
    <n v="0"/>
    <n v="0"/>
    <n v="0"/>
    <n v="0"/>
    <n v="0"/>
    <n v="0"/>
    <n v="0"/>
    <n v="0"/>
    <n v="0"/>
    <n v="0"/>
    <n v="0"/>
    <n v="2500"/>
    <n v="165"/>
    <n v="0"/>
    <n v="0"/>
    <n v="7"/>
    <n v="0"/>
    <n v="172"/>
    <n v="0"/>
    <n v="0"/>
    <n v="0"/>
    <n v="251.13"/>
    <n v="43194.36"/>
    <n v="0"/>
    <n v="0"/>
    <x v="79"/>
  </r>
  <r>
    <s v="F85Y7"/>
    <s v="DAO_Retail"/>
    <s v="Holiday 2015"/>
    <s v="998-BRJT"/>
    <s v="ECHO15MLK_1605_B006"/>
    <s v="ECHO 13 MLKFBTX"/>
    <s v="CONSUMER"/>
    <s v="Retail"/>
    <x v="8"/>
    <s v="ALIENWARE 15 R2"/>
    <s v="ECHO 15 MLK BTX"/>
    <x v="0"/>
    <s v="NULL"/>
    <s v="NULL"/>
    <s v="NULL"/>
    <s v="Cons Retail"/>
    <n v="226"/>
    <n v="226"/>
    <n v="0"/>
    <n v="0"/>
    <n v="0"/>
    <n v="0"/>
    <n v="0"/>
    <n v="0"/>
    <n v="0"/>
    <n v="0"/>
    <n v="0"/>
    <n v="0"/>
    <n v="0"/>
    <n v="0"/>
    <n v="1274"/>
    <n v="0"/>
    <n v="0"/>
    <n v="0"/>
    <n v="1274"/>
    <n v="895"/>
    <n v="27"/>
    <n v="0"/>
    <n v="0"/>
    <n v="199"/>
    <n v="0"/>
    <n v="226"/>
    <n v="842"/>
    <n v="432"/>
    <n v="1274"/>
    <n v="1323.8347000000001"/>
    <n v="299186.6422"/>
    <n v="1686565.4078000002"/>
    <n v="0"/>
    <x v="198"/>
  </r>
  <r>
    <s v="FFP6R"/>
    <s v="BTS_DAO"/>
    <s v="FY16 2H"/>
    <s v="998-BOYS"/>
    <s v="X1/128GB/4GB/FHD/WiFi_40pin"/>
    <s v="JEFFERSONFBTX"/>
    <s v="TABLET DEVICES"/>
    <s v="Consumer"/>
    <x v="7"/>
    <s v="VENUE 11 PRO 7140"/>
    <s v="JEFFERSONBTX"/>
    <x v="0"/>
    <s v="NULL"/>
    <s v="NULL"/>
    <s v="NULL"/>
    <s v="Tablets"/>
    <n v="59"/>
    <n v="59"/>
    <n v="59"/>
    <n v="59"/>
    <n v="59"/>
    <n v="59"/>
    <n v="59"/>
    <n v="59"/>
    <n v="42"/>
    <n v="0"/>
    <n v="0"/>
    <n v="0"/>
    <n v="0"/>
    <n v="0"/>
    <n v="0"/>
    <n v="0"/>
    <n v="0"/>
    <n v="0"/>
    <n v="0"/>
    <n v="0"/>
    <n v="59"/>
    <n v="0"/>
    <n v="0"/>
    <n v="0"/>
    <n v="0"/>
    <n v="59"/>
    <n v="0"/>
    <n v="0"/>
    <n v="0"/>
    <n v="714.77"/>
    <n v="42171.43"/>
    <n v="0"/>
    <n v="42171.43"/>
    <x v="137"/>
  </r>
  <r>
    <s v="FW9XR"/>
    <s v="BTS_DAO"/>
    <s v="Spr-2015"/>
    <s v="998-BEXM"/>
    <s v="i7|8GB|1TB|W7"/>
    <s v="GOODYEARFBTX"/>
    <s v="CONSUMER"/>
    <s v="Consumer"/>
    <x v="12"/>
    <s v="XPS 8700"/>
    <s v="GOODYEARBTX"/>
    <x v="0"/>
    <s v="DAO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8"/>
  </r>
  <r>
    <s v="G15W0"/>
    <s v="DAO_Retail"/>
    <n v="2014"/>
    <s v="730-2534"/>
    <s v="INSPIRON 5520,AUDIA5INTELBTX1"/>
    <s v="AUDIA5INTELFBTX"/>
    <s v="CONSUMER"/>
    <s v="Retail"/>
    <x v="0"/>
    <s v="INSPIRON 5520"/>
    <s v="AUDIA5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5"/>
  </r>
  <r>
    <s v="G8YFP"/>
    <s v="DAO_Commercial"/>
    <s v="NDBM_Wave2Refresh"/>
    <s v="998-BFBK"/>
    <s v="Latitude E7440_116"/>
    <s v="GOLIAD14FBTX"/>
    <s v="COMMERCIAL"/>
    <s v="Commercial"/>
    <x v="4"/>
    <s v="LATITUDE E7440"/>
    <s v="GOLIAD14BTX"/>
    <x v="0"/>
    <s v="DAO"/>
    <s v="NULL"/>
    <s v="NULL"/>
    <s v="Commercial DBM"/>
    <n v="369"/>
    <n v="369"/>
    <n v="369"/>
    <n v="369"/>
    <n v="369"/>
    <n v="369"/>
    <n v="369"/>
    <n v="369"/>
    <n v="369"/>
    <n v="369"/>
    <n v="369"/>
    <n v="369"/>
    <n v="0"/>
    <n v="0"/>
    <n v="0"/>
    <n v="0"/>
    <n v="0"/>
    <n v="0"/>
    <n v="0"/>
    <n v="0"/>
    <n v="363"/>
    <n v="6"/>
    <n v="0"/>
    <n v="0"/>
    <n v="0"/>
    <n v="369"/>
    <n v="0"/>
    <n v="0"/>
    <n v="0"/>
    <n v="729.76"/>
    <n v="269281.44"/>
    <n v="0"/>
    <n v="269281.44"/>
    <x v="170"/>
  </r>
  <r>
    <s v="5TR43"/>
    <s v="BTS_DAO"/>
    <s v="SPR-2016"/>
    <s v="998-BKTC"/>
    <s v="i5BDW|8|1TB HD"/>
    <s v="MAPLEM15BDWFBTX"/>
    <s v="CONSUMER"/>
    <s v="Consumer"/>
    <x v="0"/>
    <s v="INSPIRON 5548"/>
    <s v="MAPLEM15BDWBTX"/>
    <x v="0"/>
    <s v="NULL"/>
    <s v="NULL"/>
    <s v="NULL"/>
    <s v="Cons Direct"/>
    <n v="6"/>
    <n v="6"/>
    <n v="6"/>
    <n v="6"/>
    <n v="6"/>
    <n v="6"/>
    <n v="6"/>
    <n v="6"/>
    <n v="6"/>
    <n v="6"/>
    <n v="6"/>
    <n v="0"/>
    <n v="0"/>
    <n v="0"/>
    <n v="0"/>
    <n v="0"/>
    <n v="0"/>
    <n v="0"/>
    <n v="0"/>
    <n v="0"/>
    <n v="6"/>
    <n v="0"/>
    <n v="0"/>
    <n v="0"/>
    <n v="0"/>
    <n v="6"/>
    <n v="0"/>
    <n v="0"/>
    <n v="0"/>
    <n v="578.20000000000005"/>
    <n v="3469.2000000000003"/>
    <n v="0"/>
    <n v="3469.2000000000003"/>
    <x v="35"/>
  </r>
  <r>
    <s v="6FW59"/>
    <s v="BTS_DAO"/>
    <s v="SPR-2016"/>
    <s v="998-BJSD"/>
    <s v="i5BDW|8|1TB HD+ W7P"/>
    <s v="CEDAR17BDWFBTX"/>
    <s v="CONSUMER"/>
    <s v="Consumer"/>
    <x v="0"/>
    <s v="INSPIRON 5749"/>
    <s v="CEDAR17BDW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89"/>
  </r>
  <r>
    <s v="6PGFR"/>
    <s v="DAO_Retail"/>
    <s v="Spring 2015"/>
    <s v="998-BKXQ"/>
    <s v="AX51R2-9311BK"/>
    <s v="ANDROMEDA R2FBTX"/>
    <s v="CONSUMER"/>
    <s v="Retail"/>
    <x v="9"/>
    <s v="ALIENWARE X51"/>
    <s v="ANDROMEDA R2 BTX"/>
    <x v="0"/>
    <s v="NULL"/>
    <s v="NULL"/>
    <s v="NULL"/>
    <s v="Cons Retail"/>
    <n v="37"/>
    <n v="37"/>
    <n v="37"/>
    <n v="37"/>
    <n v="37"/>
    <n v="37"/>
    <n v="37"/>
    <n v="37"/>
    <n v="37"/>
    <n v="37"/>
    <n v="37"/>
    <n v="27"/>
    <n v="0"/>
    <n v="0"/>
    <n v="0"/>
    <n v="0"/>
    <n v="0"/>
    <n v="0"/>
    <n v="0"/>
    <n v="0"/>
    <n v="37"/>
    <n v="0"/>
    <n v="0"/>
    <n v="0"/>
    <n v="0"/>
    <n v="37"/>
    <n v="0"/>
    <n v="0"/>
    <n v="0"/>
    <n v="917.78"/>
    <n v="33957.86"/>
    <n v="0"/>
    <n v="33957.86"/>
    <x v="63"/>
  </r>
  <r>
    <s v="6PHJ0"/>
    <s v="DAO_Commercial"/>
    <n v="2013"/>
    <s v="331-7960"/>
    <s v="Opti 7010 SFF Con 27"/>
    <s v="Lanikai 7 SFF"/>
    <s v="Desktops"/>
    <s v="Commercial"/>
    <x v="2"/>
    <s v="NULL"/>
    <s v="LANIKAI7SFBTX"/>
    <x v="0"/>
    <s v="DAO"/>
    <s v="North Am."/>
    <s v="Commercial Legacy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1.85002338363"/>
    <n v="0"/>
    <n v="0"/>
    <n v="0"/>
    <x v="199"/>
  </r>
  <r>
    <s v="755V5"/>
    <s v="BTS_Mexico"/>
    <s v="NDBM_Wave1Refresh"/>
    <s v="998-BIVY"/>
    <s v="Goliad14_R1_112"/>
    <s v="GOLIAD14FBTX"/>
    <s v="COMMERCIAL"/>
    <s v="Commercial"/>
    <x v="4"/>
    <s v="LATITUDE E7440"/>
    <s v="GOLIAD14BTX"/>
    <x v="1"/>
    <s v="NULL"/>
    <s v="NULL"/>
    <s v="NULL"/>
    <s v="Commercial DBM"/>
    <n v="3"/>
    <n v="3"/>
    <n v="3"/>
    <n v="3"/>
    <n v="3"/>
    <n v="3"/>
    <n v="3"/>
    <n v="3"/>
    <n v="3"/>
    <n v="3"/>
    <n v="3"/>
    <n v="3"/>
    <n v="3"/>
    <n v="0"/>
    <n v="0"/>
    <n v="0"/>
    <n v="0"/>
    <n v="0"/>
    <n v="0"/>
    <n v="0"/>
    <n v="0"/>
    <n v="3"/>
    <n v="0"/>
    <n v="0"/>
    <n v="0"/>
    <n v="3"/>
    <n v="0"/>
    <n v="0"/>
    <n v="0"/>
    <n v="891.34"/>
    <n v="2674.02"/>
    <n v="0"/>
    <n v="2674.02"/>
    <x v="170"/>
  </r>
  <r>
    <s v="6D1H2"/>
    <s v="DAO_Commercial"/>
    <s v="ESG"/>
    <s v="389-BDKG"/>
    <s v="PowerEdge Con3"/>
    <s v="Haywire"/>
    <s v="NULL"/>
    <s v="Commercial"/>
    <x v="13"/>
    <s v="NULL"/>
    <s v="NULL"/>
    <x v="0"/>
    <s v="DAO"/>
    <s v="North Am."/>
    <s v="Enterprise"/>
    <s v="Enterpri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5"/>
  </r>
  <r>
    <s v="6FYRY"/>
    <s v="DAO_Retail"/>
    <n v="2014"/>
    <s v="998-BLYM"/>
    <s v="ALIENWARE 15,,ALIENWARE 15,ECHO 15FBTX"/>
    <s v="ECHO 15FBTX"/>
    <s v="CONSUMER"/>
    <s v="Retail"/>
    <x v="8"/>
    <s v="ALIENWARE 15"/>
    <s v="ECHO 15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0"/>
  </r>
  <r>
    <s v="6M2KT"/>
    <s v="BTS_Mexico"/>
    <s v="B2S-16"/>
    <s v="998-BNRV"/>
    <s v="INSPIRON 14-3458"/>
    <s v="IRIS14BDWFBTX"/>
    <s v="CONSUMER"/>
    <s v="Consumer"/>
    <x v="0"/>
    <s v="INSPIRON 14-3458"/>
    <s v="IRIS14BDWBTX"/>
    <x v="1"/>
    <s v="NULL"/>
    <s v="NULL"/>
    <s v="NULL"/>
    <s v="Cons Direct"/>
    <n v="174"/>
    <n v="174"/>
    <n v="74"/>
    <n v="74"/>
    <n v="74"/>
    <n v="0"/>
    <n v="0"/>
    <n v="0"/>
    <n v="0"/>
    <n v="0"/>
    <n v="0"/>
    <n v="0"/>
    <n v="0"/>
    <n v="0"/>
    <n v="0"/>
    <n v="0"/>
    <n v="0"/>
    <n v="0"/>
    <n v="0"/>
    <n v="0"/>
    <n v="174"/>
    <n v="0"/>
    <n v="0"/>
    <n v="0"/>
    <n v="0"/>
    <n v="174"/>
    <n v="0"/>
    <n v="0"/>
    <n v="0"/>
    <n v="475.49"/>
    <n v="82735.259999999995"/>
    <n v="0"/>
    <n v="0"/>
    <x v="55"/>
  </r>
  <r>
    <s v="6TGJT"/>
    <s v="BTS_DAO"/>
    <s v="FY 16 Holiday Cycle 5"/>
    <s v="998-BQPD"/>
    <s v="PANDORA1605_5715"/>
    <s v="PANDORA15SKLFBTX"/>
    <s v="CONSUMER"/>
    <s v="Consumer"/>
    <x v="0"/>
    <s v="INSPIRON 7559"/>
    <s v="PANDORA15SKL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375"/>
    <n v="0"/>
    <n v="0"/>
    <n v="0"/>
    <n v="375"/>
    <n v="196"/>
    <n v="0"/>
    <n v="0"/>
    <n v="0"/>
    <n v="0"/>
    <n v="0"/>
    <n v="0"/>
    <n v="0"/>
    <n v="375"/>
    <n v="300"/>
    <n v="754.53660000000002"/>
    <n v="0"/>
    <n v="282951.22500000003"/>
    <n v="0"/>
    <x v="200"/>
  </r>
  <r>
    <s v="6VTX3"/>
    <s v="DAO_Commercial"/>
    <s v="DBM2HFY16"/>
    <s v="998-BRCM"/>
    <s v="E5450_2H15_019"/>
    <s v="HOUSTON14FBTX"/>
    <s v="COMMERCIAL"/>
    <s v="Retail"/>
    <x v="4"/>
    <s v="LATITUDE 5450"/>
    <s v="HOUSTON14BTX"/>
    <x v="0"/>
    <s v="NULL"/>
    <s v="NULL"/>
    <s v="NULL"/>
    <s v="Commercial DBM"/>
    <n v="278"/>
    <n v="278"/>
    <n v="278"/>
    <n v="176"/>
    <n v="176"/>
    <n v="57"/>
    <n v="0"/>
    <n v="0"/>
    <n v="0"/>
    <n v="0"/>
    <n v="0"/>
    <n v="0"/>
    <n v="0"/>
    <n v="0"/>
    <n v="0"/>
    <n v="0"/>
    <n v="246"/>
    <n v="0"/>
    <n v="246"/>
    <n v="0"/>
    <n v="278"/>
    <n v="0"/>
    <n v="0"/>
    <n v="0"/>
    <n v="0"/>
    <n v="278"/>
    <n v="43"/>
    <n v="203"/>
    <n v="43"/>
    <n v="616.16"/>
    <n v="171292.47999999998"/>
    <n v="151575.35999999999"/>
    <n v="0"/>
    <x v="64"/>
  </r>
  <r>
    <s v="GCHWM"/>
    <s v="DAO_Retail"/>
    <n v="2014"/>
    <s v="730-7714"/>
    <s v="INSPIRON 7 SERIES 15,7537,NOTEBOOK,HADLEY 15FBTX"/>
    <s v="HADLEY 15FBTX"/>
    <s v="CONSUMER"/>
    <s v="Retail"/>
    <x v="0"/>
    <s v="INSPIRON 7537"/>
    <s v="HADLEY 15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7"/>
  </r>
  <r>
    <s v="GPG6K"/>
    <s v="DAO_Commercial"/>
    <s v="NDBM_Wave2"/>
    <s v="730-6970"/>
    <s v="FPWS T3161_142H_003"/>
    <s v="BELLS3FBTX"/>
    <s v="COMMERCIAL"/>
    <s v="Commercial"/>
    <x v="15"/>
    <s v="PRECISION T3610"/>
    <s v="BELLS3BTX"/>
    <x v="0"/>
    <s v="DAO"/>
    <s v="North Am.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93"/>
  </r>
  <r>
    <s v="GV2WH"/>
    <s v="BTS_DAO"/>
    <s v="B2S-2015"/>
    <s v="998-BGDV"/>
    <s v="i5/6/1 W7P"/>
    <s v="MAPLEM15HSWFBTX"/>
    <s v="CONSUMER"/>
    <s v="Consumer"/>
    <x v="0"/>
    <s v="INSPIRON 5547"/>
    <s v="MAPLEM15HSWBTX"/>
    <x v="0"/>
    <s v="DAO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"/>
  </r>
  <r>
    <s v="GX6HN"/>
    <s v="DAO_Retail"/>
    <s v="Holiday 2013"/>
    <s v="998-BIDT"/>
    <s v="i5735-323-APL"/>
    <s v="OAK17AMDFBTX"/>
    <s v="CONSUMER"/>
    <s v="Retail"/>
    <x v="0"/>
    <s v="INSPIRON 5735"/>
    <s v="OAK17AMD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9"/>
  </r>
  <r>
    <s v="H0C4P"/>
    <s v="BTS_DAO"/>
    <s v="B2S-2016"/>
    <s v="998-BPBM"/>
    <s v="Tulip151603_2310/US/BTS"/>
    <s v="TULIP15BDWFBTX"/>
    <s v="CONSUMER"/>
    <s v="Consumer"/>
    <x v="0"/>
    <s v="INSPIRON 15-5558"/>
    <s v="TULIP15BDWBTX"/>
    <x v="0"/>
    <s v="NULL"/>
    <s v="NULL"/>
    <s v="NULL"/>
    <s v="Cons Direct"/>
    <n v="8"/>
    <n v="8"/>
    <n v="8"/>
    <n v="8"/>
    <n v="8"/>
    <n v="8"/>
    <n v="0"/>
    <n v="0"/>
    <n v="0"/>
    <n v="0"/>
    <n v="0"/>
    <n v="0"/>
    <n v="0"/>
    <n v="0"/>
    <n v="0"/>
    <n v="0"/>
    <n v="0"/>
    <n v="0"/>
    <n v="0"/>
    <n v="0"/>
    <n v="8"/>
    <n v="0"/>
    <n v="0"/>
    <n v="0"/>
    <n v="0"/>
    <n v="8"/>
    <n v="0"/>
    <n v="0"/>
    <n v="0"/>
    <n v="602.19000000000005"/>
    <n v="4817.5200000000004"/>
    <n v="0"/>
    <n v="0"/>
    <x v="80"/>
  </r>
  <r>
    <s v="7P2FT"/>
    <s v="DAO_Retail"/>
    <s v="Spring 2014"/>
    <s v="998-BICG"/>
    <s v="i5535-2684IBL"/>
    <s v="OAK15AMDFBTX"/>
    <s v="CONSUMER"/>
    <s v="Retail"/>
    <x v="0"/>
    <s v="INSPIRON 5535"/>
    <s v="OAK15AMDBTX"/>
    <x v="0"/>
    <s v="DAO"/>
    <s v="NULL"/>
    <s v="NULL"/>
    <s v="Cons Retail"/>
    <n v="21"/>
    <n v="21"/>
    <n v="21"/>
    <n v="21"/>
    <n v="21"/>
    <n v="21"/>
    <n v="21"/>
    <n v="21"/>
    <n v="21"/>
    <n v="21"/>
    <n v="21"/>
    <n v="0"/>
    <n v="0"/>
    <n v="0"/>
    <n v="0"/>
    <n v="0"/>
    <n v="0"/>
    <n v="0"/>
    <n v="0"/>
    <n v="0"/>
    <n v="21"/>
    <n v="0"/>
    <n v="0"/>
    <n v="0"/>
    <n v="0"/>
    <n v="21"/>
    <n v="0"/>
    <n v="0"/>
    <n v="0"/>
    <n v="435.47"/>
    <n v="9144.8700000000008"/>
    <n v="0"/>
    <n v="9144.8700000000008"/>
    <x v="0"/>
  </r>
  <r>
    <s v="7TXHY"/>
    <s v="BTS_DAO"/>
    <s v="FY 16 Holiday Cycle 5"/>
    <s v="998-BQSJ"/>
    <s v="PIRE1603_1394_R"/>
    <s v="PIRELLIFBTX"/>
    <s v="CONSUMER"/>
    <s v="Consumer"/>
    <x v="12"/>
    <s v="XPS ONE 27"/>
    <s v="PIRELLI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515"/>
    <n v="0"/>
    <n v="515"/>
    <n v="89"/>
    <n v="0"/>
    <n v="0"/>
    <n v="0"/>
    <n v="0"/>
    <n v="0"/>
    <n v="0"/>
    <n v="225"/>
    <n v="290"/>
    <n v="225"/>
    <n v="1191.4315999999999"/>
    <n v="0"/>
    <n v="613587.27399999998"/>
    <n v="0"/>
    <x v="98"/>
  </r>
  <r>
    <s v="84FH3"/>
    <s v="DAO_Commercial"/>
    <s v="DBM"/>
    <s v="730-8219"/>
    <s v="SMB - AMZMT142H_022"/>
    <s v="AMAZONMTFBTX"/>
    <s v="COMMERCIAL"/>
    <s v="Retail"/>
    <x v="2"/>
    <s v="OPTIPLEX 9020"/>
    <s v="AMAZONMTBTX"/>
    <x v="0"/>
    <s v="DAO"/>
    <s v="North Am."/>
    <s v="Commercial NDBM"/>
    <s v="Commercial DBM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509.74"/>
    <n v="509.74"/>
    <n v="0"/>
    <n v="509.74"/>
    <x v="65"/>
  </r>
  <r>
    <s v="85CWH"/>
    <s v="DAO_Retail"/>
    <n v="2014"/>
    <s v="998-BDRC"/>
    <s v="INSPIRON 3542,,NOTEBOOK,CEDAR15HSWFBTX"/>
    <s v="CEDAR15HSWFBTX"/>
    <s v="CONSUMER"/>
    <s v="Retail"/>
    <x v="0"/>
    <s v="INSPIRON 3542"/>
    <s v="CEDAR15HSW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7"/>
  </r>
  <r>
    <s v="8KR9H"/>
    <s v="BTS_DAO"/>
    <s v="B2S-2015"/>
    <s v="998-BDGB"/>
    <s v="PDC|4GB|500GB"/>
    <s v="GENERAL SFFFBTX"/>
    <s v="CONSUMER"/>
    <s v="Consumer"/>
    <x v="1"/>
    <s v="INSPIRON 3647"/>
    <s v="GENERAL SFF BTX"/>
    <x v="0"/>
    <s v="DAO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8"/>
  </r>
  <r>
    <s v="5KRTR"/>
    <s v="DAO_Commercial"/>
    <s v="NDBM_Wave2"/>
    <s v="730-8301"/>
    <s v="Chromebook_4GB_001"/>
    <s v="A35-11-BTX"/>
    <s v="THIN CLIENT"/>
    <s v="Commercial"/>
    <x v="11"/>
    <s v="DELL CHROMEBOOK 11"/>
    <s v="A35BTX"/>
    <x v="0"/>
    <s v="DAO"/>
    <s v="North Am."/>
    <s v="Commercial NDBM"/>
    <s v="Commercial DBM"/>
    <n v="235"/>
    <n v="235"/>
    <n v="235"/>
    <n v="235"/>
    <n v="235"/>
    <n v="235"/>
    <n v="235"/>
    <n v="235"/>
    <n v="235"/>
    <n v="235"/>
    <n v="0"/>
    <n v="0"/>
    <n v="0"/>
    <n v="0"/>
    <n v="0"/>
    <n v="0"/>
    <n v="0"/>
    <n v="0"/>
    <n v="0"/>
    <n v="0"/>
    <n v="18"/>
    <n v="217"/>
    <n v="0"/>
    <n v="0"/>
    <n v="0"/>
    <n v="235"/>
    <n v="0"/>
    <n v="0"/>
    <n v="0"/>
    <n v="306.13"/>
    <n v="71940.55"/>
    <n v="0"/>
    <n v="71940.55"/>
    <x v="201"/>
  </r>
  <r>
    <s v="5NGH9"/>
    <s v="DAO_Retail"/>
    <n v="2014"/>
    <s v="998-BNSI"/>
    <s v="TULIP15BDWBTX1,INSPIRON 15-5558"/>
    <s v="TULIP15BDWFBTX"/>
    <s v="CONSUMER"/>
    <s v="Retail"/>
    <x v="0"/>
    <s v="INSPIRON 15-5558"/>
    <s v="TULIP15BD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0"/>
  </r>
  <r>
    <s v="5VM34"/>
    <s v="DAO_Retail"/>
    <n v="2014"/>
    <s v="730-7438"/>
    <s v="ALIENWARE 18,VIKINGFBTX"/>
    <s v="VIKINGFBTX"/>
    <s v="CONSUMER"/>
    <s v="Retail"/>
    <x v="8"/>
    <s v="ALIENWARE 18"/>
    <s v="VIKING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44"/>
  </r>
  <r>
    <s v="5WX6T"/>
    <s v="DAO_Retail"/>
    <s v="Spring 2015"/>
    <s v="998-BHXD"/>
    <s v="i5545-2501sLV"/>
    <s v="MAPLE15AMDFBTX"/>
    <s v="CONSUMER"/>
    <s v="Retail"/>
    <x v="0"/>
    <s v="INSPIRON 5545"/>
    <s v="MAPLE15AMDBTX"/>
    <x v="0"/>
    <s v="DAO"/>
    <s v="NULL"/>
    <s v="NULL"/>
    <s v="Cons Retail"/>
    <n v="66"/>
    <n v="66"/>
    <n v="66"/>
    <n v="66"/>
    <n v="66"/>
    <n v="66"/>
    <n v="66"/>
    <n v="66"/>
    <n v="38"/>
    <n v="38"/>
    <n v="38"/>
    <n v="0"/>
    <n v="0"/>
    <n v="0"/>
    <n v="0"/>
    <n v="0"/>
    <n v="0"/>
    <n v="0"/>
    <n v="0"/>
    <n v="0"/>
    <n v="66"/>
    <n v="0"/>
    <n v="0"/>
    <n v="0"/>
    <n v="0"/>
    <n v="66"/>
    <n v="0"/>
    <n v="0"/>
    <n v="0"/>
    <n v="426.44"/>
    <n v="28145.040000000001"/>
    <n v="0"/>
    <n v="28145.040000000001"/>
    <x v="176"/>
  </r>
  <r>
    <s v="6CCVP"/>
    <s v="DAO_Retail"/>
    <n v="2014"/>
    <s v="730-6621"/>
    <s v="INSPIRON 5 SERIES 17,NOTEBOOK,OAKM17HSWFBTX"/>
    <s v="OAKM17HSWFBTX"/>
    <s v="CONSUMER"/>
    <s v="Retail"/>
    <x v="0"/>
    <s v="INSPIRON 5737"/>
    <s v="OAKM17HSW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5"/>
  </r>
  <r>
    <s v="F6HG6"/>
    <s v="BTS_DAO"/>
    <s v="SPR-2016"/>
    <s v="998-BKXS"/>
    <s v="T|i7|16|2TB+32|GT750M|BD|Killer1202"/>
    <s v="PIRELLIFBTX"/>
    <s v="CONSUMER"/>
    <s v="Consumer"/>
    <x v="12"/>
    <s v="XPS ONE 27"/>
    <s v="PIRELLIBTX"/>
    <x v="0"/>
    <s v="NULL"/>
    <s v="NULL"/>
    <s v="NULL"/>
    <s v="Cons Direct"/>
    <n v="10"/>
    <n v="10"/>
    <n v="10"/>
    <n v="10"/>
    <n v="10"/>
    <n v="10"/>
    <n v="10"/>
    <n v="0"/>
    <n v="0"/>
    <n v="0"/>
    <n v="0"/>
    <n v="0"/>
    <n v="0"/>
    <n v="0"/>
    <n v="0"/>
    <n v="0"/>
    <n v="0"/>
    <n v="0"/>
    <n v="0"/>
    <n v="0"/>
    <n v="10"/>
    <n v="0"/>
    <n v="0"/>
    <n v="0"/>
    <n v="0"/>
    <n v="10"/>
    <n v="0"/>
    <n v="0"/>
    <n v="0"/>
    <n v="1528.53"/>
    <n v="15285.3"/>
    <n v="0"/>
    <n v="0"/>
    <x v="98"/>
  </r>
  <r>
    <s v="FC91V"/>
    <s v="DAO_Retail"/>
    <n v="2014"/>
    <s v="998-BNYT"/>
    <s v="INSPIRON 24-3455,,ORCHID AMD CHASSIS,ORCAMD24FBTX"/>
    <s v="ORCAMD24FBTX"/>
    <s v="CONSUMER"/>
    <s v="Retail"/>
    <x v="1"/>
    <s v="INSPIRON 24-3455"/>
    <s v="ORCAMD24BTX"/>
    <x v="0"/>
    <s v="NULL"/>
    <s v="NULL"/>
    <s v="NULL"/>
    <s v="Cons Retail"/>
    <n v="11"/>
    <n v="11"/>
    <n v="11"/>
    <n v="11"/>
    <n v="11"/>
    <n v="11"/>
    <n v="11"/>
    <n v="11"/>
    <n v="0"/>
    <n v="0"/>
    <n v="0"/>
    <n v="0"/>
    <n v="0"/>
    <n v="0"/>
    <n v="0"/>
    <n v="0"/>
    <n v="0"/>
    <n v="0"/>
    <n v="0"/>
    <n v="0"/>
    <n v="11"/>
    <n v="0"/>
    <n v="0"/>
    <n v="0"/>
    <n v="0"/>
    <n v="11"/>
    <n v="0"/>
    <n v="0"/>
    <n v="0"/>
    <n v="431.15"/>
    <n v="4742.6499999999996"/>
    <n v="0"/>
    <n v="4742.6499999999996"/>
    <x v="77"/>
  </r>
  <r>
    <s v="FT3TF"/>
    <s v="DAO_Commercial"/>
    <s v="ESG"/>
    <s v="332-0980"/>
    <s v="KACE 3200S"/>
    <s v="KACE"/>
    <s v="Desktops"/>
    <s v="Commercial"/>
    <x v="3"/>
    <s v="NULL"/>
    <s v="NULL"/>
    <x v="0"/>
    <s v="DAO"/>
    <s v="North Am."/>
    <s v="Enterprise"/>
    <s v="Enterpri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43"/>
  </r>
  <r>
    <s v="FTX99"/>
    <s v="DAO_Retail"/>
    <n v="2014"/>
    <s v="998-BORZ"/>
    <s v="GOODYEARFBTX,MNTW,XPS,8700"/>
    <s v="GOODYEARFBTX"/>
    <s v="CONSUMER"/>
    <s v="Retail"/>
    <x v="12"/>
    <s v="XPS 8700"/>
    <s v="GOODYEARBTX"/>
    <x v="0"/>
    <s v="NULL"/>
    <s v="NULL"/>
    <s v="NULL"/>
    <s v="Cons Retail"/>
    <n v="75"/>
    <n v="75"/>
    <n v="75"/>
    <n v="75"/>
    <n v="75"/>
    <n v="75"/>
    <n v="75"/>
    <n v="0"/>
    <n v="0"/>
    <n v="0"/>
    <n v="0"/>
    <n v="0"/>
    <n v="0"/>
    <n v="0"/>
    <n v="0"/>
    <n v="0"/>
    <n v="0"/>
    <n v="0"/>
    <n v="0"/>
    <n v="2"/>
    <n v="75"/>
    <n v="0"/>
    <n v="0"/>
    <n v="0"/>
    <n v="0"/>
    <n v="75"/>
    <n v="0"/>
    <n v="0"/>
    <n v="0"/>
    <n v="535.27"/>
    <n v="40145.25"/>
    <n v="0"/>
    <n v="0"/>
    <x v="68"/>
  </r>
  <r>
    <s v="G0R1R"/>
    <s v="DAO_Retail"/>
    <s v="FY16 Back to School cycle3"/>
    <s v="998-BPQH"/>
    <s v="GOOD1603_107"/>
    <s v="GOODYEARFBTX"/>
    <s v="CONSUMER"/>
    <s v="Retail"/>
    <x v="12"/>
    <s v="XPS 8700"/>
    <s v="GOODYEARBTX"/>
    <x v="0"/>
    <s v="NULL"/>
    <s v="NULL"/>
    <s v="NULL"/>
    <s v="Cons Retail"/>
    <n v="350"/>
    <n v="350"/>
    <n v="350"/>
    <n v="350"/>
    <n v="350"/>
    <n v="262"/>
    <n v="0"/>
    <n v="0"/>
    <n v="0"/>
    <n v="0"/>
    <n v="0"/>
    <n v="0"/>
    <n v="0"/>
    <n v="0"/>
    <n v="0"/>
    <n v="0"/>
    <n v="0"/>
    <n v="0"/>
    <n v="0"/>
    <n v="2"/>
    <n v="93"/>
    <n v="0"/>
    <n v="0"/>
    <n v="257"/>
    <n v="0"/>
    <n v="350"/>
    <n v="0"/>
    <n v="0"/>
    <n v="0"/>
    <n v="713.02"/>
    <n v="249557"/>
    <n v="0"/>
    <n v="0"/>
    <x v="68"/>
  </r>
  <r>
    <s v="9FJTR"/>
    <s v="DAO_Retail"/>
    <s v="Holiday 2013"/>
    <s v="730-7718"/>
    <s v="BELL8-1820BLK"/>
    <s v="BELLAIREFBTX"/>
    <s v="TABLET DEVICES"/>
    <s v="Retail"/>
    <x v="7"/>
    <s v="VENUE 8 PRO"/>
    <s v="BELLAIREBTX"/>
    <x v="0"/>
    <s v="DAO"/>
    <s v="North Am."/>
    <s v="Tablets"/>
    <s v="Tablets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259.55169999999998"/>
    <n v="259.55169999999998"/>
    <n v="0"/>
    <n v="259.55169999999998"/>
    <x v="116"/>
  </r>
  <r>
    <s v="9T8GH"/>
    <s v="DAO_Retail"/>
    <s v="Spring 2015"/>
    <s v="998-BLQB"/>
    <s v="i3551-2600BLK"/>
    <s v="IRIS15BYTFBTX"/>
    <s v="CONSUMER"/>
    <s v="Retail"/>
    <x v="0"/>
    <s v="INSPIRON 15-3551"/>
    <s v="IRIS15BYTBTX"/>
    <x v="0"/>
    <s v="NULL"/>
    <s v="NULL"/>
    <s v="NULL"/>
    <s v="Cons Retail"/>
    <n v="495"/>
    <n v="495"/>
    <n v="495"/>
    <n v="495"/>
    <n v="495"/>
    <n v="495"/>
    <n v="395"/>
    <n v="295"/>
    <n v="0"/>
    <n v="0"/>
    <n v="0"/>
    <n v="0"/>
    <n v="0"/>
    <n v="0"/>
    <n v="0"/>
    <n v="0"/>
    <n v="0"/>
    <n v="0"/>
    <n v="0"/>
    <n v="0"/>
    <n v="236"/>
    <n v="0"/>
    <n v="0"/>
    <n v="259"/>
    <n v="0"/>
    <n v="495"/>
    <n v="0"/>
    <n v="0"/>
    <n v="0"/>
    <n v="395.86"/>
    <n v="195950.7"/>
    <n v="0"/>
    <n v="116778.7"/>
    <x v="4"/>
  </r>
  <r>
    <s v="C3JTP"/>
    <s v="DAO_Commercial"/>
    <s v="FY16 2H"/>
    <s v="998-BSWU"/>
    <s v="3040MT_2H16_021"/>
    <s v="WHITEFISHMTFBTX"/>
    <s v="COMMERCIAL"/>
    <s v="Retail"/>
    <x v="2"/>
    <s v="OPTIPLEX 3040"/>
    <s v="WHITEFISHMT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-"/>
    <n v="0"/>
    <n v="0"/>
    <n v="0"/>
    <x v="202"/>
  </r>
  <r>
    <s v="C4P0M"/>
    <s v="BTS_Mexico"/>
    <s v="FY16 2H"/>
    <s v="998-BSIM"/>
    <s v="E5450_2H15_003"/>
    <s v="HOUSTON14FBTX"/>
    <s v="COMMERCIAL"/>
    <s v="Retail"/>
    <x v="4"/>
    <s v="LATITUDE 5450"/>
    <s v="HOUSTON14BTX"/>
    <x v="1"/>
    <s v="NULL"/>
    <s v="NULL"/>
    <s v="NULL"/>
    <s v="Commercial DBM"/>
    <n v="20"/>
    <n v="20"/>
    <n v="0"/>
    <n v="0"/>
    <n v="0"/>
    <n v="0"/>
    <n v="0"/>
    <n v="0"/>
    <n v="0"/>
    <n v="0"/>
    <n v="0"/>
    <n v="0"/>
    <n v="0"/>
    <n v="0"/>
    <n v="20"/>
    <n v="0"/>
    <n v="0"/>
    <n v="0"/>
    <n v="20"/>
    <n v="21"/>
    <n v="20"/>
    <n v="0"/>
    <n v="0"/>
    <n v="0"/>
    <n v="0"/>
    <n v="20"/>
    <n v="0"/>
    <n v="20"/>
    <n v="0"/>
    <n v="873.83429999999998"/>
    <n v="17476.686000000002"/>
    <n v="17476.686000000002"/>
    <n v="0"/>
    <x v="64"/>
  </r>
  <r>
    <s v="C5G71"/>
    <s v="DAO_Retail"/>
    <s v="Spring 2014"/>
    <s v="730-7936"/>
    <s v="i15RV-954BLK"/>
    <s v="OAKV15IVBFBTX"/>
    <s v="CONSUMER"/>
    <s v="Retail"/>
    <x v="0"/>
    <s v="INSPIRON 3521"/>
    <s v="OAKV15IVBBTX"/>
    <x v="0"/>
    <s v="DAO"/>
    <s v="North Am."/>
    <s v="Consumer InDirect"/>
    <s v="Cons Retail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411.99"/>
    <n v="411.99"/>
    <n v="0"/>
    <n v="411.99"/>
    <x v="26"/>
  </r>
  <r>
    <s v="3TYT9"/>
    <s v="DAO_Retail"/>
    <n v="2014"/>
    <s v="998-BNRK"/>
    <s v="GOODYEARFBTX,MNTW,XPS,8700"/>
    <s v="GOODYEARFBTX"/>
    <s v="CONSUMER"/>
    <s v="Retail"/>
    <x v="12"/>
    <s v="XPS 8700"/>
    <s v="GOODYEAR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-"/>
    <n v="0"/>
    <n v="0"/>
    <n v="0"/>
    <x v="68"/>
  </r>
  <r>
    <s v="3VMWX"/>
    <s v="BTS_DAO"/>
    <s v="FY 16 Holiday Cycle 5"/>
    <s v="998-BRGU"/>
    <s v="JASMBSW1605_8114_P"/>
    <s v="JASBSW20FBTX"/>
    <s v="CONSUMER"/>
    <s v="Consumer"/>
    <x v="1"/>
    <s v="INSPIRON 20-3052"/>
    <s v="JASBSW20BTX"/>
    <x v="0"/>
    <s v="NULL"/>
    <s v="NULL"/>
    <s v="NULL"/>
    <s v="Cons Direct"/>
    <n v="46"/>
    <n v="46"/>
    <n v="0"/>
    <n v="0"/>
    <n v="0"/>
    <n v="0"/>
    <n v="0"/>
    <n v="0"/>
    <n v="0"/>
    <n v="0"/>
    <n v="0"/>
    <n v="0"/>
    <n v="0"/>
    <n v="0"/>
    <n v="75"/>
    <n v="0"/>
    <n v="574"/>
    <n v="0"/>
    <n v="649"/>
    <n v="50"/>
    <n v="46"/>
    <n v="0"/>
    <n v="0"/>
    <n v="0"/>
    <n v="0"/>
    <n v="46"/>
    <n v="574"/>
    <n v="75"/>
    <n v="75"/>
    <n v="446.3827"/>
    <n v="20533.604200000002"/>
    <n v="289702.37229999999"/>
    <n v="0"/>
    <x v="25"/>
  </r>
  <r>
    <s v="3WWDD"/>
    <s v="DAO_Commercial"/>
    <s v="DBM"/>
    <s v="998-BLSN"/>
    <s v="7020SFF_1H16_004"/>
    <s v="AMAZON7SFFFBTX"/>
    <s v="COMMERCIAL"/>
    <s v="Commercial"/>
    <x v="2"/>
    <s v="OPTIPLEX 7020"/>
    <s v="AMAZON7SFFBTX"/>
    <x v="0"/>
    <s v="NULL"/>
    <s v="NULL"/>
    <s v="NULL"/>
    <s v="Commercial DBM"/>
    <n v="2119"/>
    <n v="2119"/>
    <n v="2119"/>
    <n v="2119"/>
    <n v="2119"/>
    <n v="2119"/>
    <n v="2119"/>
    <n v="2119"/>
    <n v="2119"/>
    <n v="785"/>
    <n v="0"/>
    <n v="0"/>
    <n v="0"/>
    <n v="0"/>
    <n v="0"/>
    <n v="0"/>
    <n v="0"/>
    <n v="0"/>
    <n v="0"/>
    <n v="192"/>
    <n v="2069"/>
    <n v="50"/>
    <n v="0"/>
    <n v="0"/>
    <n v="0"/>
    <n v="2119"/>
    <n v="0"/>
    <n v="0"/>
    <n v="0"/>
    <n v="391.98"/>
    <n v="830605.62"/>
    <n v="0"/>
    <n v="830605.62"/>
    <x v="6"/>
  </r>
  <r>
    <s v="409D0"/>
    <s v="DAO_Commercial"/>
    <s v="ESG"/>
    <s v="210-AEDW"/>
    <s v="EQL 4210XV 600G 3.5in"/>
    <s v="EQUALLOGIC PS4210"/>
    <s v="NULL"/>
    <s v="Commercial"/>
    <x v="3"/>
    <s v="NULL"/>
    <s v="NULL"/>
    <x v="0"/>
    <s v="NULL"/>
    <s v="NULL"/>
    <s v="NULL"/>
    <s v="Enterprise"/>
    <n v="4"/>
    <n v="4"/>
    <n v="4"/>
    <n v="4"/>
    <n v="4"/>
    <n v="4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0"/>
    <n v="0"/>
    <n v="0"/>
    <n v="7617"/>
    <n v="30468"/>
    <n v="0"/>
    <n v="0"/>
    <x v="21"/>
  </r>
  <r>
    <s v="43PPJ"/>
    <s v="DAO_Retail"/>
    <n v="2014"/>
    <s v="998-BJGG"/>
    <s v="ALIENWARE X51,,,ANDROMEDA R2FBTX"/>
    <s v="ANDROMEDA R2FBTX"/>
    <s v="CONSUMER"/>
    <s v="Retail"/>
    <x v="9"/>
    <s v="ALIENWARE X51"/>
    <s v="ANDROMEDA R2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3"/>
  </r>
  <r>
    <s v="F7R69"/>
    <s v="DAO_Retail"/>
    <n v="2014"/>
    <s v="998-BNTK"/>
    <s v="GOODYEARFBTX,MNTW,XPS,8700"/>
    <s v="GOODYEARFBTX"/>
    <s v="CONSUMER"/>
    <s v="Retail"/>
    <x v="12"/>
    <s v="XPS 8700"/>
    <s v="GOODYEARBTX"/>
    <x v="0"/>
    <s v="NULL"/>
    <s v="NULL"/>
    <s v="NULL"/>
    <s v="Cons Retail"/>
    <n v="43"/>
    <n v="43"/>
    <n v="43"/>
    <n v="43"/>
    <n v="43"/>
    <n v="43"/>
    <n v="43"/>
    <n v="43"/>
    <n v="0"/>
    <n v="0"/>
    <n v="0"/>
    <n v="0"/>
    <n v="0"/>
    <n v="0"/>
    <n v="0"/>
    <n v="0"/>
    <n v="0"/>
    <n v="0"/>
    <n v="0"/>
    <n v="1"/>
    <n v="43"/>
    <n v="0"/>
    <n v="0"/>
    <n v="0"/>
    <n v="0"/>
    <n v="43"/>
    <n v="0"/>
    <n v="0"/>
    <n v="0"/>
    <n v="729.08"/>
    <n v="31350.440000000002"/>
    <n v="0"/>
    <n v="31350.440000000002"/>
    <x v="68"/>
  </r>
  <r>
    <s v="F8MFT"/>
    <s v="DAO_Commercial"/>
    <s v="ESG"/>
    <s v="210-AEDY"/>
    <s v="EQL 4210XV 300G 2.5in"/>
    <s v="EQUALLOGIC PS4210"/>
    <s v="NULL"/>
    <s v="Commercial"/>
    <x v="3"/>
    <s v="NULL"/>
    <s v="NULL"/>
    <x v="0"/>
    <s v="NULL"/>
    <s v="NULL"/>
    <s v="NULL"/>
    <s v="Enterpri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1"/>
  </r>
  <r>
    <s v="F95YK"/>
    <s v="DAO_Retail"/>
    <n v="2014"/>
    <s v="730-7626"/>
    <s v="XPS15,9530,,TESTAROSSAXPSFBTX"/>
    <s v="TESTAROSSAXPSFBTX"/>
    <s v="CONSUMER"/>
    <s v="Retail"/>
    <x v="5"/>
    <s v="XPS 9530"/>
    <s v="TESTAROSSA XPS 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05"/>
  </r>
  <r>
    <s v="F9PPM"/>
    <s v="DAO_Retail"/>
    <s v="Holiday-2015"/>
    <s v="998-BIWW"/>
    <s v="COTTON15HSW1505_5013P"/>
    <s v="COTTONWOODHSWFBTX"/>
    <s v="CONSUMER"/>
    <s v="Retail"/>
    <x v="0"/>
    <s v="INSPIRON 7347"/>
    <s v="COTTONWOODHSWBTX"/>
    <x v="0"/>
    <s v="NULL"/>
    <s v="NULL"/>
    <s v="NULL"/>
    <s v="Cons Retail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707.5"/>
    <n v="707.5"/>
    <n v="0"/>
    <n v="707.5"/>
    <x v="101"/>
  </r>
  <r>
    <s v="FD08M"/>
    <s v="BTS_DAO"/>
    <s v="HOL-2015"/>
    <s v="998-BHJO"/>
    <s v="Touch|i5|8GB|1TB|UMA|DVDRW|DW1707|Win8.1"/>
    <s v="THUNFBTX"/>
    <s v="CONSUMER"/>
    <s v="Consumer"/>
    <x v="1"/>
    <s v="INSPIRON 5348"/>
    <s v="THUNBTX"/>
    <x v="0"/>
    <s v="NULL"/>
    <s v="NULL"/>
    <s v="NULL"/>
    <s v="Cons Direct"/>
    <n v="2"/>
    <n v="2"/>
    <n v="2"/>
    <n v="2"/>
    <n v="2"/>
    <n v="2"/>
    <n v="2"/>
    <n v="2"/>
    <n v="2"/>
    <n v="2"/>
    <n v="2"/>
    <n v="2"/>
    <n v="2"/>
    <n v="0"/>
    <n v="0"/>
    <n v="0"/>
    <n v="0"/>
    <n v="0"/>
    <n v="0"/>
    <n v="0"/>
    <n v="2"/>
    <n v="0"/>
    <n v="0"/>
    <n v="0"/>
    <n v="0"/>
    <n v="2"/>
    <n v="0"/>
    <n v="0"/>
    <n v="0"/>
    <n v="715.9"/>
    <n v="1431.8"/>
    <n v="0"/>
    <n v="1431.8"/>
    <x v="103"/>
  </r>
  <r>
    <s v="76G2Y"/>
    <s v="DAO_Commercial"/>
    <s v="DBM"/>
    <s v="998-BFEO"/>
    <s v="OptiPlex 9030 AIO_003"/>
    <s v="RHINEFBTX"/>
    <s v="COMMERCIAL"/>
    <s v="Commercial"/>
    <x v="2"/>
    <s v="OPTIPLEX 9030 AIO"/>
    <s v="RHINEAIOBTX"/>
    <x v="0"/>
    <s v="DAO"/>
    <s v="NULL"/>
    <s v="NULL"/>
    <s v="Commercial DBM"/>
    <n v="160"/>
    <n v="160"/>
    <n v="160"/>
    <n v="160"/>
    <n v="160"/>
    <n v="160"/>
    <n v="160"/>
    <n v="160"/>
    <n v="160"/>
    <n v="160"/>
    <n v="160"/>
    <n v="0"/>
    <n v="0"/>
    <n v="0"/>
    <n v="0"/>
    <n v="0"/>
    <n v="0"/>
    <n v="0"/>
    <n v="0"/>
    <n v="0"/>
    <n v="136"/>
    <n v="24"/>
    <n v="0"/>
    <n v="0"/>
    <n v="0"/>
    <n v="160"/>
    <n v="0"/>
    <n v="0"/>
    <n v="0"/>
    <n v="672.05"/>
    <n v="107528"/>
    <n v="0"/>
    <n v="107528"/>
    <x v="131"/>
  </r>
  <r>
    <s v="770TN"/>
    <s v="DAO_Commercial"/>
    <s v="ESG"/>
    <s v="210-ADGX"/>
    <s v="EQL 4100X 900G 2.5in"/>
    <s v="EQUALLOGIC PS4100"/>
    <s v="NULL"/>
    <s v="Commercial"/>
    <x v="3"/>
    <s v="NULL"/>
    <s v="NULL"/>
    <x v="0"/>
    <s v="DAO"/>
    <s v="NULL"/>
    <s v="NULL"/>
    <s v="Enterprise"/>
    <n v="12"/>
    <n v="12"/>
    <n v="12"/>
    <n v="12"/>
    <n v="12"/>
    <n v="8"/>
    <n v="4"/>
    <n v="0"/>
    <n v="0"/>
    <n v="0"/>
    <n v="0"/>
    <n v="0"/>
    <n v="0"/>
    <n v="0"/>
    <n v="0"/>
    <n v="0"/>
    <n v="0"/>
    <n v="0"/>
    <n v="0"/>
    <n v="0"/>
    <n v="12"/>
    <n v="0"/>
    <n v="0"/>
    <n v="0"/>
    <n v="0"/>
    <n v="12"/>
    <n v="0"/>
    <n v="0"/>
    <n v="0"/>
    <n v="6944"/>
    <n v="83328"/>
    <n v="0"/>
    <n v="0"/>
    <x v="121"/>
  </r>
  <r>
    <s v="776XP"/>
    <s v="DAO_Retail"/>
    <n v="2014"/>
    <s v="730-3162"/>
    <s v="TABXPSBTX,BASE,TBLT,WTRSTN,BTX,WW"/>
    <s v="TABXPS10BTX"/>
    <s v="TABLET DEVICES"/>
    <s v="Retail"/>
    <x v="7"/>
    <s v="DELL XPS 10"/>
    <s v="TABXPSBTX"/>
    <x v="0"/>
    <s v="NULL"/>
    <s v="NULL"/>
    <s v="NULL"/>
    <s v="Tabl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00"/>
  </r>
  <r>
    <s v="7RMPF"/>
    <s v="BTS_DAO"/>
    <s v="FY16 Back to School cycle3"/>
    <s v="998-BOPV"/>
    <s v="COTTON-B131603_001"/>
    <s v="CONTEBDWFBTX"/>
    <s v="CONSUMER"/>
    <s v="Consumer"/>
    <x v="0"/>
    <s v="INSPIRON 7352"/>
    <s v="CONTEBDWBTX"/>
    <x v="0"/>
    <s v="NULL"/>
    <s v="NULL"/>
    <s v="NULL"/>
    <s v="Cons Direct"/>
    <n v="34"/>
    <n v="34"/>
    <n v="34"/>
    <n v="34"/>
    <n v="34"/>
    <n v="34"/>
    <n v="34"/>
    <n v="34"/>
    <n v="0"/>
    <n v="0"/>
    <n v="0"/>
    <n v="0"/>
    <n v="0"/>
    <n v="0"/>
    <n v="0"/>
    <n v="0"/>
    <n v="0"/>
    <n v="0"/>
    <n v="0"/>
    <n v="1"/>
    <n v="15"/>
    <n v="19"/>
    <n v="0"/>
    <n v="0"/>
    <n v="0"/>
    <n v="34"/>
    <n v="0"/>
    <n v="0"/>
    <n v="0"/>
    <n v="720.24"/>
    <n v="24488.16"/>
    <n v="0"/>
    <n v="24488.16"/>
    <x v="136"/>
  </r>
  <r>
    <s v="7RTG9"/>
    <s v="DAO_Retail"/>
    <n v="2014"/>
    <s v="998-BBCY"/>
    <s v="TABXPSBTX,BASE,TBLT,WTRSTN,BTX,WW"/>
    <s v="TABXPS10BTX"/>
    <s v="TABLET DEVICES"/>
    <s v="Retail"/>
    <x v="7"/>
    <s v="DELL XPS 10"/>
    <s v="TABXPSBTX"/>
    <x v="0"/>
    <s v="NULL"/>
    <s v="NULL"/>
    <s v="NULL"/>
    <s v="Tabl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00"/>
  </r>
  <r>
    <s v="FJJHM"/>
    <s v="DAO_Retail"/>
    <s v="Holiday 2015"/>
    <s v="998-BSDI"/>
    <s v="TULIP15BDW1605_2413_P"/>
    <s v="TULIP15BDWFBTX"/>
    <s v="CONSUMER"/>
    <s v="Retail"/>
    <x v="0"/>
    <s v="INSPIRON 15-5558"/>
    <s v="TULIP15BDWBTX"/>
    <x v="0"/>
    <s v="NULL"/>
    <s v="NULL"/>
    <s v="NULL"/>
    <s v="Cons Retail"/>
    <n v="2160"/>
    <n v="2160"/>
    <n v="0"/>
    <n v="0"/>
    <n v="0"/>
    <n v="0"/>
    <n v="0"/>
    <n v="0"/>
    <n v="0"/>
    <n v="0"/>
    <n v="0"/>
    <n v="0"/>
    <n v="0"/>
    <n v="0"/>
    <n v="1919"/>
    <n v="0"/>
    <n v="2000"/>
    <n v="0"/>
    <n v="3919"/>
    <n v="351"/>
    <n v="2160"/>
    <n v="0"/>
    <n v="0"/>
    <n v="0"/>
    <n v="0"/>
    <n v="2160"/>
    <n v="3080"/>
    <n v="839"/>
    <n v="1919"/>
    <n v="713.13199999999995"/>
    <n v="1540365.1199999999"/>
    <n v="2794764.3079999997"/>
    <n v="0"/>
    <x v="80"/>
  </r>
  <r>
    <s v="FJX59"/>
    <s v="DAO_Retail"/>
    <n v="2014"/>
    <s v="998-BBCE"/>
    <s v="TABXPSBTX,BASE,TBLT,WTRSTN,BTX,WW"/>
    <s v="TABXPS10BTX"/>
    <s v="TABLET DEVICES"/>
    <s v="Retail"/>
    <x v="7"/>
    <s v="DELL XPS 10"/>
    <s v="TABXPSBTX"/>
    <x v="0"/>
    <s v="NULL"/>
    <s v="NULL"/>
    <s v="NULL"/>
    <s v="Tabl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00"/>
  </r>
  <r>
    <s v="FTJK9"/>
    <s v="DAO_Commercial"/>
    <s v="NDBM_Wave2"/>
    <s v="730-7864"/>
    <s v="Latitude E5540_001"/>
    <s v="ALPINE15FBTX"/>
    <s v="COMMERCIAL"/>
    <s v="Commercial"/>
    <x v="4"/>
    <s v="LATITUDE E5540"/>
    <s v="ALPINE15BTX"/>
    <x v="0"/>
    <s v="DAO"/>
    <s v="North Am.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47"/>
  </r>
  <r>
    <s v="G0DV5"/>
    <s v="DAO_Retail"/>
    <n v="2014"/>
    <s v="730-4197"/>
    <s v="INSPIRON 3521,NOTEBOOK,OAKV15IVBFBTX"/>
    <s v="OAKV15IVBFBTX"/>
    <s v="CONSUMER"/>
    <s v="Retail"/>
    <x v="0"/>
    <s v="INSPIRON 3521"/>
    <s v="OAKV15IVB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6"/>
  </r>
  <r>
    <s v="G37D2"/>
    <s v="DAO_Retail"/>
    <n v="2014"/>
    <s v="730-0210"/>
    <s v="XPS14Z,NO PROCESSOR,NOTEBOOK,BREITLING XPSZ FBTX"/>
    <s v="BREITLING XPSZ FBTX"/>
    <s v="CONSUMER"/>
    <s v="Retail"/>
    <x v="5"/>
    <s v="XPS14Z"/>
    <s v="BREITLING XPSZ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5"/>
  </r>
  <r>
    <s v="6X7DW"/>
    <s v="BTS_DAO"/>
    <s v="FY 16 Holiday Cycle 5"/>
    <s v="998-BREL"/>
    <s v="ORCHSKL1605_409"/>
    <s v="ORCSKL24FBTX"/>
    <s v="CONSUMER"/>
    <s v="Consumer"/>
    <x v="1"/>
    <s v="INSPIRON 24-3459"/>
    <s v="ORCSKL24BTX"/>
    <x v="0"/>
    <s v="NULL"/>
    <s v="NULL"/>
    <s v="NULL"/>
    <s v="Cons Direct"/>
    <n v="3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0"/>
    <n v="0"/>
    <n v="0"/>
    <n v="0"/>
    <n v="30"/>
    <n v="0"/>
    <n v="0"/>
    <n v="0"/>
    <n v="714.18470000000002"/>
    <n v="21425.541000000001"/>
    <n v="0"/>
    <n v="0"/>
    <x v="143"/>
  </r>
  <r>
    <s v="6Y0X3"/>
    <s v="DAO_Retail"/>
    <n v="2014"/>
    <s v="998-BIFS"/>
    <s v="INSPIRON 7347,,NOTEBOOK,COTTONWOODHSWFBTX"/>
    <s v="COTTONWOODHSWFBTX"/>
    <s v="CONSUMER"/>
    <s v="Retail"/>
    <x v="0"/>
    <s v="INSPIRON 7347"/>
    <s v="COTTONWOODHS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01"/>
  </r>
  <r>
    <s v="75WM0"/>
    <s v="DAO_Retail"/>
    <n v="2014"/>
    <s v="998-BIZH"/>
    <s v="ASM100,CORALFBTX"/>
    <s v="CORALFBTX"/>
    <s v="CONSUMER"/>
    <s v="Retail"/>
    <x v="9"/>
    <s v="ASM100"/>
    <s v="CORAL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1"/>
  </r>
  <r>
    <s v="7DGD9"/>
    <s v="DAO_Retail"/>
    <n v="2014"/>
    <s v="998-10980"/>
    <s v="XPS14Z,NO PROCESSOR,NOTEBOOK,BREITLING XPSZ FBTX"/>
    <s v="BREITLING XPSZ FBTX"/>
    <s v="CONSUMER"/>
    <s v="Retail"/>
    <x v="5"/>
    <s v="XPS14Z"/>
    <s v="BREITLING XPSZ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5"/>
  </r>
  <r>
    <s v="7NTW3"/>
    <s v="BTS_DAO"/>
    <s v="B2S-2016"/>
    <s v="998-BNUF"/>
    <s v="i5|8|1TB FHD T W8.1P"/>
    <s v="BLACKWOODBDWFBTX"/>
    <s v="CONSUMER"/>
    <s v="Consumer"/>
    <x v="0"/>
    <s v="INSPIRON 7558"/>
    <s v="BLACKWOODBDWBTX"/>
    <x v="0"/>
    <s v="NULL"/>
    <s v="NULL"/>
    <s v="NULL"/>
    <s v="Cons Direct"/>
    <n v="53"/>
    <n v="53"/>
    <n v="53"/>
    <n v="53"/>
    <n v="53"/>
    <n v="53"/>
    <n v="41"/>
    <n v="36"/>
    <n v="0"/>
    <n v="0"/>
    <n v="0"/>
    <n v="0"/>
    <n v="0"/>
    <n v="0"/>
    <n v="0"/>
    <n v="0"/>
    <n v="0"/>
    <n v="0"/>
    <n v="0"/>
    <n v="0"/>
    <n v="53"/>
    <n v="0"/>
    <n v="0"/>
    <n v="0"/>
    <n v="0"/>
    <n v="53"/>
    <n v="0"/>
    <n v="0"/>
    <n v="0"/>
    <n v="733.11"/>
    <n v="38854.83"/>
    <n v="0"/>
    <n v="26391.96"/>
    <x v="67"/>
  </r>
  <r>
    <s v="6X91K"/>
    <s v="DAO_Retail"/>
    <s v="Spring 2015"/>
    <s v="998-BLSX"/>
    <s v="i3847-1693BK"/>
    <s v="GENERAL MTFBTX"/>
    <s v="CONSUMER"/>
    <s v="Retail"/>
    <x v="1"/>
    <s v="INSPIRON 3847"/>
    <s v="GENERAL MT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0"/>
  </r>
  <r>
    <s v="6Y7JH"/>
    <s v="DAO_Retail"/>
    <s v="Holiday 2014"/>
    <s v="998-BHUB"/>
    <s v="i7737T-5560sLV"/>
    <s v="HADLEY 17FBTX"/>
    <s v="CONSUMER"/>
    <s v="Retail"/>
    <x v="0"/>
    <s v="INSPIRON 7737"/>
    <s v="HADLEY 17BTX"/>
    <x v="0"/>
    <s v="DAO"/>
    <s v="NULL"/>
    <s v="NULL"/>
    <s v="Cons Retail"/>
    <n v="85"/>
    <n v="85"/>
    <n v="85"/>
    <n v="85"/>
    <n v="85"/>
    <n v="85"/>
    <n v="85"/>
    <n v="85"/>
    <n v="85"/>
    <n v="85"/>
    <n v="85"/>
    <n v="85"/>
    <n v="85"/>
    <n v="85"/>
    <n v="0"/>
    <n v="0"/>
    <n v="0"/>
    <n v="0"/>
    <n v="0"/>
    <n v="0"/>
    <n v="85"/>
    <n v="0"/>
    <n v="0"/>
    <n v="0"/>
    <n v="0"/>
    <n v="85"/>
    <n v="0"/>
    <n v="0"/>
    <n v="0"/>
    <n v="958.61"/>
    <n v="81481.850000000006"/>
    <n v="0"/>
    <n v="81481.850000000006"/>
    <x v="44"/>
  </r>
  <r>
    <s v="75VXX"/>
    <s v="DAO_Retail"/>
    <s v="Holiday 2014"/>
    <s v="998-BIFR"/>
    <s v="v7TBL-1667RED"/>
    <s v="TALBOTTFBTX"/>
    <s v="TABLET DEVICES"/>
    <s v="Retail"/>
    <x v="7"/>
    <s v="VENUE 7"/>
    <s v="TALBOTTBTX"/>
    <x v="0"/>
    <s v="NULL"/>
    <s v="NULL"/>
    <s v="NULL"/>
    <s v="Tabl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03"/>
  </r>
  <r>
    <s v="7HNV5"/>
    <s v="DAO_Retail"/>
    <n v="2014"/>
    <s v="730-4339"/>
    <s v="XPS 12,NOTEBOOK,MURCIELAGO XPS FBTX"/>
    <s v="MURCIELAGO XPS FBTX"/>
    <s v="CONSUMER"/>
    <s v="Retail"/>
    <x v="5"/>
    <s v="XPS DUO 12"/>
    <s v="MURCIELAGO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91"/>
  </r>
  <r>
    <s v="7JFNT"/>
    <s v="BTS_DAO"/>
    <s v="B2S-2016"/>
    <s v="998-BOZQ"/>
    <s v="INSPIRON 7558,,NOTEBOOK"/>
    <s v="BLACKWOODBDWFBTX"/>
    <s v="CONSUMER"/>
    <s v="Consumer"/>
    <x v="0"/>
    <s v="INSPIRON 7558"/>
    <s v="BLACKWOODBDWBTX"/>
    <x v="0"/>
    <s v="NULL"/>
    <s v="NULL"/>
    <s v="NULL"/>
    <s v="Cons Direct"/>
    <n v="44"/>
    <n v="44"/>
    <n v="44"/>
    <n v="44"/>
    <n v="44"/>
    <n v="44"/>
    <n v="0"/>
    <n v="0"/>
    <n v="0"/>
    <n v="0"/>
    <n v="0"/>
    <n v="0"/>
    <n v="0"/>
    <n v="0"/>
    <n v="0"/>
    <n v="0"/>
    <n v="0"/>
    <n v="0"/>
    <n v="0"/>
    <n v="0"/>
    <n v="25"/>
    <n v="0"/>
    <n v="0"/>
    <n v="19"/>
    <n v="0"/>
    <n v="44"/>
    <n v="0"/>
    <n v="0"/>
    <n v="0"/>
    <n v="647.77"/>
    <n v="28501.879999999997"/>
    <n v="0"/>
    <n v="0"/>
    <x v="67"/>
  </r>
  <r>
    <s v="78JYJ"/>
    <s v="DAO_Commercial"/>
    <s v="NDBM_Wave1Refresh"/>
    <s v="730-8218"/>
    <s v="Optiplex 9020SF_023"/>
    <s v="AMAZONSFFFBTX"/>
    <s v="COMMERCIAL"/>
    <s v="Commercial"/>
    <x v="2"/>
    <s v="OPTIPLEX 9020"/>
    <s v="AMAZONSFFBTX"/>
    <x v="0"/>
    <s v="DAO"/>
    <s v="North Am.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3"/>
  </r>
  <r>
    <s v="7D9K7"/>
    <s v="DAO_Commercial"/>
    <s v="FY16 2H"/>
    <s v="998-BSWT"/>
    <s v="3040MT_2H16_015"/>
    <s v="WHITEFISHMTFBTX"/>
    <s v="COMMERCIAL"/>
    <s v="Retail"/>
    <x v="2"/>
    <s v="OPTIPLEX 3040"/>
    <s v="WHITEFISHMT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-"/>
    <n v="0"/>
    <n v="0"/>
    <n v="0"/>
    <x v="202"/>
  </r>
  <r>
    <s v="7X7WF"/>
    <s v="BTS_DAO"/>
    <s v="HOL-2015"/>
    <s v="998-BHJQ"/>
    <s v="Touch|PDC|4GB|1TB|UMA|DVDRW|DW1707|Win8.1"/>
    <s v="THUNFBTX"/>
    <s v="CONSUMER"/>
    <s v="Consumer"/>
    <x v="1"/>
    <s v="INSPIRON 5348"/>
    <s v="THUN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03"/>
  </r>
  <r>
    <s v="7YKPW"/>
    <s v="DAO_Retail"/>
    <n v="2014"/>
    <s v="730-1957"/>
    <s v="XPS14Z,NO PROCESSOR,NOTEBOOK,BREITLING XPSZ FBTX"/>
    <s v="BREITLING XPSZ FBTX"/>
    <s v="CONSUMER"/>
    <s v="Retail"/>
    <x v="5"/>
    <s v="XPS14Z"/>
    <s v="BREITLING XPSZ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5"/>
  </r>
  <r>
    <s v="80DTJ"/>
    <s v="BTS_DAO"/>
    <s v="FY14 Holiday Cycle 5"/>
    <s v="730-6356"/>
    <s v="PINE1405_388"/>
    <s v="PINEVALLEYFBTX"/>
    <s v="CONSUMER"/>
    <s v="Consumer"/>
    <x v="1"/>
    <s v="INSPIRON 660S"/>
    <s v="PINEVALLEYBTX"/>
    <x v="0"/>
    <s v="DAO"/>
    <s v="North Am."/>
    <s v="Consumer Direct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7"/>
  </r>
  <r>
    <s v="GP7HG"/>
    <s v="DAO_Commercial"/>
    <s v="DBM"/>
    <s v="998-BMWE"/>
    <s v="LATITUDE 5450,,NOTEBOOK,HOUSTON14FBTX"/>
    <s v="HOUSTON14FBTX"/>
    <s v="COMMERCIAL"/>
    <s v="Commercial"/>
    <x v="4"/>
    <s v="LATITUDE 5450"/>
    <s v="HOUSTON14BTX"/>
    <x v="0"/>
    <s v="NULL"/>
    <s v="NULL"/>
    <s v="NULL"/>
    <s v="Commercial DBM"/>
    <n v="88"/>
    <n v="88"/>
    <n v="88"/>
    <n v="88"/>
    <n v="88"/>
    <n v="88"/>
    <n v="88"/>
    <n v="88"/>
    <n v="88"/>
    <n v="88"/>
    <n v="88"/>
    <n v="88"/>
    <n v="0"/>
    <n v="0"/>
    <n v="0"/>
    <n v="0"/>
    <n v="0"/>
    <n v="0"/>
    <n v="0"/>
    <n v="0"/>
    <n v="80"/>
    <n v="8"/>
    <n v="0"/>
    <n v="0"/>
    <n v="0"/>
    <n v="88"/>
    <n v="0"/>
    <n v="0"/>
    <n v="0"/>
    <n v="530.16999999999996"/>
    <n v="46654.96"/>
    <n v="0"/>
    <n v="46654.96"/>
    <x v="64"/>
  </r>
  <r>
    <s v="GPRW2"/>
    <s v="DAO_Retail"/>
    <s v="Holiday 2013"/>
    <s v="730-8286"/>
    <s v="BELL8-910RED"/>
    <s v="BELLAIREFBTX"/>
    <s v="TABLET DEVICES"/>
    <s v="Retail"/>
    <x v="7"/>
    <s v="VENUE 8 PRO"/>
    <s v="BELLAIREBTX"/>
    <x v="0"/>
    <s v="DAO"/>
    <s v="North Am."/>
    <s v="Tablets"/>
    <s v="Tablets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246.65"/>
    <n v="246.65"/>
    <n v="0"/>
    <n v="246.65"/>
    <x v="116"/>
  </r>
  <r>
    <s v="GPY48"/>
    <s v="DAO_Commercial"/>
    <s v="NDBM_Wave1Refresh"/>
    <s v="730-8320"/>
    <s v="Optiplex 3011_020"/>
    <s v="PALMBEACH AIOFBTX"/>
    <s v="COMMERCIAL"/>
    <s v="Commercial"/>
    <x v="2"/>
    <s v="OPTIPLEX 3011 AIO"/>
    <s v="PALMBEACH AIO BTX"/>
    <x v="0"/>
    <s v="DAO"/>
    <s v="North Am.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50"/>
  </r>
  <r>
    <s v="GT4V0"/>
    <s v="DAO_Commercial"/>
    <s v="DBM"/>
    <s v="332-0714"/>
    <s v="Opti 7010 - FORD"/>
    <s v="Lanikai 7 SFF"/>
    <s v="NULL"/>
    <s v="Retail"/>
    <x v="2"/>
    <s v="NULL"/>
    <s v="LANIKAI7SFBTX"/>
    <x v="0"/>
    <s v="DAO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99"/>
  </r>
  <r>
    <s v="H0VG9"/>
    <s v="DAO_Retail"/>
    <s v="Spring 2014"/>
    <s v="730-8303"/>
    <s v="XPSU12-8670CRBFB"/>
    <s v="MURCIELAGO ULT FBTX"/>
    <s v="CONSUMER"/>
    <s v="Retail"/>
    <x v="5"/>
    <s v="XPS DUO 12"/>
    <s v="MURCIELAGO ULT BTX"/>
    <x v="0"/>
    <s v="DAO"/>
    <s v="North Am."/>
    <s v="Consumer InDirect"/>
    <s v="Cons Retail"/>
    <n v="8"/>
    <n v="8"/>
    <n v="8"/>
    <n v="8"/>
    <n v="8"/>
    <n v="8"/>
    <n v="8"/>
    <n v="8"/>
    <n v="8"/>
    <n v="8"/>
    <n v="8"/>
    <n v="8"/>
    <n v="8"/>
    <n v="8"/>
    <n v="0"/>
    <n v="0"/>
    <n v="0"/>
    <n v="0"/>
    <n v="0"/>
    <n v="0"/>
    <n v="8"/>
    <n v="0"/>
    <n v="0"/>
    <n v="0"/>
    <n v="0"/>
    <n v="8"/>
    <n v="0"/>
    <n v="0"/>
    <n v="0"/>
    <n v="1168.49"/>
    <n v="9347.92"/>
    <n v="0"/>
    <n v="9347.92"/>
    <x v="22"/>
  </r>
  <r>
    <s v="91FCW"/>
    <s v="BTS_Mexico"/>
    <s v="Spr-2014"/>
    <s v="730-8010"/>
    <s v="I14HCel_s250BZ"/>
    <s v="OAKV14HSWFBTX"/>
    <s v="CONSUMER"/>
    <s v="Consumer"/>
    <x v="0"/>
    <s v="INSPIRON 3437"/>
    <s v="OAKV14HSWBTX"/>
    <x v="1"/>
    <s v="LATAM"/>
    <s v="Lat. Am."/>
    <s v="Consumer Direct"/>
    <s v="Cons Direct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285.83999999999997"/>
    <n v="285.83999999999997"/>
    <n v="0"/>
    <n v="285.83999999999997"/>
    <x v="107"/>
  </r>
  <r>
    <s v="93YW1"/>
    <s v="DAO_Retail"/>
    <s v="Holiday 2015"/>
    <s v="998-BSNH"/>
    <s v="TULIP17SKL1605_2444_P"/>
    <s v="TULIP17SKLFBTX"/>
    <s v="CONSUMER"/>
    <s v="Retail"/>
    <x v="0"/>
    <s v="INSPIRON 17-5759"/>
    <s v="TULIP17SK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1"/>
    <n v="0"/>
    <n v="0"/>
    <n v="0"/>
    <n v="0"/>
    <n v="0"/>
    <n v="0"/>
    <n v="0"/>
    <n v="0"/>
    <n v="0"/>
    <s v="-"/>
    <n v="0"/>
    <n v="0"/>
    <n v="0"/>
    <x v="148"/>
  </r>
  <r>
    <s v="9FPMF"/>
    <s v="DAO_Retail"/>
    <n v="2014"/>
    <s v="730-8151"/>
    <s v="INSPIRON 2020,NO PROCESSOR,AIO,EAGLETONFBTX"/>
    <s v="EAGLETONFBTX"/>
    <s v="CONSUMER"/>
    <s v="Retail"/>
    <x v="1"/>
    <s v="INSPIRON ONE 2020"/>
    <s v="EAGLETON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"/>
  </r>
  <r>
    <s v="9HJKD"/>
    <s v="DAO_Retail"/>
    <n v="2014"/>
    <s v="730-5926"/>
    <s v="XPS 1810,,,CORSEFBTX"/>
    <s v="CORSEFBTX"/>
    <s v="CONSUMER"/>
    <s v="Retail"/>
    <x v="12"/>
    <s v="XPS 1810"/>
    <s v="CORSE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04"/>
  </r>
  <r>
    <s v="9PX63"/>
    <s v="DAO_Retail"/>
    <n v="2014"/>
    <s v="730-4465"/>
    <s v="INSPIRON 660S,NO PROCESSOR,SFF,PINEVALLEYFBTX"/>
    <s v="PINEVALLEYFBTX"/>
    <s v="CONSUMER"/>
    <s v="Retail"/>
    <x v="1"/>
    <s v="INSPIRON 660S"/>
    <s v="PINEVALLEY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7"/>
  </r>
  <r>
    <s v="7T3WD"/>
    <s v="DAO_Retail"/>
    <n v="2014"/>
    <s v="730-6659"/>
    <s v="XPS ONE 27,NO PROCESSOR,AIO,2720,PIRELLIBTX1"/>
    <s v="PIRELLIFBTX"/>
    <s v="CONSUMER"/>
    <s v="Retail"/>
    <x v="12"/>
    <s v="XPS ONE 27"/>
    <s v="PIRELLI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8"/>
  </r>
  <r>
    <s v="7TMW0"/>
    <s v="BTS_DAO"/>
    <s v="Hol-2013"/>
    <s v="730-6684"/>
    <s v="MONS1405_369"/>
    <s v="MONSTER2FBTX"/>
    <s v="CONSUMER"/>
    <s v="Consumer"/>
    <x v="1"/>
    <s v="INSPIRON 2350"/>
    <s v="MONSTER2BTX"/>
    <x v="0"/>
    <s v="DAO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1.84"/>
    <n v="0"/>
    <n v="0"/>
    <n v="0"/>
    <x v="3"/>
  </r>
  <r>
    <s v="87C42"/>
    <s v="BTS_DAO"/>
    <s v="FY 16 Holiday Cycle 5"/>
    <s v="998-BQUK"/>
    <s v="ORCHAMD1605_2405_R"/>
    <s v="ORCAMD24FBTX"/>
    <s v="CONSUMER"/>
    <s v="Consumer"/>
    <x v="1"/>
    <s v="INSPIRON 24-3455"/>
    <s v="ORCAMD24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7"/>
  </r>
  <r>
    <s v="893VR"/>
    <s v="DAO_Retail"/>
    <n v="2014"/>
    <s v="730-2543"/>
    <s v="INSPIRON 5423,BMWZ4FBTX1,NOTEBOOK,BMWZ4BTX"/>
    <s v="BMWZ4FBTX"/>
    <s v="CONSUMER"/>
    <s v="Retail"/>
    <x v="0"/>
    <s v="INSPIRON 5423"/>
    <s v="BMWZ4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"/>
  </r>
  <r>
    <s v="8DG8F"/>
    <s v="BTS_DAO"/>
    <s v="DBM"/>
    <s v="998-BIXF"/>
    <s v="CORSEULTFBTX"/>
    <s v="CORSEULTFBTX"/>
    <s v="CONSUMER"/>
    <s v="Consumer"/>
    <x v="12"/>
    <s v="XPS 1820"/>
    <s v="CORSEULTBTX"/>
    <x v="0"/>
    <s v="NULL"/>
    <s v="NULL"/>
    <s v="NULL"/>
    <s v="Cons Direct"/>
    <n v="30"/>
    <n v="30"/>
    <n v="30"/>
    <n v="30"/>
    <n v="30"/>
    <n v="30"/>
    <n v="30"/>
    <n v="30"/>
    <n v="0"/>
    <n v="0"/>
    <n v="0"/>
    <n v="0"/>
    <n v="0"/>
    <n v="0"/>
    <n v="0"/>
    <n v="0"/>
    <n v="0"/>
    <n v="0"/>
    <n v="0"/>
    <n v="0"/>
    <n v="30"/>
    <n v="0"/>
    <n v="0"/>
    <n v="0"/>
    <n v="0"/>
    <n v="30"/>
    <n v="0"/>
    <n v="0"/>
    <n v="0"/>
    <n v="1110.6500000000001"/>
    <n v="33319.5"/>
    <n v="0"/>
    <n v="33319.5"/>
    <x v="162"/>
  </r>
  <r>
    <s v="84CGM"/>
    <s v="DAO_Retail"/>
    <n v="2014"/>
    <s v="730-0263"/>
    <s v="INSPIRON M5040,NO PROCESSOR,NOTEBOOK,ENRICO15 AMDBZFBTX"/>
    <s v="ENRICO15 AMDBZFBTX"/>
    <s v="CONSUMER"/>
    <s v="Retail"/>
    <x v="0"/>
    <s v="INSPIRON M5040"/>
    <s v="ENRICO15 AMDBZ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2"/>
  </r>
  <r>
    <s v="89YDP"/>
    <s v="DAO_Retail"/>
    <s v="Holiday 2015"/>
    <s v="998-BRKN"/>
    <s v="ECHO17MLK_1605_A014"/>
    <s v="ECHO 17 MLKFBTX"/>
    <s v="CONSUMER"/>
    <s v="Retail"/>
    <x v="8"/>
    <s v="ALIENWARE 17 R3"/>
    <s v="ECHO 17 MLK BTX"/>
    <x v="0"/>
    <s v="NULL"/>
    <s v="NULL"/>
    <s v="NULL"/>
    <s v="Cons Retail"/>
    <n v="415"/>
    <n v="415"/>
    <n v="0"/>
    <n v="0"/>
    <n v="0"/>
    <n v="0"/>
    <n v="0"/>
    <n v="0"/>
    <n v="0"/>
    <n v="0"/>
    <n v="0"/>
    <n v="0"/>
    <n v="0"/>
    <n v="0"/>
    <n v="0"/>
    <n v="0"/>
    <n v="0"/>
    <n v="0"/>
    <n v="0"/>
    <n v="396"/>
    <n v="330"/>
    <n v="0"/>
    <n v="0"/>
    <n v="85"/>
    <n v="0"/>
    <n v="415"/>
    <n v="0"/>
    <n v="0"/>
    <n v="320"/>
    <n v="1588.4401"/>
    <n v="659202.64150000003"/>
    <n v="0"/>
    <n v="0"/>
    <x v="205"/>
  </r>
  <r>
    <s v="8JRDW"/>
    <s v="BTS_Mexico"/>
    <s v="NDBM_Wave2"/>
    <s v="998-BJKN"/>
    <s v="LATITUDE 3550,,NOTEBOOK,MARBLE FALLS15FBTX"/>
    <s v="MARBLE FALLS15FBTX"/>
    <s v="COMMERCIAL"/>
    <s v="Commercial"/>
    <x v="4"/>
    <s v="LATITUDE 3550"/>
    <s v="MARBLE FALLS15BTX"/>
    <x v="1"/>
    <s v="NULL"/>
    <s v="NULL"/>
    <s v="NULL"/>
    <s v="Commercial DBM"/>
    <n v="11"/>
    <n v="11"/>
    <n v="11"/>
    <n v="11"/>
    <n v="11"/>
    <n v="11"/>
    <n v="11"/>
    <n v="11"/>
    <n v="11"/>
    <n v="11"/>
    <n v="11"/>
    <n v="0"/>
    <n v="0"/>
    <n v="0"/>
    <n v="0"/>
    <n v="0"/>
    <n v="0"/>
    <n v="0"/>
    <n v="0"/>
    <n v="0"/>
    <n v="11"/>
    <n v="0"/>
    <n v="0"/>
    <n v="0"/>
    <n v="0"/>
    <n v="11"/>
    <n v="0"/>
    <n v="0"/>
    <n v="0"/>
    <n v="649.39"/>
    <n v="7143.29"/>
    <n v="0"/>
    <n v="7143.29"/>
    <x v="147"/>
  </r>
  <r>
    <s v="95DHY"/>
    <s v="DAO_Retail"/>
    <n v="2014"/>
    <s v="998-BHST"/>
    <s v="INSPIRON 5535,NOTEBOOK,OAKM15HSWFBTX"/>
    <s v="OAK15AMDFBTX"/>
    <s v="CONSUMER"/>
    <s v="Retail"/>
    <x v="0"/>
    <s v="INSPIRON 5535"/>
    <s v="OAK15AMD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0"/>
  </r>
  <r>
    <s v="H0GJ0"/>
    <s v="DAO_Retail"/>
    <n v="2014"/>
    <s v="730-5646"/>
    <s v="INSPIRON 660,NO PROCESSOR,MINI TOWER,MISSION HILLS MLKFBTX"/>
    <s v="MISSION HILLS MLK BTX"/>
    <s v="CONSUMER"/>
    <s v="Retail"/>
    <x v="1"/>
    <s v="INSPIRON 660"/>
    <s v="MISSION HILLS MLK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8"/>
  </r>
  <r>
    <s v="H8PJP"/>
    <s v="BTS_DAO"/>
    <s v="B2S-2015"/>
    <s v="998-BDIT"/>
    <s v="i3|4GB|1TB W7 Pro"/>
    <s v="GENERAL SFFFBTX"/>
    <s v="CONSUMER"/>
    <s v="Consumer"/>
    <x v="1"/>
    <s v="INSPIRON 3647"/>
    <s v="GENERAL SFF BTX"/>
    <x v="0"/>
    <s v="DAO"/>
    <s v="NULL"/>
    <s v="NULL"/>
    <s v="Cons Direct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383.54"/>
    <n v="383.54"/>
    <n v="0"/>
    <n v="383.54"/>
    <x v="28"/>
  </r>
  <r>
    <s v="H990V"/>
    <s v="BTS_DAO"/>
    <s v="HOL-2015"/>
    <s v="998-BIFW"/>
    <s v="i5 4590t / 8 / 1TB"/>
    <s v="CORALFBTX"/>
    <s v="CONSUMER"/>
    <s v="Consumer"/>
    <x v="9"/>
    <s v="ASM100"/>
    <s v="CORAL BTX"/>
    <x v="0"/>
    <s v="NULL"/>
    <s v="NULL"/>
    <s v="NULL"/>
    <s v="Cons Direct"/>
    <n v="25"/>
    <n v="25"/>
    <n v="25"/>
    <n v="25"/>
    <n v="25"/>
    <n v="25"/>
    <n v="25"/>
    <n v="25"/>
    <n v="0"/>
    <n v="0"/>
    <n v="0"/>
    <n v="0"/>
    <n v="0"/>
    <n v="0"/>
    <n v="0"/>
    <n v="0"/>
    <n v="0"/>
    <n v="0"/>
    <n v="0"/>
    <n v="0"/>
    <n v="25"/>
    <n v="0"/>
    <n v="0"/>
    <n v="0"/>
    <n v="0"/>
    <n v="25"/>
    <n v="0"/>
    <n v="0"/>
    <n v="0"/>
    <n v="582.73"/>
    <n v="14568.25"/>
    <n v="0"/>
    <n v="14568.25"/>
    <x v="91"/>
  </r>
  <r>
    <s v="HC29V"/>
    <s v="DAO_Retail"/>
    <n v="2014"/>
    <s v="998-BNSM"/>
    <s v="INSPIRON 3847,VRD56 BASE,INSP DT,3847,BTX,GENERAL MTFBTX"/>
    <s v="GENERAL MTFBTX"/>
    <s v="CONSUMER"/>
    <s v="Retail"/>
    <x v="1"/>
    <s v="INSPIRON 3847"/>
    <s v="GENERAL MT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-"/>
    <n v="0"/>
    <n v="0"/>
    <n v="0"/>
    <x v="30"/>
  </r>
  <r>
    <s v="HFJ5D"/>
    <s v="DAO_Retail"/>
    <s v="Spring 2014"/>
    <s v="730-7966"/>
    <s v="i17RM-324sLV"/>
    <s v="OAKM17HSWFBTX"/>
    <s v="CONSUMER"/>
    <s v="Retail"/>
    <x v="0"/>
    <s v="INSPIRON 5737"/>
    <s v="OAKM17HSWBTX"/>
    <x v="0"/>
    <s v="DAO"/>
    <s v="North Am."/>
    <s v="Consumer InDirect"/>
    <s v="Cons Retail"/>
    <n v="69"/>
    <n v="69"/>
    <n v="69"/>
    <n v="69"/>
    <n v="69"/>
    <n v="69"/>
    <n v="69"/>
    <n v="69"/>
    <n v="69"/>
    <n v="69"/>
    <n v="69"/>
    <n v="69"/>
    <n v="69"/>
    <n v="69"/>
    <n v="0"/>
    <n v="0"/>
    <n v="0"/>
    <n v="0"/>
    <n v="0"/>
    <n v="0"/>
    <n v="69"/>
    <n v="0"/>
    <n v="0"/>
    <n v="0"/>
    <n v="0"/>
    <n v="69"/>
    <n v="0"/>
    <n v="0"/>
    <n v="0"/>
    <n v="598.89"/>
    <n v="41323.409999999996"/>
    <n v="0"/>
    <n v="41323.409999999996"/>
    <x v="135"/>
  </r>
  <r>
    <s v="67NMX"/>
    <s v="DAO_Retail"/>
    <s v="FY16 Back to School cycle3"/>
    <s v="998-BPTJ"/>
    <s v="DINO1603_5122"/>
    <s v="DINO13FBTX"/>
    <s v="CONSUMER"/>
    <s v="Retail"/>
    <x v="5"/>
    <s v="XPS  13 9343"/>
    <s v="DINO13BTX"/>
    <x v="0"/>
    <s v="NULL"/>
    <s v="NULL"/>
    <s v="NULL"/>
    <s v="Cons Retail"/>
    <n v="4"/>
    <n v="4"/>
    <n v="4"/>
    <n v="4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0"/>
    <n v="0"/>
    <n v="0"/>
    <n v="1195.9000000000001"/>
    <n v="4783.6000000000004"/>
    <n v="0"/>
    <n v="0"/>
    <x v="48"/>
  </r>
  <r>
    <s v="6F28M"/>
    <s v="DAO_Retail"/>
    <n v="2014"/>
    <s v="998-BNTY"/>
    <s v="INSPIRON 3647,T93ND, BASE,INSP DT,3647,BTX,GENERAL SFFFBTX"/>
    <s v="GENERAL SFFFBTX"/>
    <s v="CONSUMER"/>
    <s v="Retail"/>
    <x v="1"/>
    <s v="INSPIRON 3647"/>
    <s v="GENERAL SFF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-"/>
    <n v="0"/>
    <n v="0"/>
    <n v="0"/>
    <x v="28"/>
  </r>
  <r>
    <s v="6JP4Y"/>
    <s v="BTS_Mexico"/>
    <s v="NDBM_Wave2"/>
    <s v="730-7823"/>
    <s v="TGRSFF14H2_006"/>
    <s v="TIGRISSFFFBTX"/>
    <s v="COMMERCIAL"/>
    <s v="Commercial"/>
    <x v="2"/>
    <s v="OPTIPLEX 3020"/>
    <s v="TIGRISSFFBTX"/>
    <x v="1"/>
    <s v="LATAM"/>
    <s v="Lat. Am."/>
    <s v="Commercial NDBM"/>
    <s v="Commercial DBM"/>
    <n v="5"/>
    <n v="5"/>
    <n v="5"/>
    <n v="5"/>
    <n v="5"/>
    <n v="5"/>
    <n v="5"/>
    <n v="5"/>
    <n v="5"/>
    <n v="5"/>
    <n v="5"/>
    <n v="5"/>
    <n v="5"/>
    <n v="5"/>
    <n v="0"/>
    <n v="0"/>
    <n v="0"/>
    <n v="0"/>
    <n v="0"/>
    <n v="0"/>
    <n v="4"/>
    <n v="1"/>
    <n v="0"/>
    <n v="0"/>
    <n v="0"/>
    <n v="5"/>
    <n v="0"/>
    <n v="0"/>
    <n v="0"/>
    <n v="372.95"/>
    <n v="1864.75"/>
    <n v="0"/>
    <n v="1864.75"/>
    <x v="119"/>
  </r>
  <r>
    <s v="6TN66"/>
    <s v="DAO_Commercial"/>
    <s v="Wave 2 NDBM"/>
    <s v="730-7163"/>
    <s v="Salado141H_009"/>
    <s v="LATITUDE E6440,,NOTEBOOK,SALADO14BTX"/>
    <s v="COMMERCIAL"/>
    <s v="Retail"/>
    <x v="4"/>
    <s v="LATITUDE E6440"/>
    <s v="SALADO14BTX"/>
    <x v="0"/>
    <s v="LATAM"/>
    <s v="Lat. Am.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7"/>
  </r>
  <r>
    <s v="8RHY6"/>
    <s v="DAO_Retail"/>
    <n v="2014"/>
    <s v="730-5564"/>
    <s v="INSPIRON 3521,NOTEBOOK,OAKV15IVBFBTX"/>
    <s v="OAKV15IVBFBTX"/>
    <s v="CONSUMER"/>
    <s v="Retail"/>
    <x v="0"/>
    <s v="INSPIRON 3521"/>
    <s v="OAKV15IVB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6"/>
  </r>
  <r>
    <s v="983VN"/>
    <s v="BTS_DAO"/>
    <s v="HOL-2015"/>
    <s v="998-BKRK"/>
    <s v="i5HSW|16|1TB|FHD"/>
    <s v="ECHO 13FBTX"/>
    <s v="CONSUMER"/>
    <s v="Consumer"/>
    <x v="8"/>
    <s v="ALIENWARE 13"/>
    <s v="ECHO 13 BTX"/>
    <x v="0"/>
    <s v="NULL"/>
    <s v="NULL"/>
    <s v="NULL"/>
    <s v="Cons Direct"/>
    <n v="3"/>
    <n v="3"/>
    <n v="3"/>
    <n v="3"/>
    <n v="3"/>
    <n v="3"/>
    <n v="3"/>
    <n v="3"/>
    <n v="3"/>
    <n v="3"/>
    <n v="3"/>
    <n v="3"/>
    <n v="3"/>
    <n v="3"/>
    <n v="0"/>
    <n v="0"/>
    <n v="0"/>
    <n v="0"/>
    <n v="0"/>
    <n v="0"/>
    <n v="3"/>
    <n v="0"/>
    <n v="0"/>
    <n v="0"/>
    <n v="0"/>
    <n v="3"/>
    <n v="0"/>
    <n v="0"/>
    <n v="0"/>
    <n v="975.82"/>
    <n v="2927.46"/>
    <n v="0"/>
    <n v="2927.46"/>
    <x v="60"/>
  </r>
  <r>
    <s v="9D2JF"/>
    <s v="BTS_DAO"/>
    <s v="Spr-2015"/>
    <s v="730-8203"/>
    <s v="i5|6|750 HD+"/>
    <s v="HADLEY 17FBTX"/>
    <s v="CONSUMER"/>
    <s v="Consumer"/>
    <x v="0"/>
    <s v="INSPIRON 7737"/>
    <s v="HADLEY 17BTX"/>
    <x v="0"/>
    <s v="DAO"/>
    <s v="North Am."/>
    <s v="Consumer Direct"/>
    <s v="Cons Direct"/>
    <n v="2"/>
    <n v="2"/>
    <n v="2"/>
    <n v="2"/>
    <n v="2"/>
    <n v="2"/>
    <n v="2"/>
    <n v="2"/>
    <n v="2"/>
    <n v="2"/>
    <n v="2"/>
    <n v="2"/>
    <n v="2"/>
    <n v="2"/>
    <n v="0"/>
    <n v="0"/>
    <n v="0"/>
    <n v="0"/>
    <n v="0"/>
    <n v="0"/>
    <n v="2"/>
    <n v="0"/>
    <n v="0"/>
    <n v="0"/>
    <n v="0"/>
    <n v="2"/>
    <n v="0"/>
    <n v="0"/>
    <n v="0"/>
    <n v="743.17"/>
    <n v="1486.34"/>
    <n v="0"/>
    <n v="1486.34"/>
    <x v="44"/>
  </r>
  <r>
    <s v="9HVF1"/>
    <s v="DAO_Retail"/>
    <n v="2014"/>
    <s v="998-BPSH"/>
    <s v="PRECISION M3800,NOTEBOOK,WW,TESTAROSSAPFBTX"/>
    <s v="TESTAROSSAPFBTX"/>
    <s v="COMMERCIAL"/>
    <s v="Retail"/>
    <x v="14"/>
    <s v="PRECISION M3800"/>
    <s v="TESTAROSSA PBTX"/>
    <x v="0"/>
    <s v="NULL"/>
    <s v="NULL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23"/>
  </r>
  <r>
    <s v="9M77F"/>
    <s v="DAO_Retail"/>
    <s v="Holiday 2015"/>
    <s v="998-BROS"/>
    <s v="JASMBSW1605_8109"/>
    <s v="JASBSW20FBTX"/>
    <s v="CONSUMER"/>
    <s v="Retail"/>
    <x v="1"/>
    <s v="INSPIRON 20-3052"/>
    <s v="JASBSW20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777"/>
    <n v="0"/>
    <n v="777"/>
    <n v="2156"/>
    <n v="0"/>
    <n v="0"/>
    <n v="0"/>
    <n v="0"/>
    <n v="0"/>
    <n v="0"/>
    <n v="777"/>
    <n v="0"/>
    <n v="705"/>
    <n v="288.54180000000002"/>
    <n v="0"/>
    <n v="224196.97860000003"/>
    <n v="0"/>
    <x v="25"/>
  </r>
  <r>
    <s v="7M6JN"/>
    <s v="DAO_Retail"/>
    <n v="2014"/>
    <s v="998-BIFB"/>
    <s v="INSPIRON 5547, NOTEBOOK, MAPLEM15HSWFBTX"/>
    <s v="MAPLEM15HSWFBTX"/>
    <s v="CONSUMER"/>
    <s v="Retail"/>
    <x v="0"/>
    <s v="INSPIRON 5547"/>
    <s v="MAPLEM15HS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"/>
  </r>
  <r>
    <s v="7RWR8"/>
    <s v="DAO_Commercial"/>
    <s v="NDBM_Wave2"/>
    <s v="730-7015"/>
    <s v="Latitude E7240_013"/>
    <s v="GOLIAD12FBTX"/>
    <s v="COMMERCIAL"/>
    <s v="Commercial"/>
    <x v="4"/>
    <s v="LATITUDE E7240"/>
    <s v="GOLIAD12BTX"/>
    <x v="0"/>
    <s v="DAO"/>
    <s v="North Am.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7"/>
  </r>
  <r>
    <s v="823F5"/>
    <s v="BTS_DAO"/>
    <s v="B2S-2015"/>
    <s v="998-BGHX"/>
    <s v="Touch|PDC|4GB|320GB|UMA|NoOD2230"/>
    <s v="CORSEFBTX"/>
    <s v="CONSUMER"/>
    <s v="Consumer"/>
    <x v="12"/>
    <s v="XPS 1810"/>
    <s v="CORSEBTX"/>
    <x v="0"/>
    <s v="DAO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04"/>
  </r>
  <r>
    <s v="82P75"/>
    <s v="DAO_Retail"/>
    <s v="Holiday 2015"/>
    <s v="998-BRVM"/>
    <s v="LILSFF1605_7101_R/1701_7101"/>
    <s v="LILYSFFFBTX"/>
    <s v="CONSUMER"/>
    <s v="Retail"/>
    <x v="1"/>
    <s v="INSPIRON 3252"/>
    <s v="LILYSFF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27"/>
    <n v="0"/>
    <n v="0"/>
    <n v="27"/>
    <n v="25"/>
    <n v="0"/>
    <n v="0"/>
    <n v="0"/>
    <n v="0"/>
    <n v="0"/>
    <n v="0"/>
    <n v="0"/>
    <n v="27"/>
    <n v="27"/>
    <n v="312.67579999999998"/>
    <n v="0"/>
    <n v="8442.2465999999986"/>
    <n v="0"/>
    <x v="130"/>
  </r>
  <r>
    <s v="83HGK"/>
    <s v="DAO_Retail"/>
    <n v="2014"/>
    <s v="998-BBGJ"/>
    <s v="XPS15,9530,,TESTAROSSAXPSFBTX"/>
    <s v="TESTAROSSAXPSFBTX"/>
    <s v="CONSUMER"/>
    <s v="Retail"/>
    <x v="5"/>
    <s v="XPS 9530"/>
    <s v="TESTAROSSA XPS 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05"/>
  </r>
  <r>
    <s v="HJ7T8"/>
    <s v="DAO_Commercial"/>
    <s v="NDBM_Wave2"/>
    <s v="730-6968"/>
    <s v="FPWS T3161_142H_010"/>
    <s v="BELLS3FBTX"/>
    <s v="COMMERCIAL"/>
    <s v="Commercial"/>
    <x v="15"/>
    <s v="PRECISION T3610"/>
    <s v="BELLS3BTX"/>
    <x v="0"/>
    <s v="DAO"/>
    <s v="North Am."/>
    <s v="Commercial NDBM"/>
    <s v="Commercial DBM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778.91"/>
    <n v="778.91"/>
    <n v="0"/>
    <n v="778.91"/>
    <x v="193"/>
  </r>
  <r>
    <s v="HW96V"/>
    <s v="DAO_Retail"/>
    <n v="2014"/>
    <s v="730-0694"/>
    <s v="INSPIRON N5050,NO PROCESSOR,NOTEBOOK,ENRICO 15 INTELHRFBTX"/>
    <s v="ENRICO 15 INTELHRFBTX"/>
    <s v="CONSUMER"/>
    <s v="Retail"/>
    <x v="0"/>
    <s v="INSPIRON N5050"/>
    <s v="ENRICO 15 INTELHR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06"/>
  </r>
  <r>
    <s v="HYW9Y"/>
    <s v="BTS_DAO"/>
    <s v="FY 16 Holiday Cycle 5"/>
    <s v="998-BREZ"/>
    <s v="SUNFL1605_625_P"/>
    <s v="SUNFLOWER24FBTX"/>
    <s v="CONSUMER"/>
    <s v="Consumer"/>
    <x v="1"/>
    <s v="INSPIRON 24-5459"/>
    <s v="SUNFLOWER24BTX"/>
    <x v="0"/>
    <s v="NULL"/>
    <s v="NULL"/>
    <s v="NULL"/>
    <s v="Cons Direct"/>
    <n v="171"/>
    <n v="171"/>
    <n v="0"/>
    <n v="0"/>
    <n v="0"/>
    <n v="0"/>
    <n v="0"/>
    <n v="0"/>
    <n v="0"/>
    <n v="0"/>
    <n v="0"/>
    <n v="0"/>
    <n v="0"/>
    <n v="0"/>
    <n v="100"/>
    <n v="0"/>
    <n v="452"/>
    <n v="0"/>
    <n v="552"/>
    <n v="375"/>
    <n v="171"/>
    <n v="0"/>
    <n v="0"/>
    <n v="0"/>
    <n v="0"/>
    <n v="171"/>
    <n v="452"/>
    <n v="100"/>
    <n v="652"/>
    <n v="823.90219999999999"/>
    <n v="140887.27619999999"/>
    <n v="454794.01439999999"/>
    <n v="0"/>
    <x v="153"/>
  </r>
  <r>
    <s v="HYWC0"/>
    <s v="DAO_Retail"/>
    <n v="2014"/>
    <s v="730-8173"/>
    <s v="INSPIRON 3847,VRD56 BASE,INSP DT,3847,BTX,GENERAL MTFBTX"/>
    <s v="GENERAL MTFBTX"/>
    <s v="CONSUMER"/>
    <s v="Retail"/>
    <x v="1"/>
    <s v="INSPIRON 3847"/>
    <s v="GENERAL MT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0"/>
  </r>
  <r>
    <s v="6V1GD"/>
    <s v="DAO_Retail"/>
    <n v="2014"/>
    <s v="730-8069"/>
    <s v="XPS 1810,,,CORSEFBTX"/>
    <s v="CORSEFBTX"/>
    <s v="CONSUMER"/>
    <s v="Retail"/>
    <x v="12"/>
    <s v="XPS 1810"/>
    <s v="CORSE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04"/>
  </r>
  <r>
    <s v="6VPPR"/>
    <s v="DAO_Retail"/>
    <n v="2014"/>
    <s v="998-BPBG"/>
    <s v="INSPIRON 24-3455,,ORCHID AMD CHASSIS,ORCAMD24FBTX"/>
    <s v="ORCAMD24FBTX"/>
    <s v="CONSUMER"/>
    <s v="Retail"/>
    <x v="1"/>
    <s v="INSPIRON 24-3455"/>
    <s v="ORCAMD24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6"/>
    <n v="0"/>
    <n v="0"/>
    <n v="0"/>
    <n v="0"/>
    <n v="0"/>
    <n v="0"/>
    <n v="0"/>
    <n v="0"/>
    <n v="0"/>
    <s v="-"/>
    <n v="0"/>
    <n v="0"/>
    <n v="0"/>
    <x v="77"/>
  </r>
  <r>
    <s v="76JCH"/>
    <s v="DAO_Retail"/>
    <n v="2014"/>
    <s v="730-3232"/>
    <s v="INSPIRON 5423,BMWZ4FBTX1,NOTEBOOK,BMWZ4BTX"/>
    <s v="BMWZ4FBTX"/>
    <s v="CONSUMER"/>
    <s v="Retail"/>
    <x v="0"/>
    <s v="INSPIRON 5423"/>
    <s v="BMWZ4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"/>
  </r>
  <r>
    <s v="7DD21"/>
    <s v="DAO_Retail"/>
    <s v="B2S-2016"/>
    <s v="998-BQDR"/>
    <s v="DINO1603_5123"/>
    <s v="DINO13FBTX"/>
    <s v="CONSUMER"/>
    <s v="Retail"/>
    <x v="5"/>
    <s v="XPS  13 9343"/>
    <s v="DINO13BTX"/>
    <x v="0"/>
    <s v="NULL"/>
    <s v="NULL"/>
    <s v="NULL"/>
    <s v="Cons Retail"/>
    <n v="3"/>
    <n v="3"/>
    <n v="3"/>
    <n v="3"/>
    <n v="3"/>
    <n v="3"/>
    <n v="3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0"/>
    <n v="0"/>
    <n v="1000.16"/>
    <n v="3000.48"/>
    <n v="0"/>
    <n v="0"/>
    <x v="48"/>
  </r>
  <r>
    <s v="7DH7G"/>
    <s v="DAO_Commercial"/>
    <s v="DBM"/>
    <s v="998-BLSL"/>
    <s v="9020MT_1H16_022"/>
    <s v="AMAZONMTFBTX"/>
    <s v="COMMERCIAL"/>
    <s v="Commercial"/>
    <x v="2"/>
    <s v="OPTIPLEX 9020"/>
    <s v="AMAZONMTBTX"/>
    <x v="0"/>
    <s v="NULL"/>
    <s v="NULL"/>
    <s v="NULL"/>
    <s v="Commercial DBM"/>
    <n v="587"/>
    <n v="587"/>
    <n v="515"/>
    <n v="491"/>
    <n v="491"/>
    <n v="311"/>
    <n v="131"/>
    <n v="0"/>
    <n v="0"/>
    <n v="0"/>
    <n v="0"/>
    <n v="0"/>
    <n v="0"/>
    <n v="0"/>
    <n v="0"/>
    <n v="0"/>
    <n v="180"/>
    <n v="0"/>
    <n v="180"/>
    <n v="59"/>
    <n v="260"/>
    <n v="18"/>
    <n v="0"/>
    <n v="309"/>
    <n v="0"/>
    <n v="587"/>
    <n v="0"/>
    <n v="180"/>
    <n v="120"/>
    <n v="637.41999999999996"/>
    <n v="374165.54"/>
    <n v="114735.59999999999"/>
    <n v="0"/>
    <x v="65"/>
  </r>
  <r>
    <s v="631P5"/>
    <s v="DAO_Retail"/>
    <s v="Holiday 2015"/>
    <s v="998-BSDH"/>
    <s v="POPPY1605_712_3D"/>
    <s v="POPPY24FBTX"/>
    <s v="CONSUMER"/>
    <s v="Retail"/>
    <x v="1"/>
    <s v="INSPIRON 24-7459"/>
    <s v="POPPY24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186"/>
    <n v="0"/>
    <n v="252"/>
    <n v="0"/>
    <n v="438"/>
    <n v="312"/>
    <n v="0"/>
    <n v="0"/>
    <n v="0"/>
    <n v="0"/>
    <n v="0"/>
    <n v="0"/>
    <n v="252"/>
    <n v="186"/>
    <n v="186"/>
    <n v="1107.0011"/>
    <n v="0"/>
    <n v="484866.48179999995"/>
    <n v="0"/>
    <x v="118"/>
  </r>
  <r>
    <s v="6CGF5"/>
    <s v="DAO_Retail"/>
    <n v="2014"/>
    <s v="998-BOPL"/>
    <s v="ALIENWARE X51,,,ANDROMEDA R2FBTX"/>
    <s v="ANDROMEDA R2FBTX"/>
    <s v="CONSUMER"/>
    <s v="Retail"/>
    <x v="9"/>
    <s v="ALIENWARE X51"/>
    <s v="ANDROMEDA R2 BTX"/>
    <x v="0"/>
    <s v="NULL"/>
    <s v="NULL"/>
    <s v="NULL"/>
    <s v="Cons Retail"/>
    <n v="71"/>
    <n v="71"/>
    <n v="71"/>
    <n v="71"/>
    <n v="71"/>
    <n v="71"/>
    <n v="71"/>
    <n v="31"/>
    <n v="0"/>
    <n v="0"/>
    <n v="0"/>
    <n v="0"/>
    <n v="0"/>
    <n v="0"/>
    <n v="0"/>
    <n v="0"/>
    <n v="0"/>
    <n v="0"/>
    <n v="0"/>
    <n v="1"/>
    <n v="71"/>
    <n v="0"/>
    <n v="0"/>
    <n v="0"/>
    <n v="0"/>
    <n v="71"/>
    <n v="0"/>
    <n v="0"/>
    <n v="0"/>
    <n v="899.93"/>
    <n v="63895.03"/>
    <n v="0"/>
    <n v="27897.829999999998"/>
    <x v="63"/>
  </r>
  <r>
    <s v="6K9P1"/>
    <s v="DAO_Retail"/>
    <s v="Back to School 2014"/>
    <s v="998-BEBX"/>
    <s v="X8700-3312BLK"/>
    <s v="GOODYEARFBTX"/>
    <s v="CONSUMER"/>
    <s v="Retail"/>
    <x v="12"/>
    <s v="XPS 8700"/>
    <s v="GOODYEARBTX"/>
    <x v="0"/>
    <s v="DAO"/>
    <s v="NULL"/>
    <s v="NULL"/>
    <s v="Cons Retail"/>
    <n v="55"/>
    <n v="55"/>
    <n v="55"/>
    <n v="55"/>
    <n v="55"/>
    <n v="55"/>
    <n v="55"/>
    <n v="55"/>
    <n v="50"/>
    <n v="14"/>
    <n v="0"/>
    <n v="0"/>
    <n v="0"/>
    <n v="0"/>
    <n v="0"/>
    <n v="0"/>
    <n v="0"/>
    <n v="0"/>
    <n v="0"/>
    <n v="0"/>
    <n v="55"/>
    <n v="0"/>
    <n v="0"/>
    <n v="0"/>
    <n v="0"/>
    <n v="55"/>
    <n v="0"/>
    <n v="0"/>
    <n v="0"/>
    <n v="759.59"/>
    <n v="41777.450000000004"/>
    <n v="0"/>
    <n v="41777.450000000004"/>
    <x v="68"/>
  </r>
  <r>
    <s v="6KXRG"/>
    <s v="DAO_Retail"/>
    <n v="2014"/>
    <s v="730-7301"/>
    <s v="GOODYEARFBTX,MNTW,XPS,8700"/>
    <s v="GOODYEARFBTX"/>
    <s v="CONSUMER"/>
    <s v="Retail"/>
    <x v="12"/>
    <s v="XPS 8700"/>
    <s v="GOODYEAR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8"/>
  </r>
  <r>
    <s v="6PFJH"/>
    <s v="DAO_Retail"/>
    <n v="2014"/>
    <s v="998-BCXR"/>
    <s v="INSPIRON 3847,VRD56 BASE,INSP DT,3847,BTX,GENERAL MTFBTX"/>
    <s v="GENERAL MTFBTX"/>
    <s v="CONSUMER"/>
    <s v="Retail"/>
    <x v="1"/>
    <s v="INSPIRON 3847"/>
    <s v="GENERAL MT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0"/>
  </r>
  <r>
    <s v="J68CN"/>
    <s v="DAO_Commercial"/>
    <s v="ESG"/>
    <s v="225-4575"/>
    <s v="EQL 6110E 3TB 3.5in"/>
    <s v="EQUALLOGIC PS6110"/>
    <s v="Desktops"/>
    <s v="Commercial"/>
    <x v="3"/>
    <s v="NULL"/>
    <s v="NULL"/>
    <x v="0"/>
    <s v="DAO"/>
    <s v="North Am."/>
    <s v="Enterprise"/>
    <s v="Enterprise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8041"/>
    <n v="8041"/>
    <n v="0"/>
    <n v="8041"/>
    <x v="74"/>
  </r>
  <r>
    <s v="J6TN7"/>
    <s v="BTS_Mexico"/>
    <s v="NDBM_Wave1Refresh"/>
    <s v="998-BEXR"/>
    <s v="LatOak14_R1_103"/>
    <s v="LATITUDE OAK14FBTX"/>
    <s v="COMMERCIAL"/>
    <s v="Commercial"/>
    <x v="4"/>
    <s v="LATITUDE 3440"/>
    <s v="LATITUDE OAK14BTX"/>
    <x v="1"/>
    <s v="LATAM"/>
    <s v="NULL"/>
    <s v="NULL"/>
    <s v="Commercial DBM"/>
    <n v="2"/>
    <n v="2"/>
    <n v="2"/>
    <n v="2"/>
    <n v="2"/>
    <n v="2"/>
    <n v="2"/>
    <n v="2"/>
    <n v="2"/>
    <n v="2"/>
    <n v="2"/>
    <n v="0"/>
    <n v="0"/>
    <n v="0"/>
    <n v="0"/>
    <n v="0"/>
    <n v="0"/>
    <n v="0"/>
    <n v="0"/>
    <n v="0"/>
    <n v="2"/>
    <n v="0"/>
    <n v="0"/>
    <n v="0"/>
    <n v="0"/>
    <n v="2"/>
    <n v="0"/>
    <n v="0"/>
    <n v="0"/>
    <n v="588.71"/>
    <n v="1177.42"/>
    <n v="0"/>
    <n v="1177.42"/>
    <x v="164"/>
  </r>
  <r>
    <s v="J9T2X"/>
    <s v="BTS_DAO"/>
    <s v="B2S-2015"/>
    <s v="998-BEQQ"/>
    <s v="NT|Cel|4GB|500|UMA|NoODD|DW1705|Win8.1Bing"/>
    <s v="FOXGLOVEFBTX"/>
    <s v="CONSUMER"/>
    <s v="Consumer"/>
    <x v="1"/>
    <s v="INSPIRON 3043"/>
    <s v="FOXGLOVEBTX"/>
    <x v="0"/>
    <s v="DAO"/>
    <s v="NULL"/>
    <s v="NULL"/>
    <s v="Cons Direct"/>
    <n v="15"/>
    <n v="15"/>
    <n v="15"/>
    <n v="15"/>
    <n v="15"/>
    <n v="15"/>
    <n v="15"/>
    <n v="15"/>
    <n v="15"/>
    <n v="15"/>
    <n v="15"/>
    <n v="15"/>
    <n v="15"/>
    <n v="15"/>
    <n v="0"/>
    <n v="0"/>
    <n v="0"/>
    <n v="0"/>
    <n v="0"/>
    <n v="0"/>
    <n v="15"/>
    <n v="0"/>
    <n v="0"/>
    <n v="0"/>
    <n v="0"/>
    <n v="15"/>
    <n v="0"/>
    <n v="0"/>
    <n v="0"/>
    <n v="325.19"/>
    <n v="4877.8500000000004"/>
    <n v="0"/>
    <n v="4877.8500000000004"/>
    <x v="51"/>
  </r>
  <r>
    <s v="J9TXG"/>
    <s v="DAO_Retail"/>
    <n v="2014"/>
    <s v="730-1298"/>
    <s v="INSPIRON N5110,FGAN5110,NO PROCESSOR,NOTEBOOK,QUEEN15INTELFBTX"/>
    <s v="QUEEN15INTELFBTX"/>
    <s v="CONSUMER"/>
    <s v="Retail"/>
    <x v="0"/>
    <s v="INSPIRON N5110"/>
    <s v="QUEEN15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3"/>
  </r>
  <r>
    <s v="JF13F"/>
    <s v="BTS_EMEA"/>
    <s v="DBM"/>
    <s v="998-BGDE"/>
    <s v="OPTIPLEX 9020_009"/>
    <s v="AMAZONSFFFBTX"/>
    <s v="COMMERCIAL"/>
    <s v="Commercial"/>
    <x v="2"/>
    <s v="OPTIPLEX 9020"/>
    <s v="AMAZONSFFBTX"/>
    <x v="0"/>
    <s v="NULL"/>
    <s v="NULL"/>
    <s v="Commercial NDBM"/>
    <s v="Commercial DBM"/>
    <n v="557"/>
    <n v="557"/>
    <n v="533"/>
    <n v="449"/>
    <n v="449"/>
    <n v="113"/>
    <n v="0"/>
    <n v="0"/>
    <n v="0"/>
    <n v="0"/>
    <n v="0"/>
    <n v="0"/>
    <n v="0"/>
    <n v="0"/>
    <n v="0"/>
    <n v="0"/>
    <n v="1076"/>
    <n v="0"/>
    <n v="1076"/>
    <n v="180"/>
    <n v="407"/>
    <n v="19"/>
    <n v="0"/>
    <n v="131"/>
    <n v="0"/>
    <n v="557"/>
    <n v="0"/>
    <n v="1076"/>
    <n v="84"/>
    <n v="533.29999999999995"/>
    <n v="297048.09999999998"/>
    <n v="573830.79999999993"/>
    <n v="0"/>
    <x v="133"/>
  </r>
  <r>
    <s v="G4H2X"/>
    <s v="DAO_Retail"/>
    <n v="2014"/>
    <s v="730-3237"/>
    <s v="XPS14,NO PROCESSOR,NOTEBOOK,CARRERA XPS FBTX"/>
    <s v="CARRERA XPS FBTX"/>
    <s v="CONSUMER"/>
    <s v="Retail"/>
    <x v="5"/>
    <s v="XPS14"/>
    <s v="CARRERA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9"/>
  </r>
  <r>
    <s v="G7M29"/>
    <s v="DAO_Retail"/>
    <n v="2014"/>
    <s v="730-4343"/>
    <s v="INSPIRON 5521,,NOTEBOOK,OAKM15IVBFBTX"/>
    <s v="OAKM15IVBFBTX"/>
    <s v="CONSUMER"/>
    <s v="Retail"/>
    <x v="0"/>
    <s v="INSPIRON 5521"/>
    <s v="OAKM15IVB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4"/>
  </r>
  <r>
    <s v="GFG44"/>
    <s v="DAO_Retail"/>
    <n v="2014"/>
    <s v="998-BEBG"/>
    <s v="INSPIRON 3521,NOTEBOOK,OAKV15IVBFBTX"/>
    <s v="OAKV15IVBFBTX"/>
    <s v="CONSUMER"/>
    <s v="Retail"/>
    <x v="0"/>
    <s v="INSPIRON 3521"/>
    <s v="OAKV15IVBBTX"/>
    <x v="0"/>
    <s v="NULL"/>
    <s v="NULL"/>
    <s v="Consumer 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6"/>
  </r>
  <r>
    <s v="GH1W6"/>
    <s v="BTS_DAO"/>
    <s v="B2S-2015"/>
    <s v="998-BEHP"/>
    <s v="i3|4|500"/>
    <s v="CEDAR15HSWFBTX"/>
    <s v="CONSUMER"/>
    <s v="Consumer"/>
    <x v="0"/>
    <s v="INSPIRON 3542"/>
    <s v="CEDAR15HSWBTX"/>
    <x v="0"/>
    <s v="DAO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7"/>
  </r>
  <r>
    <s v="GJJXC"/>
    <s v="DAO_Retail"/>
    <s v="FY16 Back to School cycle3"/>
    <s v="998-BPYY"/>
    <s v="TULIP151603_2393_EW_P"/>
    <s v="TULIP15BDWFBTX"/>
    <s v="CONSUMER"/>
    <s v="Retail"/>
    <x v="0"/>
    <s v="INSPIRON 15-5558"/>
    <s v="TULIP15BDWBTX"/>
    <x v="0"/>
    <s v="NULL"/>
    <s v="NULL"/>
    <s v="NULL"/>
    <s v="Cons Retail"/>
    <n v="1126"/>
    <n v="1126"/>
    <n v="976"/>
    <n v="316"/>
    <n v="316"/>
    <n v="316"/>
    <n v="166"/>
    <n v="0"/>
    <n v="0"/>
    <n v="0"/>
    <n v="0"/>
    <n v="0"/>
    <n v="0"/>
    <n v="0"/>
    <n v="0"/>
    <n v="0"/>
    <n v="0"/>
    <n v="0"/>
    <n v="0"/>
    <n v="145"/>
    <n v="352"/>
    <n v="0"/>
    <n v="0"/>
    <n v="774"/>
    <n v="0"/>
    <n v="1126"/>
    <n v="0"/>
    <n v="0"/>
    <n v="0"/>
    <n v="540.30999999999995"/>
    <n v="608389.05999999994"/>
    <n v="0"/>
    <n v="0"/>
    <x v="80"/>
  </r>
  <r>
    <s v="44K9G"/>
    <s v="DAO_Commercial"/>
    <s v="DBM"/>
    <s v="998-BLUU"/>
    <s v="3030AIO_1H16_005"/>
    <s v="TIGRIS AIOFBTX"/>
    <s v="COMMERCIAL"/>
    <s v="Commercial"/>
    <x v="2"/>
    <s v="OPTIPLEX 3030 AIO"/>
    <s v="TIGRIS AIO BTX"/>
    <x v="0"/>
    <s v="NULL"/>
    <s v="NULL"/>
    <s v="NULL"/>
    <s v="Commercial DBM"/>
    <n v="988"/>
    <n v="988"/>
    <n v="568"/>
    <n v="528"/>
    <n v="464"/>
    <n v="0"/>
    <n v="0"/>
    <n v="0"/>
    <n v="0"/>
    <n v="0"/>
    <n v="0"/>
    <n v="0"/>
    <n v="0"/>
    <n v="0"/>
    <n v="0"/>
    <n v="0"/>
    <n v="588"/>
    <n v="0"/>
    <n v="588"/>
    <n v="324"/>
    <n v="962"/>
    <n v="26"/>
    <n v="0"/>
    <n v="0"/>
    <n v="0"/>
    <n v="988"/>
    <n v="248"/>
    <n v="340"/>
    <n v="0"/>
    <n v="505.72"/>
    <n v="499651.36000000004"/>
    <n v="297363.36000000004"/>
    <n v="0"/>
    <x v="173"/>
  </r>
  <r>
    <s v="47W6H"/>
    <s v="DAO_Retail"/>
    <n v="2014"/>
    <s v="998-BIBM"/>
    <s v="INSPIRON 3148,,NOTEBOOK,REDWOODHSWFBTX"/>
    <s v="REDWOODHSWFBTX"/>
    <s v="CONSUMER"/>
    <s v="Retail"/>
    <x v="0"/>
    <s v="INSPIRON 3148"/>
    <s v="REDWOODHSW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1"/>
  </r>
  <r>
    <s v="482RK"/>
    <s v="BTS_DAO"/>
    <s v="HOL-2015"/>
    <s v="998-BIEG"/>
    <s v="i5|8GB|1TB|W7 Pro"/>
    <s v="GOODYEARFBTX"/>
    <s v="CONSUMER"/>
    <s v="Consumer"/>
    <x v="12"/>
    <s v="XPS 8700"/>
    <s v="GOODYEAR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8"/>
  </r>
  <r>
    <s v="4F93X"/>
    <s v="BTS_DAO"/>
    <s v="B2S-2015"/>
    <s v="998-BCRE"/>
    <s v="NT|A4|6GB|1TB|UMA|DVDRW|DellWrls|Win8.1"/>
    <s v="TRAVISFBTX"/>
    <s v="CONSUMER"/>
    <s v="Consumer"/>
    <x v="1"/>
    <s v="INSPIRON 3045"/>
    <s v="TRAVISAIOBTX"/>
    <x v="0"/>
    <s v="DAO"/>
    <s v="NULL"/>
    <s v="NULL"/>
    <s v="Cons Direct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388.06"/>
    <n v="388.06"/>
    <n v="0"/>
    <n v="388.06"/>
    <x v="167"/>
  </r>
  <r>
    <s v="4GKPN"/>
    <s v="DAO_Retail"/>
    <s v="Spring 2015"/>
    <s v="998-BLOF"/>
    <s v="i3543-5752BLK"/>
    <s v="CEDAR15BDWFBTX"/>
    <s v="CONSUMER"/>
    <s v="Retail"/>
    <x v="0"/>
    <s v="INSPIRON 3543"/>
    <s v="CEDAR15BDWBTX"/>
    <x v="0"/>
    <s v="NULL"/>
    <s v="NULL"/>
    <s v="NULL"/>
    <s v="Cons Retail"/>
    <n v="58"/>
    <n v="58"/>
    <n v="58"/>
    <n v="58"/>
    <n v="58"/>
    <n v="58"/>
    <n v="58"/>
    <n v="58"/>
    <n v="0"/>
    <n v="0"/>
    <n v="0"/>
    <n v="0"/>
    <n v="0"/>
    <n v="0"/>
    <n v="0"/>
    <n v="0"/>
    <n v="0"/>
    <n v="0"/>
    <n v="0"/>
    <n v="0"/>
    <n v="58"/>
    <n v="0"/>
    <n v="0"/>
    <n v="0"/>
    <n v="0"/>
    <n v="58"/>
    <n v="0"/>
    <n v="0"/>
    <n v="0"/>
    <n v="537.79"/>
    <n v="31191.82"/>
    <n v="0"/>
    <n v="31191.82"/>
    <x v="2"/>
  </r>
  <r>
    <s v="H0HT6"/>
    <s v="DAO_Retail"/>
    <s v="FY16 Back to School cycle3"/>
    <s v="998-BPYG"/>
    <s v="Tulip151603_2310"/>
    <s v="TULIP15BDWFBTX"/>
    <s v="CONSUMER"/>
    <s v="Retail"/>
    <x v="0"/>
    <s v="INSPIRON 15-5558"/>
    <s v="TULIP15BDWBTX"/>
    <x v="0"/>
    <s v="NULL"/>
    <s v="NULL"/>
    <s v="NULL"/>
    <s v="Cons Retail"/>
    <n v="30"/>
    <n v="30"/>
    <n v="0"/>
    <n v="0"/>
    <n v="0"/>
    <n v="0"/>
    <n v="0"/>
    <n v="0"/>
    <n v="0"/>
    <n v="0"/>
    <n v="0"/>
    <n v="0"/>
    <n v="0"/>
    <n v="0"/>
    <n v="50"/>
    <n v="0"/>
    <n v="0"/>
    <n v="0"/>
    <n v="50"/>
    <n v="80"/>
    <n v="30"/>
    <n v="0"/>
    <n v="0"/>
    <n v="0"/>
    <n v="0"/>
    <n v="30"/>
    <n v="0"/>
    <n v="50"/>
    <n v="50"/>
    <n v="601.03369999999995"/>
    <n v="18031.010999999999"/>
    <n v="30051.684999999998"/>
    <n v="0"/>
    <x v="80"/>
  </r>
  <r>
    <s v="H66GR"/>
    <s v="DAO_Retail"/>
    <n v="2014"/>
    <s v="998-BNHW"/>
    <s v="TULIP15BDWBTX1,INSPIRON 15-5558"/>
    <s v="TULIP15BDWFBTX"/>
    <s v="CONSUMER"/>
    <s v="Retail"/>
    <x v="0"/>
    <s v="INSPIRON 15-5558"/>
    <s v="TULIP15BDWBTX"/>
    <x v="0"/>
    <s v="NULL"/>
    <s v="NULL"/>
    <s v="NULL"/>
    <s v="Cons Retail"/>
    <n v="5"/>
    <n v="5"/>
    <n v="5"/>
    <n v="5"/>
    <n v="5"/>
    <n v="5"/>
    <n v="5"/>
    <n v="5"/>
    <n v="0"/>
    <n v="0"/>
    <n v="0"/>
    <n v="0"/>
    <n v="0"/>
    <n v="0"/>
    <n v="0"/>
    <n v="0"/>
    <n v="0"/>
    <n v="0"/>
    <n v="0"/>
    <n v="1"/>
    <n v="5"/>
    <n v="0"/>
    <n v="0"/>
    <n v="0"/>
    <n v="0"/>
    <n v="5"/>
    <n v="0"/>
    <n v="0"/>
    <n v="0"/>
    <n v="824.03"/>
    <n v="4120.1499999999996"/>
    <n v="0"/>
    <n v="4120.1499999999996"/>
    <x v="80"/>
  </r>
  <r>
    <s v="H7TC3"/>
    <s v="DAO_Retail"/>
    <n v="2014"/>
    <s v="998-10977"/>
    <s v="XPS14Z,NO PROCESSOR,NOTEBOOK,BREITLING XPSZ FBTX"/>
    <s v="BREITLING XPSZ FBTX"/>
    <s v="CONSUMER"/>
    <s v="Retail"/>
    <x v="5"/>
    <s v="XPS14Z"/>
    <s v="BREITLING XPSZ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5"/>
  </r>
  <r>
    <s v="HMHP9"/>
    <s v="DAO_Commercial"/>
    <s v="DBM"/>
    <s v="998-BFZS"/>
    <s v="OptiPlex 7020 SFF_007"/>
    <s v="AMAZON7SFFFBTX"/>
    <s v="COMMERCIAL"/>
    <s v="Commercial"/>
    <x v="2"/>
    <s v="OPTIPLEX 7020"/>
    <s v="AMAZON7SFFBTX"/>
    <x v="0"/>
    <s v="DAO"/>
    <s v="NULL"/>
    <s v="NULL"/>
    <s v="Commercial DBM"/>
    <n v="1311"/>
    <n v="1311"/>
    <n v="1191"/>
    <n v="1023"/>
    <n v="819"/>
    <n v="0"/>
    <n v="0"/>
    <n v="0"/>
    <n v="0"/>
    <n v="0"/>
    <n v="0"/>
    <n v="0"/>
    <n v="0"/>
    <n v="0"/>
    <n v="0"/>
    <n v="56"/>
    <n v="1608"/>
    <n v="0"/>
    <n v="1664"/>
    <n v="288"/>
    <n v="939"/>
    <n v="0"/>
    <n v="0"/>
    <n v="372"/>
    <n v="0"/>
    <n v="1311"/>
    <n v="0"/>
    <n v="1664"/>
    <n v="584"/>
    <n v="461.98"/>
    <n v="605655.78"/>
    <n v="768734.71999999997"/>
    <n v="0"/>
    <x v="6"/>
  </r>
  <r>
    <s v="HPF46"/>
    <s v="DAO_Retail"/>
    <n v="2014"/>
    <s v="730-3991"/>
    <s v="INSPIRON 660,NO PROCESSOR,MINI TOWER,MISSION HILLS MLKFBTX"/>
    <s v="MISSION HILLS MLK BTX"/>
    <s v="CONSUMER"/>
    <s v="Retail"/>
    <x v="1"/>
    <s v="INSPIRON 660"/>
    <s v="MISSION HILLS MLK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8"/>
  </r>
  <r>
    <s v="9CPY4"/>
    <s v="BTS_DAO"/>
    <s v="DBM"/>
    <s v="998-BMLS"/>
    <s v="TULIP15BDWFBTX"/>
    <s v="TULIP15BDWFBTX"/>
    <s v="CONSUMER"/>
    <s v="Consumer"/>
    <x v="0"/>
    <s v="INSPIRON 15-5558"/>
    <s v="TULIP15BDWBTX"/>
    <x v="0"/>
    <s v="NULL"/>
    <s v="NULL"/>
    <s v="NULL"/>
    <s v="Cons Direct"/>
    <n v="153"/>
    <n v="153"/>
    <n v="153"/>
    <n v="153"/>
    <n v="153"/>
    <n v="153"/>
    <n v="153"/>
    <n v="65"/>
    <n v="0"/>
    <n v="0"/>
    <n v="0"/>
    <n v="0"/>
    <n v="0"/>
    <n v="0"/>
    <n v="0"/>
    <n v="0"/>
    <n v="0"/>
    <n v="0"/>
    <n v="0"/>
    <n v="1"/>
    <n v="153"/>
    <n v="0"/>
    <n v="0"/>
    <n v="0"/>
    <n v="0"/>
    <n v="153"/>
    <n v="0"/>
    <n v="0"/>
    <n v="0"/>
    <n v="662.02"/>
    <n v="101289.06"/>
    <n v="0"/>
    <n v="43031.299999999996"/>
    <x v="80"/>
  </r>
  <r>
    <s v="9GMGJ"/>
    <s v="DAO_Retail"/>
    <n v="2014"/>
    <s v="730-4340"/>
    <s v="XPS13,NO PROCESSOR,L322X,WW,NOTEBOOK,SPYDER MLK XPSFBTX"/>
    <s v="SPYDER MLK XPSFBTX"/>
    <s v="CONSUMER"/>
    <s v="Retail"/>
    <x v="5"/>
    <s v="XPS13"/>
    <s v="SPYDER MLK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96"/>
  </r>
  <r>
    <s v="9HMTM"/>
    <s v="DAO_Retail"/>
    <n v="2014"/>
    <s v="998-BJGX"/>
    <s v="PRECISION T7610,NO PROCESSOR,BIG SUR,BELLS7FBTX"/>
    <s v="BELLS7FBTX"/>
    <s v="COMMERCIAL"/>
    <s v="Retail"/>
    <x v="15"/>
    <s v="PRECISION T7610"/>
    <s v="BELLS7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07"/>
  </r>
  <r>
    <s v="9RRJD"/>
    <s v="DAO_Commercial"/>
    <s v="FY16 2H"/>
    <s v="998-BSPV"/>
    <s v="E5470H_2H16_022"/>
    <s v="PARKCITY14FBTX "/>
    <s v="COMMERCIAL"/>
    <s v="Retail"/>
    <x v="4"/>
    <s v="LATITUDE E5470"/>
    <s v="PARKCITY14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1"/>
    <n v="0"/>
    <n v="0"/>
    <n v="0"/>
    <n v="0"/>
    <n v="0"/>
    <n v="0"/>
    <n v="0"/>
    <n v="0"/>
    <n v="0"/>
    <s v="-"/>
    <n v="0"/>
    <n v="0"/>
    <n v="0"/>
    <x v="129"/>
  </r>
  <r>
    <s v="C3Y56"/>
    <s v="DAO_Commercial"/>
    <n v="2013"/>
    <s v="331-8753"/>
    <s v="Lat E6330 Con 20"/>
    <s v="Undefined"/>
    <s v="Notebooks"/>
    <s v="Commercial"/>
    <x v="4"/>
    <s v="NULL"/>
    <s v="DALMORE13BTX"/>
    <x v="0"/>
    <s v="DAO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08"/>
  </r>
  <r>
    <s v="H1CH6"/>
    <s v="DAO_Commercial"/>
    <s v="FY16 2H"/>
    <s v="998-BRSS"/>
    <s v="7440AIO_2H16_026"/>
    <s v="BLUEFINAIOFBTX"/>
    <s v="COMMERCIAL"/>
    <s v="Retail"/>
    <x v="2"/>
    <s v="OPTIPLEX 7440 AIO"/>
    <s v="BLUEFINAIO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-"/>
    <n v="0"/>
    <n v="0"/>
    <n v="0"/>
    <x v="165"/>
  </r>
  <r>
    <s v="H7H46"/>
    <s v="DAO_Commercial"/>
    <s v="Q4FY15"/>
    <s v="998-BLOZ"/>
    <s v="I5-4310M/4GB/320/UMA/HD/6235/NO/6CELL (eDP)"/>
    <s v="LATITUDE E6440,,NOTEBOOK,SALADO14BTX"/>
    <s v="COMMERCIAL"/>
    <s v="Commercial"/>
    <x v="4"/>
    <s v="LATITUDE E6440"/>
    <s v="SALADO14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7"/>
  </r>
  <r>
    <s v="HFR3D"/>
    <s v="BTS_DAO"/>
    <s v="B2S-2016"/>
    <s v="998-BPDF"/>
    <s v="GOOD1603_104/US/BTS"/>
    <s v="GOODYEARFBTX"/>
    <s v="CONSUMER"/>
    <s v="Consumer"/>
    <x v="12"/>
    <s v="XPS 8700"/>
    <s v="GOODYEARBTX"/>
    <x v="0"/>
    <s v="NULL"/>
    <s v="NULL"/>
    <s v="NULL"/>
    <s v="Cons Direct"/>
    <n v="14"/>
    <n v="14"/>
    <n v="14"/>
    <n v="14"/>
    <n v="14"/>
    <n v="14"/>
    <n v="2"/>
    <n v="0"/>
    <n v="0"/>
    <n v="0"/>
    <n v="0"/>
    <n v="0"/>
    <n v="0"/>
    <n v="0"/>
    <n v="0"/>
    <n v="0"/>
    <n v="0"/>
    <n v="0"/>
    <n v="0"/>
    <n v="1"/>
    <n v="14"/>
    <n v="0"/>
    <n v="0"/>
    <n v="0"/>
    <n v="0"/>
    <n v="14"/>
    <n v="0"/>
    <n v="0"/>
    <n v="0"/>
    <n v="649.20000000000005"/>
    <n v="9088.8000000000011"/>
    <n v="0"/>
    <n v="0"/>
    <x v="68"/>
  </r>
  <r>
    <s v="HYGR9"/>
    <s v="BTS_DAO"/>
    <s v="FY16 Back to School cycle3"/>
    <s v="998-BPMZ"/>
    <s v="VAN14BDW1603_004"/>
    <s v="VANGOGH14BDWFBTX"/>
    <s v="CONSUMER"/>
    <s v="Consumer"/>
    <x v="6"/>
    <s v="VOSTRO 14 3458"/>
    <s v="VANGOGH14BDW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9"/>
  </r>
  <r>
    <s v="J3GK2"/>
    <s v="DAO_Retail"/>
    <n v="2014"/>
    <s v="730-6487"/>
    <s v="XPS ONE 27,NO PROCESSOR,AIO,2720,PIRELLIBTX1"/>
    <s v="PIRELLIFBTX"/>
    <s v="CONSUMER"/>
    <s v="Retail"/>
    <x v="12"/>
    <s v="XPS ONE 27"/>
    <s v="PIRELLI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8"/>
  </r>
  <r>
    <s v="9M8YG"/>
    <s v="DAO_Retail"/>
    <n v="2014"/>
    <s v="730-2439"/>
    <s v="XPS13,NO PROCESSOR,NOTEBOOK,SPYDER XPS FBTX"/>
    <s v="SPYDER XPS FBTX"/>
    <s v="CONSUMER"/>
    <s v="Retail"/>
    <x v="5"/>
    <s v="XPS13"/>
    <s v="SPYDER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4"/>
  </r>
  <r>
    <s v="9Y0JC"/>
    <s v="DAO_Commercial"/>
    <s v="DBM"/>
    <s v="389-BCPR"/>
    <s v="Lat E7440 - AMEX"/>
    <s v="Goliad 14"/>
    <s v="NULL"/>
    <s v="Retail"/>
    <x v="4"/>
    <s v="NULL"/>
    <s v="GOLIAD14BTX"/>
    <x v="0"/>
    <s v="DAO"/>
    <s v="NULL"/>
    <s v="NULL"/>
    <s v="Commercial DBM"/>
    <n v="3"/>
    <n v="3"/>
    <n v="3"/>
    <n v="3"/>
    <n v="3"/>
    <n v="3"/>
    <n v="3"/>
    <n v="3"/>
    <n v="3"/>
    <n v="3"/>
    <n v="3"/>
    <n v="3"/>
    <n v="3"/>
    <n v="3"/>
    <n v="0"/>
    <n v="0"/>
    <n v="0"/>
    <n v="0"/>
    <n v="0"/>
    <n v="0"/>
    <n v="3"/>
    <n v="0"/>
    <n v="0"/>
    <n v="0"/>
    <n v="0"/>
    <n v="3"/>
    <n v="0"/>
    <n v="0"/>
    <n v="0"/>
    <n v="659.70865878678978"/>
    <n v="1979.1259763603694"/>
    <n v="0"/>
    <n v="1979.1259763603694"/>
    <x v="170"/>
  </r>
  <r>
    <s v="C03FM"/>
    <s v="DAO_Commercial"/>
    <n v="2013"/>
    <s v="NULL"/>
    <s v="Surley 2.5"/>
    <s v="Compellent Surly 2.5 SC220 - Flash"/>
    <s v="NULL"/>
    <s v="Commercial"/>
    <x v="3"/>
    <s v="NULL"/>
    <s v="NULL"/>
    <x v="0"/>
    <s v="DAO"/>
    <s v="NULL"/>
    <s v="NULL"/>
    <s v="Enterprise"/>
    <n v="9"/>
    <n v="9"/>
    <n v="9"/>
    <n v="9"/>
    <n v="9"/>
    <n v="9"/>
    <n v="9"/>
    <n v="9"/>
    <n v="9"/>
    <n v="9"/>
    <n v="9"/>
    <n v="5"/>
    <n v="0"/>
    <n v="0"/>
    <n v="0"/>
    <n v="0"/>
    <n v="0"/>
    <n v="0"/>
    <n v="0"/>
    <n v="0"/>
    <n v="9"/>
    <n v="0"/>
    <n v="0"/>
    <n v="0"/>
    <n v="0"/>
    <n v="9"/>
    <n v="0"/>
    <n v="0"/>
    <n v="0"/>
    <n v="27650"/>
    <n v="248850"/>
    <n v="0"/>
    <n v="248850"/>
    <x v="74"/>
  </r>
  <r>
    <s v="C2J6P"/>
    <s v="DAO_Retail"/>
    <s v="FY16 Back to School cycle3"/>
    <s v="998-BPYF"/>
    <s v="REDWOOD1603_1203"/>
    <s v="REDWOODFBTX"/>
    <s v="CONSUMER"/>
    <s v="Retail"/>
    <x v="0"/>
    <s v="INSPIRON 3147"/>
    <s v="REDWOODBTX"/>
    <x v="0"/>
    <s v="NULL"/>
    <s v="NULL"/>
    <s v="NULL"/>
    <s v="Cons Retail"/>
    <n v="526"/>
    <n v="526"/>
    <n v="526"/>
    <n v="526"/>
    <n v="526"/>
    <n v="526"/>
    <n v="0"/>
    <n v="0"/>
    <n v="0"/>
    <n v="0"/>
    <n v="0"/>
    <n v="0"/>
    <n v="0"/>
    <n v="0"/>
    <n v="0"/>
    <n v="0"/>
    <n v="0"/>
    <n v="0"/>
    <n v="0"/>
    <n v="0"/>
    <n v="526"/>
    <n v="0"/>
    <n v="0"/>
    <n v="0"/>
    <n v="0"/>
    <n v="526"/>
    <n v="0"/>
    <n v="0"/>
    <n v="0"/>
    <n v="406.18"/>
    <n v="213650.68"/>
    <n v="0"/>
    <n v="0"/>
    <x v="18"/>
  </r>
  <r>
    <s v="C34VF"/>
    <s v="DAO_Retail"/>
    <n v="2014"/>
    <s v="730-3236"/>
    <s v="INSPIRON 7720,AUDIA7TURBOBTX1"/>
    <s v="AUDIA7TURBOFBTX"/>
    <s v="CONSUMER"/>
    <s v="Retail"/>
    <x v="0"/>
    <s v="INSPIRON 7720"/>
    <s v="AUDIA7TURBO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61"/>
  </r>
  <r>
    <s v="C60FH"/>
    <s v="DAO_Retail"/>
    <s v="Spring 2014"/>
    <s v="998-BIBD"/>
    <s v="i15RM-5124IBL"/>
    <s v="OAKM15HSWFBTX"/>
    <s v="CONSUMER"/>
    <s v="Retail"/>
    <x v="0"/>
    <s v="INSPIRON 5537"/>
    <s v="OAKM15HSWBTX"/>
    <x v="0"/>
    <s v="NULL"/>
    <s v="NULL"/>
    <s v="NULL"/>
    <s v="Cons Retail"/>
    <n v="6"/>
    <n v="6"/>
    <n v="6"/>
    <n v="6"/>
    <n v="6"/>
    <n v="6"/>
    <n v="6"/>
    <n v="6"/>
    <n v="6"/>
    <n v="6"/>
    <n v="6"/>
    <n v="6"/>
    <n v="6"/>
    <n v="0"/>
    <n v="0"/>
    <n v="0"/>
    <n v="0"/>
    <n v="0"/>
    <n v="0"/>
    <n v="0"/>
    <n v="6"/>
    <n v="0"/>
    <n v="0"/>
    <n v="0"/>
    <n v="0"/>
    <n v="6"/>
    <n v="0"/>
    <n v="0"/>
    <n v="0"/>
    <n v="548.29999999999995"/>
    <n v="3289.7999999999997"/>
    <n v="0"/>
    <n v="3289.7999999999997"/>
    <x v="59"/>
  </r>
  <r>
    <s v="CH999"/>
    <s v="DAO_Retail"/>
    <s v="Back to School 2014"/>
    <s v="998-BEKZ"/>
    <s v="ALW17-8751sLV"/>
    <s v="RANGERFBTX"/>
    <s v="CONSUMER"/>
    <s v="Retail"/>
    <x v="8"/>
    <s v="ALIENWARE 17"/>
    <s v="RANGERBTX"/>
    <x v="0"/>
    <s v="DAO"/>
    <s v="NULL"/>
    <s v="NULL"/>
    <s v="Cons Retail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1"/>
    <n v="0"/>
    <n v="0"/>
    <n v="0"/>
    <n v="1"/>
    <n v="0"/>
    <n v="0"/>
    <n v="0"/>
    <n v="1673.5"/>
    <n v="1673.5"/>
    <n v="0"/>
    <n v="1673.5"/>
    <x v="209"/>
  </r>
  <r>
    <s v="CTR5C"/>
    <s v="BTS_Mexico"/>
    <s v="B2S-2015"/>
    <s v="998-BGGC"/>
    <s v="16 GB, WiFi, Black, Mexico"/>
    <s v="YATESFBTX"/>
    <s v="TABLET DEVICES"/>
    <s v="Consumer"/>
    <x v="7"/>
    <s v="VENUE 8"/>
    <s v="YATESBTX"/>
    <x v="1"/>
    <s v="NULL"/>
    <s v="NULL"/>
    <s v="NULL"/>
    <s v="Tablets"/>
    <n v="6067"/>
    <n v="6067"/>
    <n v="6067"/>
    <n v="6067"/>
    <n v="6067"/>
    <n v="6067"/>
    <n v="6067"/>
    <n v="6067"/>
    <n v="6067"/>
    <n v="0"/>
    <n v="0"/>
    <n v="0"/>
    <n v="0"/>
    <n v="0"/>
    <n v="0"/>
    <n v="0"/>
    <n v="0"/>
    <n v="0"/>
    <n v="0"/>
    <n v="0"/>
    <n v="6067"/>
    <n v="0"/>
    <n v="0"/>
    <n v="0"/>
    <n v="0"/>
    <n v="6067"/>
    <n v="0"/>
    <n v="0"/>
    <n v="0"/>
    <n v="172.84"/>
    <n v="1048620.28"/>
    <n v="0"/>
    <n v="1048620.28"/>
    <x v="184"/>
  </r>
  <r>
    <s v="D1FDT"/>
    <s v="DAO_Commercial"/>
    <s v="DBM"/>
    <s v="998-BLVD"/>
    <s v="9020MFF_1H16_002"/>
    <s v="DOGFISH 9FBTX"/>
    <s v="COMMERCIAL"/>
    <s v="Commercial"/>
    <x v="2"/>
    <s v="OPTIPLEX 9020"/>
    <s v="DOGFISH 9 BTX"/>
    <x v="0"/>
    <s v="NULL"/>
    <s v="NULL"/>
    <s v="NULL"/>
    <s v="Commercial DBM"/>
    <n v="9"/>
    <n v="9"/>
    <n v="0"/>
    <n v="0"/>
    <n v="0"/>
    <n v="0"/>
    <n v="0"/>
    <n v="0"/>
    <n v="0"/>
    <n v="0"/>
    <n v="0"/>
    <n v="0"/>
    <n v="0"/>
    <n v="0"/>
    <n v="0"/>
    <n v="30"/>
    <n v="152"/>
    <n v="0"/>
    <n v="182"/>
    <n v="0"/>
    <n v="1"/>
    <n v="8"/>
    <n v="0"/>
    <n v="0"/>
    <n v="0"/>
    <n v="9"/>
    <n v="0"/>
    <n v="182"/>
    <n v="30"/>
    <n v="444.13"/>
    <n v="3997.17"/>
    <n v="80831.66"/>
    <n v="0"/>
    <x v="96"/>
  </r>
  <r>
    <s v="DF4CJ"/>
    <s v="DAO_Retail"/>
    <n v="2014"/>
    <s v="998-BOFF"/>
    <s v="INSPIRON 3541,,NOTEBOOK,CEDAR15AMDFBTX"/>
    <s v="CEDAR15AMDFBTX"/>
    <s v="CONSUMER"/>
    <s v="Retail"/>
    <x v="0"/>
    <s v="INSPIRON 3541"/>
    <s v="CEDAR15AMD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3"/>
  </r>
  <r>
    <s v="9TMK8"/>
    <s v="DAO_Retail"/>
    <s v="Back to School 2014"/>
    <s v="998-BELW"/>
    <s v="NULL"/>
    <s v="GENERAL MTFBTX"/>
    <s v="CONSUMER"/>
    <s v="Retail"/>
    <x v="1"/>
    <s v="INSPIRON 3847"/>
    <s v="GENERAL MT 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0"/>
  </r>
  <r>
    <s v="9WRXW"/>
    <s v="DAO_Retail"/>
    <s v="Back to School 2014"/>
    <s v="998-BENL"/>
    <s v="i3541-2001BLK"/>
    <s v="CEDAR15AMDFBTX"/>
    <s v="CONSUMER"/>
    <s v="Retail"/>
    <x v="0"/>
    <s v="INSPIRON 3541"/>
    <s v="CEDAR15AMDBTX"/>
    <x v="0"/>
    <s v="DAO"/>
    <s v="NULL"/>
    <s v="NULL"/>
    <s v="Cons Retail"/>
    <n v="172"/>
    <n v="172"/>
    <n v="172"/>
    <n v="172"/>
    <n v="172"/>
    <n v="172"/>
    <n v="172"/>
    <n v="172"/>
    <n v="0"/>
    <n v="0"/>
    <n v="0"/>
    <n v="0"/>
    <n v="0"/>
    <n v="0"/>
    <n v="0"/>
    <n v="0"/>
    <n v="0"/>
    <n v="0"/>
    <n v="0"/>
    <n v="0"/>
    <n v="172"/>
    <n v="0"/>
    <n v="0"/>
    <n v="0"/>
    <n v="0"/>
    <n v="172"/>
    <n v="0"/>
    <n v="0"/>
    <n v="0"/>
    <n v="288.73"/>
    <n v="49661.560000000005"/>
    <n v="0"/>
    <n v="49661.560000000005"/>
    <x v="83"/>
  </r>
  <r>
    <s v="C03JJ"/>
    <s v="DAO_Retail"/>
    <n v="2014"/>
    <s v="998-BNSL"/>
    <s v="TULIP15BDWBTX1,INSPIRON 15-5558"/>
    <s v="TULIP15BDWFBTX"/>
    <s v="CONSUMER"/>
    <s v="Retail"/>
    <x v="0"/>
    <s v="INSPIRON 15-5558"/>
    <s v="TULIP15BD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0"/>
  </r>
  <r>
    <s v="CDPX2"/>
    <s v="BTS_DAO"/>
    <s v="SPR-2016"/>
    <s v="998-BJUQ"/>
    <s v="INSPIRON 3048,NO PROCESSOR,CASPIAN AIO,CASPIANFBTX"/>
    <s v="CASPIANBTX"/>
    <s v="CONSUMER"/>
    <s v="Consumer"/>
    <x v="1"/>
    <s v="INSPIRON 3048"/>
    <s v="CASPIAN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8"/>
  </r>
  <r>
    <s v="CK0GT"/>
    <s v="BTS_DAO"/>
    <s v="SPR-2016"/>
    <s v="998-BKUF"/>
    <s v="T|Cel|4|500|UMA|1705|Battery|Win8.1"/>
    <s v="FOXGLOVEFBTX"/>
    <s v="CONSUMER"/>
    <s v="Consumer"/>
    <x v="1"/>
    <s v="INSPIRON 3043"/>
    <s v="FOXGLOVEBTX"/>
    <x v="0"/>
    <s v="NULL"/>
    <s v="NULL"/>
    <s v="NULL"/>
    <s v="Cons Direct"/>
    <n v="43"/>
    <n v="43"/>
    <n v="43"/>
    <n v="43"/>
    <n v="43"/>
    <n v="43"/>
    <n v="43"/>
    <n v="43"/>
    <n v="43"/>
    <n v="43"/>
    <n v="43"/>
    <n v="0"/>
    <n v="0"/>
    <n v="0"/>
    <n v="0"/>
    <n v="0"/>
    <n v="0"/>
    <n v="0"/>
    <n v="0"/>
    <n v="0"/>
    <n v="43"/>
    <n v="0"/>
    <n v="0"/>
    <n v="0"/>
    <n v="0"/>
    <n v="43"/>
    <n v="0"/>
    <n v="0"/>
    <n v="0"/>
    <n v="445.49"/>
    <n v="19156.07"/>
    <n v="0"/>
    <n v="19156.07"/>
    <x v="51"/>
  </r>
  <r>
    <s v="57XP0"/>
    <s v="DAO_Retail"/>
    <s v="Holiday 2015"/>
    <s v="998-BQMY"/>
    <s v="TULIP17AMD1605_2403"/>
    <s v="TULIP17AMDFBTX"/>
    <s v="CONSUMER"/>
    <s v="Retail"/>
    <x v="0"/>
    <s v="INSPIRON 17-5755"/>
    <s v="TULIP17AMDBTX"/>
    <x v="0"/>
    <s v="NULL"/>
    <s v="NULL"/>
    <s v="NULL"/>
    <s v="Cons Retail"/>
    <n v="264"/>
    <n v="264"/>
    <n v="48"/>
    <n v="0"/>
    <n v="0"/>
    <n v="0"/>
    <n v="0"/>
    <n v="0"/>
    <n v="0"/>
    <n v="0"/>
    <n v="0"/>
    <n v="0"/>
    <n v="0"/>
    <n v="0"/>
    <n v="0"/>
    <n v="0"/>
    <n v="48"/>
    <n v="0"/>
    <n v="48"/>
    <n v="96"/>
    <n v="264"/>
    <n v="0"/>
    <n v="0"/>
    <n v="0"/>
    <n v="0"/>
    <n v="264"/>
    <n v="48"/>
    <n v="0"/>
    <n v="192"/>
    <n v="407.43"/>
    <n v="107561.52"/>
    <n v="19556.64"/>
    <n v="0"/>
    <x v="33"/>
  </r>
  <r>
    <s v="5KR24"/>
    <s v="DAO_Retail"/>
    <n v="2014"/>
    <s v="730-3992"/>
    <s v="INSPIRON 5521,,NOTEBOOK,OAKM15IVBFBTX"/>
    <s v="OAKM15IVBFBTX"/>
    <s v="CONSUMER"/>
    <s v="Retail"/>
    <x v="0"/>
    <s v="INSPIRON 5521"/>
    <s v="OAKM15IVB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4"/>
  </r>
  <r>
    <s v="5M2MX"/>
    <s v="BTS_DAO"/>
    <s v="HOL-2015"/>
    <s v="998-BHDF"/>
    <s v="i5HSW|8|1TB"/>
    <s v="CEDAR15HSWFBTX"/>
    <s v="CONSUMER"/>
    <s v="Consumer"/>
    <x v="0"/>
    <s v="INSPIRON 3542"/>
    <s v="CEDAR15HSW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7"/>
  </r>
  <r>
    <s v="5R76X"/>
    <s v="BTS_Mexico"/>
    <s v="HOL-2015"/>
    <s v="998-BHCO"/>
    <s v="INSPIRON 3442,,NOTEBOOK,CEDAR14HSWFBTX"/>
    <s v="CEDAR14HSWFBTX"/>
    <s v="CONSUMER"/>
    <s v="Consumer"/>
    <x v="0"/>
    <s v="INSPIRON 3442"/>
    <s v="CEDAR14HSWBTX"/>
    <x v="1"/>
    <s v="LATAM"/>
    <s v="NULL"/>
    <s v="NULL"/>
    <s v="Cons Direct"/>
    <n v="76"/>
    <n v="76"/>
    <n v="76"/>
    <n v="76"/>
    <n v="76"/>
    <n v="76"/>
    <n v="76"/>
    <n v="76"/>
    <n v="76"/>
    <n v="76"/>
    <n v="76"/>
    <n v="2"/>
    <n v="0"/>
    <n v="0"/>
    <n v="0"/>
    <n v="0"/>
    <n v="0"/>
    <n v="0"/>
    <n v="0"/>
    <n v="0"/>
    <n v="76"/>
    <n v="0"/>
    <n v="0"/>
    <n v="0"/>
    <n v="0"/>
    <n v="76"/>
    <n v="0"/>
    <n v="0"/>
    <n v="0"/>
    <n v="330.64"/>
    <n v="25128.639999999999"/>
    <n v="0"/>
    <n v="25128.639999999999"/>
    <x v="29"/>
  </r>
  <r>
    <s v="60JGF"/>
    <s v="BTS_DAO"/>
    <s v="DBM"/>
    <s v="998-BQWO"/>
    <s v="TULIP17AMDBTX1,INSPIRON 17-5755"/>
    <s v="TULIP17AMDFBTX"/>
    <s v="CONSUMER"/>
    <s v="Consumer"/>
    <x v="0"/>
    <s v="INSPIRON 17-5755"/>
    <s v="TULIP17AMDBTX"/>
    <x v="0"/>
    <s v="NULL"/>
    <s v="NULL"/>
    <s v="NULL"/>
    <s v="Cons Retail"/>
    <n v="1475"/>
    <n v="1475"/>
    <n v="1475"/>
    <n v="1475"/>
    <n v="1475"/>
    <n v="0"/>
    <n v="0"/>
    <n v="0"/>
    <n v="0"/>
    <n v="0"/>
    <n v="0"/>
    <n v="0"/>
    <n v="0"/>
    <n v="0"/>
    <n v="0"/>
    <n v="0"/>
    <n v="0"/>
    <n v="0"/>
    <n v="0"/>
    <n v="0"/>
    <n v="1475"/>
    <n v="0"/>
    <n v="0"/>
    <n v="0"/>
    <n v="0"/>
    <n v="1475"/>
    <n v="0"/>
    <n v="0"/>
    <n v="0"/>
    <n v="370.5"/>
    <n v="546487.5"/>
    <n v="0"/>
    <n v="0"/>
    <x v="33"/>
  </r>
  <r>
    <s v="J9FVP"/>
    <s v="DAO_Retail"/>
    <n v="2014"/>
    <s v="998-10071"/>
    <s v="INSPIRON N5110,FGAN5110,NO PROCESSOR,NOTEBOOK,QUEEN15INTELFBTX"/>
    <s v="QUEEN15INTELFBTX"/>
    <s v="CONSUMER"/>
    <s v="Retail"/>
    <x v="0"/>
    <s v="INSPIRON N5110"/>
    <s v="QUEEN15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3"/>
  </r>
  <r>
    <s v="J9G7C"/>
    <s v="BTS_DAO"/>
    <s v="FY 16 Holiday Cycle 5"/>
    <s v="998-BQUP"/>
    <s v="TULIP17BDW1605_2450_HSW"/>
    <s v="TULIP17BDWFBTX"/>
    <s v="CONSUMER"/>
    <s v="Consumer"/>
    <x v="0"/>
    <s v="INSPIRON 17-5758"/>
    <s v="TULIP17BDWBTX"/>
    <x v="0"/>
    <s v="NULL"/>
    <s v="NULL"/>
    <s v="NULL"/>
    <s v="Cons Direct"/>
    <n v="730"/>
    <n v="730"/>
    <n v="383"/>
    <n v="167"/>
    <n v="167"/>
    <n v="0"/>
    <n v="0"/>
    <n v="0"/>
    <n v="0"/>
    <n v="0"/>
    <n v="0"/>
    <n v="0"/>
    <n v="0"/>
    <n v="0"/>
    <n v="238"/>
    <n v="0"/>
    <n v="3796"/>
    <n v="0"/>
    <n v="4034"/>
    <n v="890"/>
    <n v="709"/>
    <n v="0"/>
    <n v="0"/>
    <n v="21"/>
    <n v="0"/>
    <n v="730"/>
    <n v="3796"/>
    <n v="238"/>
    <n v="1990"/>
    <n v="617.08000000000004"/>
    <n v="450468.4"/>
    <n v="2489300.7200000002"/>
    <n v="0"/>
    <x v="155"/>
  </r>
  <r>
    <s v="JG2KH"/>
    <s v="DAO_Retail"/>
    <n v="2014"/>
    <s v="730-8070"/>
    <s v="XPS 1810,,,CORSEFBTX"/>
    <s v="CORSEFBTX"/>
    <s v="CONSUMER"/>
    <s v="Retail"/>
    <x v="12"/>
    <s v="XPS 1810"/>
    <s v="CORSE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04"/>
  </r>
  <r>
    <s v="K8X86"/>
    <s v="DAO_Retail"/>
    <n v="2014"/>
    <s v="998-BDUB"/>
    <s v="INSPIRON 3847,VRD56 BASE,INSP DT,3847,BTX,GENERAL MTFBTX"/>
    <s v="GENERAL MTFBTX"/>
    <s v="CONSUMER"/>
    <s v="Retail"/>
    <x v="1"/>
    <s v="INSPIRON 3847"/>
    <s v="GENERAL MT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0"/>
  </r>
  <r>
    <s v="CC1GF"/>
    <s v="BTS_DAO"/>
    <s v="FY 16 Holiday Cycle 5"/>
    <s v="998-BRDH"/>
    <s v="TULIP15BDW1605_2316_R1"/>
    <s v="TULIP15BDWFBTX"/>
    <s v="CONSUMER"/>
    <s v="Consumer"/>
    <x v="0"/>
    <s v="INSPIRON 15-5558"/>
    <s v="TULIP15BDW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0"/>
  </r>
  <r>
    <s v="CJ5P2"/>
    <s v="DAO_Retail"/>
    <n v="2014"/>
    <s v="730-5056"/>
    <s v="INSPIRON 2020,NO PROCESSOR,AIO,EAGLETONFBTX"/>
    <s v="EAGLETONFBTX"/>
    <s v="CONSUMER"/>
    <s v="Retail"/>
    <x v="1"/>
    <s v="INSPIRON ONE 2020"/>
    <s v="EAGLETON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"/>
  </r>
  <r>
    <s v="CV61T"/>
    <s v="DAO_Commercial"/>
    <s v="Q4FY15"/>
    <s v="998-BLPN"/>
    <s v="X4 8/128 - f-stepping"/>
    <s v="JEFFERSONFBTX"/>
    <s v="TABLET DEVICES"/>
    <s v="Commercial"/>
    <x v="7"/>
    <s v="VENUE 11 PRO 7140"/>
    <s v="JEFFERSONBTX"/>
    <x v="0"/>
    <s v="NULL"/>
    <s v="NULL"/>
    <s v="NULL"/>
    <s v="Tablets"/>
    <n v="42"/>
    <n v="42"/>
    <n v="42"/>
    <n v="42"/>
    <n v="42"/>
    <n v="42"/>
    <n v="42"/>
    <n v="42"/>
    <n v="0"/>
    <n v="0"/>
    <n v="0"/>
    <n v="0"/>
    <n v="0"/>
    <n v="0"/>
    <n v="0"/>
    <n v="0"/>
    <n v="0"/>
    <n v="0"/>
    <n v="0"/>
    <n v="0"/>
    <n v="33"/>
    <n v="9"/>
    <n v="0"/>
    <n v="0"/>
    <n v="0"/>
    <n v="42"/>
    <n v="0"/>
    <n v="0"/>
    <n v="0"/>
    <n v="782.53"/>
    <n v="32866.26"/>
    <n v="0"/>
    <n v="32866.26"/>
    <x v="137"/>
  </r>
  <r>
    <s v="CVGVY"/>
    <s v="DAO_Retail"/>
    <n v="2014"/>
    <s v="998-BJHU"/>
    <s v="OPTIPLEX 9020,BTX,NO PROCESSOR,AMAZON AIO,AMAZON AIO,BTX,WW"/>
    <s v="AMAZON AIOFBTX"/>
    <s v="COMMERCIAL"/>
    <s v="Retail"/>
    <x v="2"/>
    <s v="OPTIPLEX 9020"/>
    <s v="AMAZON AIO 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"/>
  </r>
  <r>
    <s v="D49R7"/>
    <s v="DAO_Retail"/>
    <n v="2014"/>
    <s v="730-8183"/>
    <s v="GOODYEARFBTX,MNTW,XPS,8700"/>
    <s v="GOODYEARFBTX"/>
    <s v="CONSUMER"/>
    <s v="Retail"/>
    <x v="12"/>
    <s v="XPS 8700"/>
    <s v="GOODYEAR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8"/>
  </r>
  <r>
    <s v="4H9TM"/>
    <s v="BTS_DAO"/>
    <s v="SPR-2016"/>
    <s v="998-BKSX"/>
    <s v="INSPIRON 5735,,,OAK17AMDFBTX"/>
    <s v="OAK17AMDFBTX"/>
    <s v="CONSUMER"/>
    <s v="Consumer"/>
    <x v="0"/>
    <s v="INSPIRON 5735"/>
    <s v="OAK17AMD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9"/>
  </r>
  <r>
    <s v="4MFM3"/>
    <s v="DAO_Commercial"/>
    <s v="DBM"/>
    <s v="998-BNXC"/>
    <s v="Smart Selection|TERA2321|PCoIP|512MB|32GB Flash"/>
    <s v="CONTRA COSTAFBTX"/>
    <s v="THIN CLIENT"/>
    <s v="Commercial"/>
    <x v="11"/>
    <s v="WYSE 5030 PCOIP ZERO CLIENT"/>
    <s v="CONTRA COSTABTX"/>
    <x v="0"/>
    <s v="NULL"/>
    <s v="NULL"/>
    <s v="NULL"/>
    <s v="Commercial DBM"/>
    <n v="5576"/>
    <n v="5576"/>
    <n v="4576"/>
    <n v="1976"/>
    <n v="1976"/>
    <n v="76"/>
    <n v="0"/>
    <n v="0"/>
    <n v="0"/>
    <n v="0"/>
    <n v="0"/>
    <n v="0"/>
    <n v="0"/>
    <n v="0"/>
    <n v="0"/>
    <n v="0"/>
    <n v="1900"/>
    <n v="0"/>
    <n v="1900"/>
    <n v="0"/>
    <n v="5576"/>
    <n v="0"/>
    <n v="0"/>
    <n v="0"/>
    <n v="0"/>
    <n v="5576"/>
    <n v="0"/>
    <n v="1900"/>
    <n v="1000"/>
    <n v="115.38"/>
    <n v="643358.88"/>
    <n v="219222"/>
    <n v="0"/>
    <x v="192"/>
  </r>
  <r>
    <s v="4V8V3"/>
    <s v="BTS_DAO"/>
    <n v="2012"/>
    <s v="730-1880"/>
    <s v="E15AR1301_040"/>
    <s v="ENRICO 15INTELARFBTX"/>
    <s v="CONSUMER"/>
    <s v="Consumer"/>
    <x v="0"/>
    <s v="INSPIRON N5040"/>
    <s v="ENRICO 15INTELARBTX"/>
    <x v="0"/>
    <s v="NULL"/>
    <s v="NULL"/>
    <s v="NULL"/>
    <s v="Cons Direct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514.70000000000005"/>
    <n v="514.70000000000005"/>
    <n v="0"/>
    <n v="514.70000000000005"/>
    <x v="66"/>
  </r>
  <r>
    <s v="53DNK"/>
    <s v="DAO_Commercial"/>
    <s v="NDBM_Wave1Refresh"/>
    <s v="998-BBHU"/>
    <s v="Optiplex 9020 AIO_021"/>
    <s v="AMAZON AIOFBTX"/>
    <s v="COMMERCIAL"/>
    <s v="Commercial"/>
    <x v="2"/>
    <s v="OPTIPLEX 9020"/>
    <s v="AMAZON AIO BTX"/>
    <x v="0"/>
    <s v="DAO"/>
    <s v="North Am.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"/>
  </r>
  <r>
    <s v="CN17F"/>
    <s v="DAO_Retail"/>
    <n v="2014"/>
    <s v="998-BNRF"/>
    <s v="ALIENWARE 17 R2,,ALIENWARE 17 R2,ECHO 17FBTX"/>
    <s v="ECHO 17FBTX"/>
    <s v="CONSUMER"/>
    <s v="Retail"/>
    <x v="8"/>
    <s v="ALIENWARE 17 R2"/>
    <s v="ECHO 17 BTX"/>
    <x v="0"/>
    <s v="NULL"/>
    <s v="NULL"/>
    <s v="NULL"/>
    <s v="Cons Retail"/>
    <n v="3"/>
    <n v="3"/>
    <n v="3"/>
    <n v="3"/>
    <n v="3"/>
    <n v="3"/>
    <n v="3"/>
    <n v="3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0"/>
    <n v="0"/>
    <n v="1604.11"/>
    <n v="4812.33"/>
    <n v="0"/>
    <n v="4812.33"/>
    <x v="24"/>
  </r>
  <r>
    <s v="CVJ91"/>
    <s v="DAO_Commercial"/>
    <s v="NDBM_Wave1Refresh"/>
    <s v="998-BBED"/>
    <s v="Precision T1700MT_157"/>
    <s v="TULUMMTFBTX"/>
    <s v="COMMERCIAL"/>
    <s v="Commercial"/>
    <x v="15"/>
    <s v="PRECISION T1700"/>
    <s v="TULUMMTBTX"/>
    <x v="0"/>
    <s v="DAO"/>
    <s v="North Am."/>
    <s v="Commercial NDBM"/>
    <s v="Commercial DBM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1"/>
    <n v="0"/>
    <n v="0"/>
    <n v="0"/>
    <n v="1"/>
    <n v="0"/>
    <n v="0"/>
    <n v="0"/>
    <n v="734.28"/>
    <n v="734.28"/>
    <n v="0"/>
    <n v="734.28"/>
    <x v="210"/>
  </r>
  <r>
    <s v="D8D89"/>
    <s v="DAO_Retail"/>
    <s v="Holiday 2014"/>
    <s v="998-BHXY"/>
    <s v="i3048-2286BLK"/>
    <s v="CASPIANBTX"/>
    <s v="CONSUMER"/>
    <s v="Retail"/>
    <x v="1"/>
    <s v="INSPIRON 3048"/>
    <s v="CASPIANBTX"/>
    <x v="0"/>
    <s v="DAO"/>
    <s v="NULL"/>
    <s v="NULL"/>
    <s v="Cons Retail"/>
    <n v="14"/>
    <n v="14"/>
    <n v="14"/>
    <n v="14"/>
    <n v="14"/>
    <n v="14"/>
    <n v="14"/>
    <n v="14"/>
    <n v="14"/>
    <n v="14"/>
    <n v="14"/>
    <n v="0"/>
    <n v="0"/>
    <n v="0"/>
    <n v="0"/>
    <n v="0"/>
    <n v="0"/>
    <n v="0"/>
    <n v="0"/>
    <n v="0"/>
    <n v="14"/>
    <n v="0"/>
    <n v="0"/>
    <n v="0"/>
    <n v="0"/>
    <n v="14"/>
    <n v="0"/>
    <n v="0"/>
    <n v="0"/>
    <n v="413.36"/>
    <n v="5787.04"/>
    <n v="0"/>
    <n v="5787.04"/>
    <x v="38"/>
  </r>
  <r>
    <s v="DFPVY"/>
    <s v="DAO_Retail"/>
    <s v="Holiday 2015"/>
    <s v="998-BRGH"/>
    <s v="TULIP15SKL1605_2365_R"/>
    <s v="TULIP15SKLFBTX"/>
    <s v="CONSUMER"/>
    <s v="Retail"/>
    <x v="0"/>
    <s v="INSPIRON 15-5559"/>
    <s v="TULIP15SKLBTX"/>
    <x v="0"/>
    <s v="NULL"/>
    <s v="NULL"/>
    <s v="NULL"/>
    <s v="Cons Retail"/>
    <n v="516"/>
    <n v="516"/>
    <n v="509"/>
    <n v="0"/>
    <n v="0"/>
    <n v="0"/>
    <n v="0"/>
    <n v="0"/>
    <n v="0"/>
    <n v="0"/>
    <n v="0"/>
    <n v="0"/>
    <n v="0"/>
    <n v="0"/>
    <n v="0"/>
    <n v="0"/>
    <n v="0"/>
    <n v="0"/>
    <n v="0"/>
    <n v="0"/>
    <n v="516"/>
    <n v="0"/>
    <n v="0"/>
    <n v="0"/>
    <n v="0"/>
    <n v="516"/>
    <n v="0"/>
    <n v="0"/>
    <n v="0"/>
    <n v="675.16300000000001"/>
    <n v="348384.10800000001"/>
    <n v="0"/>
    <n v="0"/>
    <x v="89"/>
  </r>
  <r>
    <s v="DJJ9D"/>
    <s v="DAO_Retail"/>
    <n v="2014"/>
    <s v="998-BOLQ"/>
    <s v="TULIP15BYTBTX1,INSPIRON 15-5551"/>
    <s v="TULIP15BYTFBTX"/>
    <s v="CONSUMER"/>
    <s v="Retail"/>
    <x v="0"/>
    <s v="INSPIRON 15-5551"/>
    <s v="TULIP15BYTBTX"/>
    <x v="0"/>
    <s v="NULL"/>
    <s v="NULL"/>
    <s v="NULL"/>
    <s v="Cons Retail"/>
    <n v="60"/>
    <n v="60"/>
    <n v="60"/>
    <n v="60"/>
    <n v="60"/>
    <n v="60"/>
    <n v="60"/>
    <n v="0"/>
    <n v="0"/>
    <n v="0"/>
    <n v="0"/>
    <n v="0"/>
    <n v="0"/>
    <n v="0"/>
    <n v="0"/>
    <n v="0"/>
    <n v="0"/>
    <n v="0"/>
    <n v="0"/>
    <n v="0"/>
    <n v="60"/>
    <n v="0"/>
    <n v="0"/>
    <n v="0"/>
    <n v="0"/>
    <n v="60"/>
    <n v="0"/>
    <n v="0"/>
    <n v="0"/>
    <n v="407.94"/>
    <n v="24476.400000000001"/>
    <n v="0"/>
    <n v="0"/>
    <x v="142"/>
  </r>
  <r>
    <s v="D66R4"/>
    <s v="BTS_DAO"/>
    <s v="HOL-2015"/>
    <s v="998-BHCZ"/>
    <s v="i3HSW|4|500 Win7"/>
    <s v="CEDAR15HSWFBTX"/>
    <s v="CONSUMER"/>
    <s v="Consumer"/>
    <x v="0"/>
    <s v="INSPIRON 3542"/>
    <s v="CEDAR15HSW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7"/>
  </r>
  <r>
    <s v="D98DJ"/>
    <s v="DAO_Retail"/>
    <n v="2014"/>
    <s v="730-4127"/>
    <s v="INSPIRON 2020,NO PROCESSOR,AIO,EAGLETONFBTX"/>
    <s v="EAGLETONFBTX"/>
    <s v="CONSUMER"/>
    <s v="Retail"/>
    <x v="1"/>
    <s v="INSPIRON ONE 2020"/>
    <s v="EAGLETON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"/>
  </r>
  <r>
    <s v="DPXVD"/>
    <s v="DAO_Retail"/>
    <n v="2014"/>
    <s v="730-1253"/>
    <s v="INSPIRON N7110,FGAN7110,NO PROCESSOR,NOTEBOOK,QUEEN17INTELFBTX"/>
    <s v="QUEEN17INTELFBTX"/>
    <s v="CONSUMER"/>
    <s v="Retail"/>
    <x v="0"/>
    <s v="INSPIRON N7110"/>
    <s v="QUEEN17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58"/>
  </r>
  <r>
    <s v="DRC3X"/>
    <s v="DAO_Retail"/>
    <n v="2014"/>
    <s v="998-BFNP"/>
    <s v="GOODYEARFBTX,MNTW,XPS,8700"/>
    <s v="GOODYEARFBTX"/>
    <s v="CONSUMER"/>
    <s v="Retail"/>
    <x v="12"/>
    <s v="XPS 8700"/>
    <s v="GOODYEAR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8"/>
  </r>
  <r>
    <s v="DVWYR"/>
    <s v="BTS_DAO"/>
    <s v="DBM"/>
    <s v="998-BOZV"/>
    <s v="i5|8|500 +8"/>
    <s v="COTTONWOODBDWFBTX"/>
    <s v="CONSUMER"/>
    <s v="Consumer"/>
    <x v="0"/>
    <s v="INSPIRON 7348"/>
    <s v="COTTONWOODBDWBTX"/>
    <x v="0"/>
    <s v="NULL"/>
    <s v="NULL"/>
    <s v="NULL"/>
    <s v="Cons Direct"/>
    <n v="106"/>
    <n v="106"/>
    <n v="106"/>
    <n v="106"/>
    <n v="106"/>
    <n v="106"/>
    <n v="0"/>
    <n v="0"/>
    <n v="0"/>
    <n v="0"/>
    <n v="0"/>
    <n v="0"/>
    <n v="0"/>
    <n v="0"/>
    <n v="0"/>
    <n v="0"/>
    <n v="0"/>
    <n v="0"/>
    <n v="0"/>
    <n v="0"/>
    <n v="106"/>
    <n v="0"/>
    <n v="0"/>
    <n v="0"/>
    <n v="0"/>
    <n v="106"/>
    <n v="0"/>
    <n v="0"/>
    <n v="0"/>
    <n v="728.72"/>
    <n v="77244.320000000007"/>
    <n v="0"/>
    <n v="0"/>
    <x v="87"/>
  </r>
  <r>
    <s v="566W3"/>
    <s v="BTS_DAO"/>
    <s v="HOL-2015"/>
    <s v="998-BIDX"/>
    <s v="Cel|4GB|500GB W7 Pro"/>
    <s v="SAFFRONFBTX"/>
    <s v="CONSUMER"/>
    <s v="Consumer"/>
    <x v="1"/>
    <s v="INSPIRON 3646"/>
    <s v="SAFFRON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8"/>
  </r>
  <r>
    <s v="58P7D"/>
    <s v="DAO_Retail"/>
    <n v="2014"/>
    <s v="730-1830"/>
    <s v="INSPIRON N7110,FGAN7110,NO PROCESSOR,NOTEBOOK,QUEEN17INTELFBTX"/>
    <s v="QUEEN17INTELFBTX"/>
    <s v="CONSUMER"/>
    <s v="Retail"/>
    <x v="0"/>
    <s v="INSPIRON N7110"/>
    <s v="QUEEN17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58"/>
  </r>
  <r>
    <s v="598XV"/>
    <s v="BTS_DAO"/>
    <s v="Hol-2013"/>
    <s v="730-7440"/>
    <s v="Cel|2|500 Touch"/>
    <s v="BONSAIFBTX"/>
    <s v="CONSUMER"/>
    <s v="Consumer"/>
    <x v="0"/>
    <s v="INSPIRON 3137"/>
    <s v="BONSAIBTX"/>
    <x v="0"/>
    <s v="DAO"/>
    <s v="North Am."/>
    <s v="Consumer Direct"/>
    <s v="Cons Direct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386.88"/>
    <n v="386.88"/>
    <n v="0"/>
    <n v="386.88"/>
    <x v="171"/>
  </r>
  <r>
    <s v="5G42H"/>
    <s v="BTS_DAO"/>
    <s v="FY 16 Holiday Cycle 5"/>
    <s v="998-BQRR"/>
    <s v="IRIS15BSW1605_002"/>
    <s v="IRIS15BSWFBTX"/>
    <s v="CONSUMER"/>
    <s v="Consumer"/>
    <x v="0"/>
    <s v="INSPIRON 15-3552"/>
    <s v="IRIS15BSWBTX"/>
    <x v="0"/>
    <s v="NULL"/>
    <s v="NULL"/>
    <s v="NULL"/>
    <s v="Cons Direct"/>
    <n v="553"/>
    <n v="553"/>
    <n v="553"/>
    <n v="318"/>
    <n v="318"/>
    <n v="0"/>
    <n v="0"/>
    <n v="0"/>
    <n v="0"/>
    <n v="0"/>
    <n v="0"/>
    <n v="0"/>
    <n v="0"/>
    <n v="0"/>
    <n v="0"/>
    <n v="0"/>
    <n v="2864"/>
    <n v="0"/>
    <n v="2864"/>
    <n v="0"/>
    <n v="553"/>
    <n v="0"/>
    <n v="0"/>
    <n v="0"/>
    <n v="0"/>
    <n v="553"/>
    <n v="1407"/>
    <n v="1457"/>
    <n v="0"/>
    <n v="395.89"/>
    <n v="218927.16999999998"/>
    <n v="1133828.96"/>
    <n v="0"/>
    <x v="183"/>
  </r>
  <r>
    <s v="8CK1W"/>
    <s v="DAO_Retail"/>
    <n v="2014"/>
    <s v="998-BDWZ"/>
    <s v="OPTIPLEX 9020,BTX,NO PROCESSOR,AMAZON AIO,AMAZON AIO,BTX,WW"/>
    <s v="AMAZON AIOFBTX"/>
    <s v="COMMERCIAL"/>
    <s v="Retail"/>
    <x v="2"/>
    <s v="OPTIPLEX 9020"/>
    <s v="AMAZON AIO 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"/>
  </r>
  <r>
    <s v="8H7FR"/>
    <s v="BTS_DAO"/>
    <s v="FY 16 Holiday Cycle 5"/>
    <s v="998-BQPJ"/>
    <s v="Blackwood151605_007_R"/>
    <s v="BLACKWOODSKLFBTX"/>
    <s v="CONSUMER"/>
    <s v="Consumer"/>
    <x v="0"/>
    <s v="INSPIRON 7568"/>
    <s v="BLACKWOODSKLBTX"/>
    <x v="0"/>
    <s v="NULL"/>
    <s v="NULL"/>
    <s v="NULL"/>
    <s v="Cons Direct"/>
    <n v="216"/>
    <n v="216"/>
    <n v="216"/>
    <n v="163"/>
    <n v="0"/>
    <n v="0"/>
    <n v="0"/>
    <n v="0"/>
    <n v="0"/>
    <n v="0"/>
    <n v="0"/>
    <n v="0"/>
    <n v="0"/>
    <n v="0"/>
    <n v="0"/>
    <n v="0"/>
    <n v="0"/>
    <n v="0"/>
    <n v="0"/>
    <n v="1"/>
    <n v="216"/>
    <n v="0"/>
    <n v="0"/>
    <n v="0"/>
    <n v="0"/>
    <n v="216"/>
    <n v="0"/>
    <n v="0"/>
    <n v="0"/>
    <n v="649.27139999999997"/>
    <n v="140242.62239999999"/>
    <n v="0"/>
    <n v="0"/>
    <x v="141"/>
  </r>
  <r>
    <s v="8M8VW"/>
    <s v="DAO_Retail"/>
    <n v="2014"/>
    <s v="998-BNRI"/>
    <s v="XPS15,9530,,TESTAROSSAXPSFBTX"/>
    <s v="TESTAROSSAXPSFBTX"/>
    <s v="CONSUMER"/>
    <s v="Retail"/>
    <x v="5"/>
    <s v="XPS 9530"/>
    <s v="TESTAROSSA XPS BTX"/>
    <x v="0"/>
    <s v="NULL"/>
    <s v="NULL"/>
    <s v="NULL"/>
    <s v="Cons Retail"/>
    <n v="28"/>
    <n v="28"/>
    <n v="28"/>
    <n v="28"/>
    <n v="28"/>
    <n v="28"/>
    <n v="28"/>
    <n v="28"/>
    <n v="0"/>
    <n v="0"/>
    <n v="0"/>
    <n v="0"/>
    <n v="0"/>
    <n v="0"/>
    <n v="0"/>
    <n v="0"/>
    <n v="0"/>
    <n v="0"/>
    <n v="0"/>
    <n v="0"/>
    <n v="28"/>
    <n v="0"/>
    <n v="0"/>
    <n v="0"/>
    <n v="0"/>
    <n v="28"/>
    <n v="0"/>
    <n v="0"/>
    <n v="0"/>
    <n v="1498.79"/>
    <n v="41966.119999999995"/>
    <n v="0"/>
    <n v="41966.119999999995"/>
    <x v="105"/>
  </r>
  <r>
    <s v="8MXCW"/>
    <s v="DAO_Retail"/>
    <n v="2014"/>
    <s v="998-BEQD"/>
    <s v="ALIENWARE 18,VIKINGFBTX"/>
    <s v="VIKINGFBTX"/>
    <s v="CONSUMER"/>
    <s v="Retail"/>
    <x v="8"/>
    <s v="ALIENWARE 18"/>
    <s v="VIKING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44"/>
  </r>
  <r>
    <s v="8PRJD"/>
    <s v="DAO_Retail"/>
    <n v="2014"/>
    <s v="730-6488"/>
    <s v="INSPIRON 660,NO PROCESSOR,MINI TOWER,MISSION HILLS MLKFBTX"/>
    <s v="MISSION HILLS MLK BTX"/>
    <s v="CONSUMER"/>
    <s v="Retail"/>
    <x v="1"/>
    <s v="INSPIRON 660"/>
    <s v="MISSION HILLS MLK BTX"/>
    <x v="0"/>
    <s v="DAO"/>
    <s v="North Am."/>
    <s v="Consumer InDirect"/>
    <s v="Cons Retail"/>
    <n v="7"/>
    <n v="7"/>
    <n v="7"/>
    <n v="7"/>
    <n v="7"/>
    <n v="7"/>
    <n v="7"/>
    <n v="7"/>
    <n v="7"/>
    <n v="7"/>
    <n v="7"/>
    <n v="7"/>
    <n v="7"/>
    <n v="7"/>
    <n v="0"/>
    <n v="0"/>
    <n v="0"/>
    <n v="0"/>
    <n v="0"/>
    <n v="0"/>
    <n v="7"/>
    <n v="0"/>
    <n v="0"/>
    <n v="0"/>
    <n v="0"/>
    <n v="7"/>
    <n v="0"/>
    <n v="0"/>
    <n v="0"/>
    <n v="617.62"/>
    <n v="4323.34"/>
    <n v="0"/>
    <n v="4323.34"/>
    <x v="78"/>
  </r>
  <r>
    <s v="DKFCM"/>
    <s v="BTS_DAO"/>
    <s v="B2S-2016"/>
    <s v="998-BOFC"/>
    <s v="Touch A6/4/500"/>
    <s v="ORCAMD24FBTX"/>
    <s v="CONSUMER"/>
    <s v="Consumer"/>
    <x v="1"/>
    <s v="INSPIRON 24-3455"/>
    <s v="ORCAMD24BTX"/>
    <x v="0"/>
    <s v="NULL"/>
    <s v="NULL"/>
    <s v="NULL"/>
    <s v="Cons Direct"/>
    <n v="93"/>
    <n v="93"/>
    <n v="93"/>
    <n v="93"/>
    <n v="93"/>
    <n v="93"/>
    <n v="93"/>
    <n v="93"/>
    <n v="0"/>
    <n v="0"/>
    <n v="0"/>
    <n v="0"/>
    <n v="0"/>
    <n v="0"/>
    <n v="0"/>
    <n v="0"/>
    <n v="0"/>
    <n v="0"/>
    <n v="0"/>
    <n v="0"/>
    <n v="93"/>
    <n v="0"/>
    <n v="0"/>
    <n v="0"/>
    <n v="0"/>
    <n v="93"/>
    <n v="0"/>
    <n v="0"/>
    <n v="0"/>
    <n v="445.74"/>
    <n v="41453.82"/>
    <n v="0"/>
    <n v="41453.82"/>
    <x v="77"/>
  </r>
  <r>
    <s v="DMP4X"/>
    <s v="BTS_DAO"/>
    <s v="B2S-2016"/>
    <s v="998-BNFC"/>
    <s v="i5|6|1TB FHD T W8.1P"/>
    <s v="BRADLEYBDWFBTX"/>
    <s v="CONSUMER"/>
    <s v="Consumer"/>
    <x v="0"/>
    <s v="INSPIRON 7548"/>
    <s v="BRADLEYBDWBTX"/>
    <x v="0"/>
    <s v="NULL"/>
    <s v="NULL"/>
    <s v="NULL"/>
    <s v="Cons Direct"/>
    <n v="7"/>
    <n v="7"/>
    <n v="7"/>
    <n v="7"/>
    <n v="7"/>
    <n v="7"/>
    <n v="7"/>
    <n v="7"/>
    <n v="0"/>
    <n v="0"/>
    <n v="0"/>
    <n v="0"/>
    <n v="0"/>
    <n v="0"/>
    <n v="0"/>
    <n v="0"/>
    <n v="0"/>
    <n v="0"/>
    <n v="0"/>
    <n v="0"/>
    <n v="7"/>
    <n v="0"/>
    <n v="0"/>
    <n v="0"/>
    <n v="0"/>
    <n v="7"/>
    <n v="0"/>
    <n v="0"/>
    <n v="0"/>
    <n v="710.83"/>
    <n v="4975.8100000000004"/>
    <n v="0"/>
    <n v="4975.8100000000004"/>
    <x v="71"/>
  </r>
  <r>
    <s v="DW6N0"/>
    <s v="DAO_Retail"/>
    <s v="Back to School 2014"/>
    <s v="998-BDOC"/>
    <s v="i7737T-3342sLV"/>
    <s v="HADLEY 17FBTX"/>
    <s v="CONSUMER"/>
    <s v="Retail"/>
    <x v="0"/>
    <s v="INSPIRON 7737"/>
    <s v="HADLEY 17BTX"/>
    <x v="0"/>
    <s v="DAO"/>
    <s v="North Am."/>
    <s v="Consumer InDirect"/>
    <s v="Cons Retail"/>
    <n v="7"/>
    <n v="7"/>
    <n v="7"/>
    <n v="7"/>
    <n v="7"/>
    <n v="7"/>
    <n v="7"/>
    <n v="7"/>
    <n v="7"/>
    <n v="7"/>
    <n v="7"/>
    <n v="7"/>
    <n v="7"/>
    <n v="7"/>
    <n v="0"/>
    <n v="0"/>
    <n v="0"/>
    <n v="0"/>
    <n v="0"/>
    <n v="0"/>
    <n v="7"/>
    <n v="0"/>
    <n v="0"/>
    <n v="0"/>
    <n v="0"/>
    <n v="7"/>
    <n v="0"/>
    <n v="0"/>
    <n v="0"/>
    <n v="791.65"/>
    <n v="5541.55"/>
    <n v="0"/>
    <n v="5541.55"/>
    <x v="44"/>
  </r>
  <r>
    <s v="DXFN6"/>
    <s v="DAO_Retail"/>
    <n v="2014"/>
    <s v="998-BIZG"/>
    <s v="ASM100,CORALFBTX"/>
    <s v="CORALFBTX"/>
    <s v="CONSUMER"/>
    <s v="Retail"/>
    <x v="9"/>
    <s v="ASM100"/>
    <s v="CORAL BTX"/>
    <x v="0"/>
    <s v="NULL"/>
    <s v="NULL"/>
    <s v="NULL"/>
    <s v="Cons Retail"/>
    <n v="122"/>
    <n v="122"/>
    <n v="122"/>
    <n v="122"/>
    <n v="122"/>
    <n v="122"/>
    <n v="122"/>
    <n v="122"/>
    <n v="122"/>
    <n v="122"/>
    <n v="122"/>
    <n v="122"/>
    <n v="122"/>
    <n v="0"/>
    <n v="0"/>
    <n v="0"/>
    <n v="0"/>
    <n v="0"/>
    <n v="0"/>
    <n v="0"/>
    <n v="122"/>
    <n v="0"/>
    <n v="0"/>
    <n v="0"/>
    <n v="0"/>
    <n v="122"/>
    <n v="0"/>
    <n v="0"/>
    <n v="0"/>
    <n v="507.19"/>
    <n v="61877.18"/>
    <n v="0"/>
    <n v="61877.18"/>
    <x v="91"/>
  </r>
  <r>
    <s v="F4NP9"/>
    <s v="DAO_Retail"/>
    <n v="2014"/>
    <s v="998-BHPX"/>
    <s v="INSPIRON 3647,T93ND, BASE,INSP DT,3647,BTX,GENERAL SFFFBTX"/>
    <s v="GENERAL SFFFBTX"/>
    <s v="CONSUMER"/>
    <s v="Retail"/>
    <x v="1"/>
    <s v="INSPIRON 3647"/>
    <s v="GENERAL SFF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8"/>
  </r>
  <r>
    <s v="CN1J3"/>
    <s v="DAO_Retail"/>
    <n v="2014"/>
    <s v="998-BKXT"/>
    <s v="INSPIRON 5548, NOTEBOOK, MAPLEM15BDWFBTX"/>
    <s v="MAPLEM15BDWFBTX"/>
    <s v="CONSUMER"/>
    <s v="Retail"/>
    <x v="0"/>
    <s v="INSPIRON 5548"/>
    <s v="MAPLEM15BD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5"/>
  </r>
  <r>
    <s v="CNY73"/>
    <s v="BTS_DAO"/>
    <s v="B2S-2015"/>
    <s v="998-BESE"/>
    <s v="T|Cel|4GB|500|UMA|NoODD|DW1705|Win8.1"/>
    <s v="FOXGLOVEFBTX"/>
    <s v="CONSUMER"/>
    <s v="Consumer"/>
    <x v="1"/>
    <s v="INSPIRON 3043"/>
    <s v="FOXGLOVEBTX"/>
    <x v="0"/>
    <s v="DAO"/>
    <s v="NULL"/>
    <s v="NULL"/>
    <s v="Cons Direct"/>
    <n v="14"/>
    <n v="14"/>
    <n v="14"/>
    <n v="14"/>
    <n v="14"/>
    <n v="14"/>
    <n v="14"/>
    <n v="14"/>
    <n v="14"/>
    <n v="14"/>
    <n v="14"/>
    <n v="14"/>
    <n v="14"/>
    <n v="14"/>
    <n v="0"/>
    <n v="0"/>
    <n v="0"/>
    <n v="0"/>
    <n v="0"/>
    <n v="0"/>
    <n v="14"/>
    <n v="0"/>
    <n v="0"/>
    <n v="0"/>
    <n v="0"/>
    <n v="14"/>
    <n v="0"/>
    <n v="0"/>
    <n v="0"/>
    <n v="421.63"/>
    <n v="5902.82"/>
    <n v="0"/>
    <n v="5902.82"/>
    <x v="51"/>
  </r>
  <r>
    <s v="CT5T4"/>
    <s v="BTS_Mexico"/>
    <s v="NDBM_Wave1"/>
    <s v="998-BNLO"/>
    <s v="MarbleFalls14_3W_113"/>
    <s v="MARBLE FALLS14FBTX"/>
    <s v="COMMERCIAL"/>
    <s v="Commercial"/>
    <x v="4"/>
    <s v="LATITUDE 3450"/>
    <s v="MARBLE FALLS14BTX"/>
    <x v="1"/>
    <s v="NULL"/>
    <s v="NULL"/>
    <s v="NULL"/>
    <s v="Commercial DBM"/>
    <n v="547"/>
    <n v="547"/>
    <n v="547"/>
    <n v="547"/>
    <n v="547"/>
    <n v="0"/>
    <n v="0"/>
    <n v="0"/>
    <n v="0"/>
    <n v="0"/>
    <n v="0"/>
    <n v="0"/>
    <n v="0"/>
    <n v="0"/>
    <n v="0"/>
    <n v="0"/>
    <n v="100"/>
    <n v="0"/>
    <n v="100"/>
    <n v="0"/>
    <n v="277"/>
    <n v="0"/>
    <n v="0"/>
    <n v="0"/>
    <n v="270"/>
    <n v="547"/>
    <n v="100"/>
    <n v="0"/>
    <n v="0"/>
    <n v="559.33000000000004"/>
    <n v="305953.51"/>
    <n v="55933.000000000007"/>
    <n v="0"/>
    <x v="188"/>
  </r>
  <r>
    <s v="D4H66"/>
    <s v="DAO_Commercial"/>
    <s v="DBM"/>
    <s v="998-BJSJ"/>
    <s v="MarbleFalls15_2W_004"/>
    <s v="MARBLE FALLS15FBTX"/>
    <s v="COMMERCIAL"/>
    <s v="Commercial"/>
    <x v="4"/>
    <s v="LATITUDE 3550"/>
    <s v="MARBLE FALLS15BTX"/>
    <x v="0"/>
    <s v="NULL"/>
    <s v="NULL"/>
    <s v="NULL"/>
    <s v="Commercial DBM"/>
    <n v="2004"/>
    <n v="2004"/>
    <n v="1416"/>
    <n v="1416"/>
    <n v="1416"/>
    <n v="0"/>
    <n v="0"/>
    <n v="0"/>
    <n v="0"/>
    <n v="0"/>
    <n v="0"/>
    <n v="0"/>
    <n v="0"/>
    <n v="0"/>
    <n v="0"/>
    <n v="0"/>
    <n v="1848"/>
    <n v="0"/>
    <n v="1848"/>
    <n v="945"/>
    <n v="1268"/>
    <n v="79"/>
    <n v="0"/>
    <n v="657"/>
    <n v="0"/>
    <n v="2004"/>
    <n v="840"/>
    <n v="1008"/>
    <n v="756"/>
    <n v="570.78"/>
    <n v="1143843.1199999999"/>
    <n v="1054801.44"/>
    <n v="0"/>
    <x v="147"/>
  </r>
  <r>
    <s v="DK0HM"/>
    <s v="DAO_Commercial"/>
    <s v="FY16 2H"/>
    <s v="998-BSYO"/>
    <s v="3350_2H16_005"/>
    <s v="ROUND ROCKMLKFBTX"/>
    <s v="COMMERCIAL"/>
    <s v="Retail"/>
    <x v="4"/>
    <s v="LATITUDE 3350"/>
    <s v="ROUND ROCKMLK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-"/>
    <n v="0"/>
    <n v="0"/>
    <n v="0"/>
    <x v="178"/>
  </r>
  <r>
    <s v="JGWWM"/>
    <s v="DAO_Retail"/>
    <s v="FY16 Back to School cycle3"/>
    <s v="998-BPVI"/>
    <s v="Tulip151603_2367"/>
    <s v="TULIP15BDWFBTX"/>
    <s v="CONSUMER"/>
    <s v="Retail"/>
    <x v="0"/>
    <s v="INSPIRON 15-5558"/>
    <s v="TULIP15BDWBTX"/>
    <x v="0"/>
    <s v="NULL"/>
    <s v="NULL"/>
    <s v="NULL"/>
    <s v="Cons Retail"/>
    <n v="6"/>
    <n v="6"/>
    <n v="6"/>
    <n v="6"/>
    <n v="6"/>
    <n v="6"/>
    <n v="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6"/>
    <n v="0"/>
    <n v="0"/>
    <n v="0"/>
    <n v="836.02"/>
    <n v="5016.12"/>
    <n v="0"/>
    <n v="0"/>
    <x v="80"/>
  </r>
  <r>
    <s v="JHX32"/>
    <s v="DAO_Retail"/>
    <n v="2014"/>
    <s v="998-BNPC"/>
    <s v="GOODYEARFBTX,MNTW,XPS,8700"/>
    <s v="GOODYEARFBTX"/>
    <s v="CONSUMER"/>
    <s v="Retail"/>
    <x v="12"/>
    <s v="XPS 8700"/>
    <s v="GOODYEAR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-"/>
    <n v="0"/>
    <n v="0"/>
    <n v="0"/>
    <x v="68"/>
  </r>
  <r>
    <s v="JM7FJ"/>
    <s v="BTS_DAO"/>
    <n v="2012"/>
    <s v="730-1785"/>
    <s v="Vostro 1540S FGA 18S"/>
    <s v="CARUSO 15 INTEL ARD FBTX"/>
    <s v="CONSUMER"/>
    <s v="Consumer"/>
    <x v="6"/>
    <s v="VOSTRO 1540"/>
    <s v="CARUSO 15 INTEL ARD BTX"/>
    <x v="0"/>
    <s v="DAO"/>
    <s v="NULL"/>
    <s v="NULL"/>
    <s v="Cons Direct"/>
    <n v="4"/>
    <n v="4"/>
    <n v="4"/>
    <n v="4"/>
    <n v="4"/>
    <n v="4"/>
    <n v="4"/>
    <n v="4"/>
    <n v="4"/>
    <n v="4"/>
    <n v="4"/>
    <n v="4"/>
    <n v="4"/>
    <n v="4"/>
    <n v="0"/>
    <n v="0"/>
    <n v="0"/>
    <n v="0"/>
    <n v="0"/>
    <n v="0"/>
    <n v="4"/>
    <n v="0"/>
    <n v="0"/>
    <n v="0"/>
    <n v="0"/>
    <n v="4"/>
    <n v="0"/>
    <n v="0"/>
    <n v="0"/>
    <n v="534.11"/>
    <n v="2136.44"/>
    <n v="0"/>
    <n v="2136.44"/>
    <x v="211"/>
  </r>
  <r>
    <s v="JXNFC"/>
    <s v="DAO_Retail"/>
    <n v="2014"/>
    <s v="998-BPNX"/>
    <s v="INSPIRON 14-3451,,,IRIS14BYTFBTX"/>
    <s v="IRIS14BYTFBTX"/>
    <s v="CONSUMER"/>
    <s v="Retail"/>
    <x v="0"/>
    <s v="INSPIRON 14-3451"/>
    <s v="IRIS14BYTBTX"/>
    <x v="0"/>
    <s v="NULL"/>
    <s v="NULL"/>
    <s v="NULL"/>
    <s v="Cons Retail"/>
    <n v="10"/>
    <n v="10"/>
    <n v="10"/>
    <n v="10"/>
    <n v="10"/>
    <n v="10"/>
    <n v="10"/>
    <n v="10"/>
    <n v="0"/>
    <n v="0"/>
    <n v="0"/>
    <n v="0"/>
    <n v="0"/>
    <n v="0"/>
    <n v="0"/>
    <n v="0"/>
    <n v="0"/>
    <n v="0"/>
    <n v="0"/>
    <n v="0"/>
    <n v="10"/>
    <n v="0"/>
    <n v="0"/>
    <n v="0"/>
    <n v="0"/>
    <n v="10"/>
    <n v="0"/>
    <n v="0"/>
    <n v="0"/>
    <n v="393.66"/>
    <n v="3936.6000000000004"/>
    <n v="0"/>
    <n v="3936.6000000000004"/>
    <x v="16"/>
  </r>
  <r>
    <s v="JYVVX"/>
    <s v="DAO_Commercial"/>
    <s v="ESG"/>
    <s v="210-AEED"/>
    <s v="EQL 4210E 2TB 3.5in"/>
    <s v="EQUALLOGIC PS4210"/>
    <s v="NULL"/>
    <s v="Commercial"/>
    <x v="3"/>
    <s v="NULL"/>
    <s v="NULL"/>
    <x v="0"/>
    <s v="NULL"/>
    <s v="NULL"/>
    <s v="NULL"/>
    <s v="Enterprise"/>
    <n v="17"/>
    <n v="17"/>
    <n v="9"/>
    <n v="9"/>
    <n v="9"/>
    <n v="0"/>
    <n v="0"/>
    <n v="0"/>
    <n v="0"/>
    <n v="0"/>
    <n v="0"/>
    <n v="0"/>
    <n v="0"/>
    <n v="0"/>
    <n v="0"/>
    <n v="0"/>
    <n v="0"/>
    <n v="0"/>
    <n v="0"/>
    <n v="0"/>
    <n v="17"/>
    <n v="0"/>
    <n v="0"/>
    <n v="0"/>
    <n v="0"/>
    <n v="17"/>
    <n v="0"/>
    <n v="0"/>
    <n v="0"/>
    <n v="6095"/>
    <n v="103615"/>
    <n v="0"/>
    <n v="0"/>
    <x v="21"/>
  </r>
  <r>
    <s v="DW1JH"/>
    <s v="DAO_Commercial"/>
    <n v="2013"/>
    <s v="331-7959"/>
    <s v="Opti 7010 SFF Con 23"/>
    <s v="Lanikai 7 SFF"/>
    <s v="Desktops"/>
    <s v="Commercial"/>
    <x v="2"/>
    <s v="NULL"/>
    <s v="LANIKAI7SFBTX"/>
    <x v="0"/>
    <s v="DAO"/>
    <s v="North Am."/>
    <s v="Commercial Legacy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1.85002338363"/>
    <n v="0"/>
    <n v="0"/>
    <n v="0"/>
    <x v="199"/>
  </r>
  <r>
    <s v="DX9J1"/>
    <s v="DAO_Retail"/>
    <s v="Spring 2015"/>
    <s v="998-BLXW"/>
    <s v="i3043-5002BLK"/>
    <s v="FOXGLOVEFBTX"/>
    <s v="CONSUMER"/>
    <s v="Retail"/>
    <x v="1"/>
    <s v="INSPIRON 3043"/>
    <s v="FOXGLOVEBTX"/>
    <x v="0"/>
    <s v="NULL"/>
    <s v="NULL"/>
    <s v="NULL"/>
    <s v="Cons Retail"/>
    <n v="229"/>
    <n v="229"/>
    <n v="229"/>
    <n v="229"/>
    <n v="229"/>
    <n v="229"/>
    <n v="229"/>
    <n v="229"/>
    <n v="109"/>
    <n v="0"/>
    <n v="0"/>
    <n v="0"/>
    <n v="0"/>
    <n v="0"/>
    <n v="0"/>
    <n v="0"/>
    <n v="0"/>
    <n v="0"/>
    <n v="0"/>
    <n v="0"/>
    <n v="229"/>
    <n v="0"/>
    <n v="0"/>
    <n v="0"/>
    <n v="0"/>
    <n v="229"/>
    <n v="0"/>
    <n v="0"/>
    <n v="0"/>
    <n v="495.84"/>
    <n v="113547.36"/>
    <n v="0"/>
    <n v="113547.36"/>
    <x v="51"/>
  </r>
  <r>
    <s v="F1FJG"/>
    <s v="BTS_DAO"/>
    <s v="Hol-2012"/>
    <s v="730-6326"/>
    <s v="OAK14V_1405_519"/>
    <s v="OAKV14IVBFBTX"/>
    <s v="CONSUMER"/>
    <s v="Consumer"/>
    <x v="0"/>
    <s v="INSPIRON 3421"/>
    <s v="OAKV14IVBBTX"/>
    <x v="0"/>
    <s v="LATAM"/>
    <s v="Lat. Am."/>
    <s v="Consumer Direct"/>
    <s v="Cons Direct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266.1121"/>
    <n v="266.1121"/>
    <n v="0"/>
    <n v="266.1121"/>
    <x v="125"/>
  </r>
  <r>
    <s v="FDY9F"/>
    <s v="DAO_Commercial"/>
    <n v="2013"/>
    <s v="225-2185"/>
    <s v="NULL"/>
    <s v="Dell Latitude E5420"/>
    <s v="NULL"/>
    <s v="Commercial"/>
    <x v="4"/>
    <s v="NULL"/>
    <s v="NULL"/>
    <x v="0"/>
    <s v="DAO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4"/>
  </r>
  <r>
    <s v="FJNDK"/>
    <s v="DAO_Retail"/>
    <n v="2014"/>
    <s v="730-0834"/>
    <s v="CHELSEABTX1"/>
    <s v="INSPIRON N5030,FGA,NOTEBOOK,CHELSEA15INTEL"/>
    <s v="CONSUMER"/>
    <s v="Retail"/>
    <x v="0"/>
    <s v="INSPIRON N5030"/>
    <s v="CHELSEA15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6"/>
  </r>
  <r>
    <s v="K9NW2"/>
    <s v="DAO_Retail"/>
    <s v="FY16 Back to School cycle3"/>
    <s v="998-BPVK"/>
    <s v="Tulip151603_2319"/>
    <s v="TULIP15BDWFBTX"/>
    <s v="CONSUMER"/>
    <s v="Retail"/>
    <x v="0"/>
    <s v="INSPIRON 15-5558"/>
    <s v="TULIP15BDWBTX"/>
    <x v="0"/>
    <s v="NULL"/>
    <s v="NULL"/>
    <s v="NULL"/>
    <s v="Cons Retail"/>
    <n v="18"/>
    <n v="18"/>
    <n v="18"/>
    <n v="18"/>
    <n v="18"/>
    <n v="18"/>
    <n v="0"/>
    <n v="0"/>
    <n v="0"/>
    <n v="0"/>
    <n v="0"/>
    <n v="0"/>
    <n v="0"/>
    <n v="0"/>
    <n v="0"/>
    <n v="0"/>
    <n v="0"/>
    <n v="0"/>
    <n v="0"/>
    <n v="0"/>
    <n v="18"/>
    <n v="0"/>
    <n v="0"/>
    <n v="0"/>
    <n v="0"/>
    <n v="18"/>
    <n v="0"/>
    <n v="0"/>
    <n v="0"/>
    <n v="630.69000000000005"/>
    <n v="11352.420000000002"/>
    <n v="0"/>
    <n v="0"/>
    <x v="80"/>
  </r>
  <r>
    <s v="KD5T3"/>
    <s v="BTS_DAO"/>
    <s v="HOL-2015"/>
    <s v="998-BHFK"/>
    <s v="i7|HSW|8|1TB Win7 HD+"/>
    <s v="CEDAR17HSWFBTX"/>
    <s v="CONSUMER"/>
    <s v="Consumer"/>
    <x v="0"/>
    <s v="INSPIRON 5748"/>
    <s v="CEDAR17HSW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2.67"/>
    <n v="0"/>
    <n v="0"/>
    <n v="0"/>
    <x v="12"/>
  </r>
  <r>
    <s v="KFCWC"/>
    <s v="DAO_Retail"/>
    <n v="2014"/>
    <s v="998-BHVI"/>
    <s v="INSPIRON 5535,NOTEBOOK,OAKM15HSWFBTX"/>
    <s v="OAK15AMDFBTX"/>
    <s v="CONSUMER"/>
    <s v="Retail"/>
    <x v="0"/>
    <s v="INSPIRON 5535"/>
    <s v="OAK15AMD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0"/>
  </r>
  <r>
    <s v="KJ84H"/>
    <s v="DAO_Retail"/>
    <n v="2014"/>
    <s v="730-7830"/>
    <s v="INSPIRON 3521,NOTEBOOK,OAKV15IVBFBTX"/>
    <s v="OAKV15IVBFBTX"/>
    <s v="CONSUMER"/>
    <s v="Retail"/>
    <x v="0"/>
    <s v="INSPIRON 3521"/>
    <s v="OAKV15IVB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6"/>
  </r>
  <r>
    <s v="MMKGD"/>
    <s v="DAO_Retail"/>
    <n v="2014"/>
    <s v="730-4774"/>
    <s v="INSPIRON 3521,NOTEBOOK,OAKV15IVBFBTX"/>
    <s v="OAKV15IVBFBTX"/>
    <s v="CONSUMER"/>
    <s v="Retail"/>
    <x v="0"/>
    <s v="INSPIRON 3521"/>
    <s v="OAKV15IVB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6"/>
  </r>
  <r>
    <s v="6JY0F"/>
    <s v="DAO_Retail"/>
    <s v="Spring 2014"/>
    <s v="998-BIBH"/>
    <s v="i15RM-5124APL"/>
    <s v="OAKM15HSWFBTX"/>
    <s v="CONSUMER"/>
    <s v="Retail"/>
    <x v="0"/>
    <s v="INSPIRON 5537"/>
    <s v="OAKM15HSWBTX"/>
    <x v="0"/>
    <s v="NULL"/>
    <s v="NULL"/>
    <s v="NULL"/>
    <s v="Cons Retail"/>
    <n v="4"/>
    <n v="4"/>
    <n v="4"/>
    <n v="4"/>
    <n v="4"/>
    <n v="4"/>
    <n v="4"/>
    <n v="4"/>
    <n v="4"/>
    <n v="4"/>
    <n v="4"/>
    <n v="4"/>
    <n v="4"/>
    <n v="0"/>
    <n v="0"/>
    <n v="0"/>
    <n v="0"/>
    <n v="0"/>
    <n v="0"/>
    <n v="0"/>
    <n v="4"/>
    <n v="0"/>
    <n v="0"/>
    <n v="0"/>
    <n v="0"/>
    <n v="4"/>
    <n v="0"/>
    <n v="0"/>
    <n v="0"/>
    <n v="549.29999999999995"/>
    <n v="2197.1999999999998"/>
    <n v="0"/>
    <n v="2197.1999999999998"/>
    <x v="59"/>
  </r>
  <r>
    <s v="6P71N"/>
    <s v="DAO_Retail"/>
    <n v="2014"/>
    <s v="730-6312"/>
    <s v="INSPIRON 5 SERIES 14,NOTEBOOK,5437,OAKM14HSWFBTX"/>
    <s v="OAKM14HSWFBTX"/>
    <s v="CONSUMER"/>
    <s v="Retail"/>
    <x v="0"/>
    <s v="INSPIRON 5437"/>
    <s v="OAKM14HS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69"/>
  </r>
  <r>
    <s v="6WXJ9"/>
    <s v="DAO_Commercial"/>
    <s v="FY16 2H"/>
    <s v="998-BSQE"/>
    <s v="3040MFF_2H16_002"/>
    <s v="WHITEFISHMFFFBTX"/>
    <s v="COMMERCIAL"/>
    <s v="Retail"/>
    <x v="2"/>
    <s v="OPTIPLEX 3040"/>
    <s v="WHITEFISHMFF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s v="-"/>
    <n v="0"/>
    <n v="0"/>
    <n v="0"/>
    <x v="212"/>
  </r>
  <r>
    <s v="7541Y"/>
    <s v="DAO_Retail"/>
    <n v="2014"/>
    <s v="730-8001"/>
    <s v="GOODYEARFBTX,MNTW,XPS,8700"/>
    <s v="GOODYEARFBTX"/>
    <s v="CONSUMER"/>
    <s v="Retail"/>
    <x v="12"/>
    <s v="XPS 8700"/>
    <s v="GOODYEAR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8"/>
  </r>
  <r>
    <s v="756XT"/>
    <s v="DAO_Commercial"/>
    <s v="DBM"/>
    <s v="998-BNXH"/>
    <s v="Smart Selection|Marvell ARMADA|Zero |1GB|0GB Flash"/>
    <s v="SANTA CLARAFBTX"/>
    <s v="THIN CLIENT"/>
    <s v="Commercial"/>
    <x v="11"/>
    <s v="WYSE 3010 THIN CLIENT"/>
    <s v="SANTA CLARABTX"/>
    <x v="0"/>
    <s v="NULL"/>
    <s v="NULL"/>
    <s v="NULL"/>
    <s v="Commercial DBM"/>
    <n v="1599"/>
    <n v="1599"/>
    <n v="1599"/>
    <n v="1299"/>
    <n v="1299"/>
    <n v="763"/>
    <n v="475"/>
    <n v="240"/>
    <n v="15"/>
    <n v="0"/>
    <n v="0"/>
    <n v="0"/>
    <n v="0"/>
    <n v="0"/>
    <n v="0"/>
    <n v="0"/>
    <n v="0"/>
    <n v="0"/>
    <n v="0"/>
    <n v="0"/>
    <n v="1599"/>
    <n v="0"/>
    <n v="0"/>
    <n v="0"/>
    <n v="0"/>
    <n v="1599"/>
    <n v="0"/>
    <n v="0"/>
    <n v="0"/>
    <n v="79.98"/>
    <n v="127888.02"/>
    <n v="0"/>
    <n v="19195.2"/>
    <x v="213"/>
  </r>
  <r>
    <s v="DJJK5"/>
    <s v="DAO_Retail"/>
    <s v="Spring 2015"/>
    <s v="998-BLFR"/>
    <s v="i3543-3251BLK"/>
    <s v="CEDAR15BDWFBTX"/>
    <s v="CONSUMER"/>
    <s v="Retail"/>
    <x v="0"/>
    <s v="INSPIRON 3543"/>
    <s v="CEDAR15BD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"/>
  </r>
  <r>
    <s v="DKPD9"/>
    <s v="DAO_Retail"/>
    <n v="2014"/>
    <s v="730-6846"/>
    <s v="INSPIRON 660,NO PROCESSOR,MINI TOWER,MISSION HILLS MLKFBTX"/>
    <s v="MISSION HILLS MLK BTX"/>
    <s v="CONSUMER"/>
    <s v="Retail"/>
    <x v="1"/>
    <s v="INSPIRON 660"/>
    <s v="MISSION HILLS MLK 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8"/>
  </r>
  <r>
    <s v="DMFF7"/>
    <s v="BTS_DAO"/>
    <s v="B2S-2016"/>
    <s v="998-BMOM"/>
    <s v="Touch|i5|12GB||1TB|UMA|AC|Win8.1"/>
    <s v="MONSTER2FBTX"/>
    <s v="CONSUMER"/>
    <s v="Consumer"/>
    <x v="1"/>
    <s v="INSPIRON 2350"/>
    <s v="MONSTER2BTX"/>
    <x v="0"/>
    <s v="NULL"/>
    <s v="NULL"/>
    <s v="NULL"/>
    <s v="Cons Direct"/>
    <n v="290"/>
    <n v="29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90"/>
    <n v="0"/>
    <n v="0"/>
    <n v="0"/>
    <n v="0"/>
    <n v="290"/>
    <n v="0"/>
    <n v="0"/>
    <n v="0"/>
    <n v="860.73"/>
    <n v="249611.7"/>
    <n v="0"/>
    <n v="0"/>
    <x v="3"/>
  </r>
  <r>
    <s v="DRJ5P"/>
    <s v="DAO_Retail"/>
    <n v="2014"/>
    <s v="730-6471"/>
    <s v="XPS ONE 27,NO PROCESSOR,AIO,2720,PIRELLIBTX1"/>
    <s v="PIRELLIFBTX"/>
    <s v="CONSUMER"/>
    <s v="Retail"/>
    <x v="12"/>
    <s v="XPS ONE 27"/>
    <s v="PIRELLI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8"/>
  </r>
  <r>
    <s v="F4DJ7"/>
    <s v="BTS_DAO"/>
    <s v="SPR-2016"/>
    <s v="998-BJMK"/>
    <s v="INSPIRON 2350,,,MONSTER2FBTX"/>
    <s v="MONSTER2FBTX"/>
    <s v="CONSUMER"/>
    <s v="Consumer"/>
    <x v="1"/>
    <s v="INSPIRON 2350"/>
    <s v="MONSTER2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"/>
  </r>
  <r>
    <s v="83K7P"/>
    <s v="DAO_Retail"/>
    <n v="2014"/>
    <s v="730-0747"/>
    <s v="XPS14Z,NO PROCESSOR,NOTEBOOK,BREITLING XPSZ FBTX"/>
    <s v="BREITLING XPSZ FBTX"/>
    <s v="CONSUMER"/>
    <s v="Retail"/>
    <x v="5"/>
    <s v="XPS14Z"/>
    <s v="BREITLING XPSZ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5"/>
  </r>
  <r>
    <s v="87P6D"/>
    <s v="DAO_Retail"/>
    <n v="2014"/>
    <s v="730-4163"/>
    <s v="INSPIRON 5721,,NOTEBOOK,OAKM17IVBFBTX"/>
    <s v="OAKM17IVBFBTX"/>
    <s v="CONSUMER"/>
    <s v="Retail"/>
    <x v="0"/>
    <s v="INSPIRON 5721"/>
    <s v="OAKM17IVB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4"/>
  </r>
  <r>
    <s v="8DN60"/>
    <s v="DAO_Retail"/>
    <n v="2014"/>
    <s v="730-8176"/>
    <s v="INSPIRON 3847,VRD56 BASE,INSP DT,3847,BTX,GENERAL MTFBTX"/>
    <s v="GENERAL MTFBTX"/>
    <s v="CONSUMER"/>
    <s v="Retail"/>
    <x v="1"/>
    <s v="INSPIRON 3847"/>
    <s v="GENERAL MT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0"/>
  </r>
  <r>
    <s v="8GMN9"/>
    <s v="DAO_Retail"/>
    <n v="2014"/>
    <s v="998-BHPJ"/>
    <s v="INSPIRON 5547, NOTEBOOK, MAPLEM15HSWFBTX"/>
    <s v="MAPLEM15HSWFBTX"/>
    <s v="CONSUMER"/>
    <s v="Retail"/>
    <x v="0"/>
    <s v="INSPIRON 5547"/>
    <s v="MAPLEM15HSW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"/>
  </r>
  <r>
    <s v="MP6G3"/>
    <s v="DAO_Retail"/>
    <n v="2014"/>
    <s v="730-7443"/>
    <s v="XPS DUO 12,,NOTEBOOK,MURCIELAGO ULT FBTX"/>
    <s v="MURCIELAGO ULT FBTX"/>
    <s v="CONSUMER"/>
    <s v="Retail"/>
    <x v="5"/>
    <s v="XPS DUO 12"/>
    <s v="MURCIELAGO ULT 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2"/>
  </r>
  <r>
    <s v="MV31F"/>
    <s v="DAO_Retail"/>
    <n v="2014"/>
    <s v="998-BNNX"/>
    <s v="INSPIRON 3147,,NOTEBOOK,REDWOODFBTX"/>
    <s v="REDWOODFBTX"/>
    <s v="CONSUMER"/>
    <s v="Retail"/>
    <x v="0"/>
    <s v="INSPIRON 3147"/>
    <s v="REDWOOD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8"/>
  </r>
  <r>
    <s v="MXK17"/>
    <s v="DAO_Retail"/>
    <s v="Holiday 2015"/>
    <s v="998-BRKO"/>
    <s v="ECHO17MLK_1605_A005"/>
    <s v="ECHO 17 MLKFBTX"/>
    <s v="CONSUMER"/>
    <s v="Retail"/>
    <x v="8"/>
    <s v="ALIENWARE 17 R3"/>
    <s v="ECHO 17 MLK BTX"/>
    <x v="0"/>
    <s v="NULL"/>
    <s v="NULL"/>
    <s v="NULL"/>
    <s v="Cons Retail"/>
    <n v="580"/>
    <n v="580"/>
    <n v="0"/>
    <n v="0"/>
    <n v="0"/>
    <n v="0"/>
    <n v="0"/>
    <n v="0"/>
    <n v="0"/>
    <n v="0"/>
    <n v="0"/>
    <n v="0"/>
    <n v="0"/>
    <n v="0"/>
    <n v="555"/>
    <n v="0"/>
    <n v="0"/>
    <n v="0"/>
    <n v="555"/>
    <n v="256"/>
    <n v="580"/>
    <n v="0"/>
    <n v="0"/>
    <n v="0"/>
    <n v="0"/>
    <n v="580"/>
    <n v="195"/>
    <n v="360"/>
    <n v="915"/>
    <n v="1415.6801"/>
    <n v="821094.45799999998"/>
    <n v="785702.45550000004"/>
    <n v="0"/>
    <x v="205"/>
  </r>
  <r>
    <s v="N29NX"/>
    <s v="BTS_Mexico"/>
    <s v="NDBM_Wave2"/>
    <s v="730-7686"/>
    <s v="Alpine141H_002"/>
    <s v="ALPINE14FBTX"/>
    <s v="COMMERCIAL"/>
    <s v="Commercial"/>
    <x v="4"/>
    <s v="LATITUDE E5440"/>
    <s v="ALPINE14BTX"/>
    <x v="1"/>
    <s v="LATAM"/>
    <s v="Lat. Am."/>
    <s v="Commercial NDBM"/>
    <s v="Commercial DBM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1"/>
    <n v="0"/>
    <n v="0"/>
    <n v="0"/>
    <n v="1"/>
    <n v="0"/>
    <n v="0"/>
    <n v="0"/>
    <n v="630.28"/>
    <n v="630.28"/>
    <n v="0"/>
    <n v="630.28"/>
    <x v="72"/>
  </r>
  <r>
    <s v="NNM2C"/>
    <s v="DAO_Commercial"/>
    <s v="DBM"/>
    <s v="998-BGHL"/>
    <s v="OptiPlex 3030AIO_005"/>
    <s v="TIGRIS AIOFBTX"/>
    <s v="COMMERCIAL"/>
    <s v="Commercial"/>
    <x v="2"/>
    <s v="OPTIPLEX 3030 AIO"/>
    <s v="TIGRIS AIO BTX"/>
    <x v="0"/>
    <s v="DAO"/>
    <s v="NULL"/>
    <s v="NULL"/>
    <s v="Commercial DBM"/>
    <n v="125"/>
    <n v="125"/>
    <n v="125"/>
    <n v="125"/>
    <n v="125"/>
    <n v="125"/>
    <n v="125"/>
    <n v="125"/>
    <n v="125"/>
    <n v="125"/>
    <n v="102"/>
    <n v="0"/>
    <n v="0"/>
    <n v="0"/>
    <n v="0"/>
    <n v="0"/>
    <n v="0"/>
    <n v="0"/>
    <n v="0"/>
    <n v="0"/>
    <n v="125"/>
    <n v="0"/>
    <n v="0"/>
    <n v="0"/>
    <n v="0"/>
    <n v="125"/>
    <n v="0"/>
    <n v="0"/>
    <n v="0"/>
    <n v="573.1"/>
    <n v="71637.5"/>
    <n v="0"/>
    <n v="71637.5"/>
    <x v="173"/>
  </r>
  <r>
    <s v="FMC51"/>
    <s v="DAO_Retail"/>
    <n v="2014"/>
    <s v="998-BLKQ"/>
    <s v="INSPIRON 3543,,NOTEBOOK,CEDAR15BDWFBTX"/>
    <s v="CEDAR15BDWFBTX"/>
    <s v="CONSUMER"/>
    <s v="Retail"/>
    <x v="0"/>
    <s v="INSPIRON 3543"/>
    <s v="CEDAR15BD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"/>
  </r>
  <r>
    <s v="FNCH6"/>
    <s v="DAO_Retail"/>
    <n v="2014"/>
    <s v="998-BDFI"/>
    <s v="INSPIRON 5547, NOTEBOOK, MAPLEM15HSWFBTX"/>
    <s v="MAPLEM15HSWFBTX"/>
    <s v="CONSUMER"/>
    <s v="Retail"/>
    <x v="0"/>
    <s v="INSPIRON 5547"/>
    <s v="MAPLEM15HS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"/>
  </r>
  <r>
    <s v="FNH0G"/>
    <s v="BTS_Mexico"/>
    <s v="B2S-16"/>
    <s v="998-BNRU"/>
    <s v="INSPIRON 14-3451"/>
    <s v="IRIS14BYTFBTX"/>
    <s v="CONSUMER"/>
    <s v="Consumer"/>
    <x v="0"/>
    <s v="INSPIRON 14-3451"/>
    <s v="IRIS14BYTBTX"/>
    <x v="1"/>
    <s v="NULL"/>
    <s v="NULL"/>
    <s v="NULL"/>
    <s v="Cons Direct"/>
    <n v="388"/>
    <n v="388"/>
    <n v="388"/>
    <n v="388"/>
    <n v="388"/>
    <n v="388"/>
    <n v="388"/>
    <n v="388"/>
    <n v="0"/>
    <n v="0"/>
    <n v="0"/>
    <n v="0"/>
    <n v="0"/>
    <n v="0"/>
    <n v="0"/>
    <n v="0"/>
    <n v="0"/>
    <n v="0"/>
    <n v="0"/>
    <n v="0"/>
    <n v="5"/>
    <n v="0"/>
    <n v="0"/>
    <n v="0"/>
    <n v="383"/>
    <n v="388"/>
    <n v="0"/>
    <n v="0"/>
    <n v="0"/>
    <n v="374.05"/>
    <n v="145131.4"/>
    <n v="0"/>
    <n v="145131.4"/>
    <x v="16"/>
  </r>
  <r>
    <s v="FPDY3"/>
    <s v="DAO_Retail"/>
    <n v="2014"/>
    <s v="730-3381"/>
    <s v="INSPIRON 5423,BMWZ4FBTX1,NOTEBOOK,BMWZ4BTX"/>
    <s v="BMWZ4FBTX"/>
    <s v="CONSUMER"/>
    <s v="Retail"/>
    <x v="0"/>
    <s v="INSPIRON 5423"/>
    <s v="BMWZ4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"/>
  </r>
  <r>
    <s v="FYMVD"/>
    <s v="DAO_Commercial"/>
    <s v="NDBM_Wave1Refresh"/>
    <s v="998-BBEG"/>
    <s v="Precision T1700SFF_526"/>
    <s v="TULUMSFFFBTX"/>
    <s v="COMMERCIAL"/>
    <s v="Retail"/>
    <x v="15"/>
    <s v="PRECISION T1700"/>
    <s v="TULUMSFFBTX"/>
    <x v="0"/>
    <s v="DAO"/>
    <s v="North Am."/>
    <s v="Commercial NDBM"/>
    <s v="Commercial DBM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619.83000000000004"/>
    <n v="619.83000000000004"/>
    <n v="0"/>
    <n v="619.83000000000004"/>
    <x v="156"/>
  </r>
  <r>
    <s v="F64DM"/>
    <s v="BTS_DAO"/>
    <s v="FY16 Back to School cycle3"/>
    <s v="998-BPNI"/>
    <s v="VAN15BDW1603_017_P"/>
    <s v="VANGOGH15BDWFBTX"/>
    <s v="CONSUMER"/>
    <s v="Consumer"/>
    <x v="6"/>
    <s v="VOSTRO 15 3558"/>
    <s v="VANGOGH15BDW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66"/>
  </r>
  <r>
    <s v="F7H8T"/>
    <s v="DAO_Retail"/>
    <n v="2014"/>
    <s v="730-2652"/>
    <s v="VOSTRO 3360,MERCSLK13BTX1"/>
    <s v="MERCEDESSLK13FBTX"/>
    <s v="CONSUMER"/>
    <s v="Retail"/>
    <x v="6"/>
    <s v="VOSTRO 3360"/>
    <s v="MERCEDESSLK13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14"/>
  </r>
  <r>
    <s v="FFR9H"/>
    <s v="DAO_Retail"/>
    <n v="2014"/>
    <s v="730-4183"/>
    <s v="INSPIRON 15Z,NBK,5523,WW,BMWZ5BTX"/>
    <s v="BMWZ5FBTX"/>
    <s v="CONSUMER"/>
    <s v="Retail"/>
    <x v="0"/>
    <s v="INSPIRON 15Z"/>
    <s v="BMWZ5 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72"/>
  </r>
  <r>
    <s v="FR18C"/>
    <s v="BTS_DAO"/>
    <s v="HOL-2015"/>
    <s v="998-BIGY"/>
    <s v="i7|8GB|1TB| MUI"/>
    <s v="GOODYEARFBTX"/>
    <s v="CONSUMER"/>
    <s v="Consumer"/>
    <x v="12"/>
    <s v="XPS 8700"/>
    <s v="GOODYEAR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8"/>
  </r>
  <r>
    <s v="FR8JC"/>
    <s v="BTS_DAO"/>
    <s v="B2S-2015"/>
    <s v="998-BEJY"/>
    <s v="i3|4|500 HD+|W7"/>
    <s v="CEDAR17HSWFBTX"/>
    <s v="CONSUMER"/>
    <s v="Consumer"/>
    <x v="0"/>
    <s v="INSPIRON 5748"/>
    <s v="CEDAR17HSWBTX"/>
    <x v="0"/>
    <s v="DAO"/>
    <s v="NULL"/>
    <s v="NULL"/>
    <s v="Cons Direct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560.29"/>
    <n v="560.29"/>
    <n v="0"/>
    <n v="560.29"/>
    <x v="12"/>
  </r>
  <r>
    <s v="5HHHW"/>
    <s v="BTS_DAO"/>
    <s v="B2S-2016"/>
    <s v="998-BMMG"/>
    <s v="i5|8GB|1TB|UMA|DVDRW|DW1705|Win8.1"/>
    <s v="GENERAL MTFBTX"/>
    <s v="CONSUMER"/>
    <s v="Consumer"/>
    <x v="1"/>
    <s v="INSPIRON 3847"/>
    <s v="GENERAL MT BTX"/>
    <x v="0"/>
    <s v="NULL"/>
    <s v="NULL"/>
    <s v="NULL"/>
    <s v="Cons Direct"/>
    <n v="12"/>
    <n v="12"/>
    <n v="12"/>
    <n v="12"/>
    <n v="12"/>
    <n v="12"/>
    <n v="12"/>
    <n v="12"/>
    <n v="12"/>
    <n v="0"/>
    <n v="0"/>
    <n v="0"/>
    <n v="0"/>
    <n v="0"/>
    <n v="0"/>
    <n v="0"/>
    <n v="0"/>
    <n v="0"/>
    <n v="0"/>
    <n v="0"/>
    <n v="12"/>
    <n v="0"/>
    <n v="0"/>
    <n v="0"/>
    <n v="0"/>
    <n v="12"/>
    <n v="0"/>
    <n v="0"/>
    <n v="0"/>
    <n v="455.79"/>
    <n v="5469.4800000000005"/>
    <n v="0"/>
    <n v="5469.4800000000005"/>
    <x v="30"/>
  </r>
  <r>
    <s v="5PNM0"/>
    <s v="BTS_DAO"/>
    <s v="DBM"/>
    <s v="998-BMLW"/>
    <s v="TULIP17BDWFBTX"/>
    <s v="TULIP17BDWFBTX"/>
    <s v="CONSUMER"/>
    <s v="Consumer"/>
    <x v="0"/>
    <s v="INSPIRON 17-5758"/>
    <s v="TULIP17BDWBTX"/>
    <x v="0"/>
    <s v="NULL"/>
    <s v="NULL"/>
    <s v="NULL"/>
    <s v="Cons Direct"/>
    <n v="58"/>
    <n v="58"/>
    <n v="58"/>
    <n v="58"/>
    <n v="58"/>
    <n v="58"/>
    <n v="0"/>
    <n v="0"/>
    <n v="0"/>
    <n v="0"/>
    <n v="0"/>
    <n v="0"/>
    <n v="0"/>
    <n v="0"/>
    <n v="0"/>
    <n v="0"/>
    <n v="0"/>
    <n v="0"/>
    <n v="0"/>
    <n v="0"/>
    <n v="2"/>
    <n v="0"/>
    <n v="0"/>
    <n v="56"/>
    <n v="0"/>
    <n v="58"/>
    <n v="0"/>
    <n v="0"/>
    <n v="0"/>
    <n v="647.08000000000004"/>
    <n v="37530.639999999999"/>
    <n v="0"/>
    <n v="0"/>
    <x v="155"/>
  </r>
  <r>
    <s v="5THHG"/>
    <s v="DAO_Retail"/>
    <s v="Back to School 2014"/>
    <s v="998-BEWS"/>
    <s v="i3043-5000BLK"/>
    <s v="FOXGLOVEFBTX"/>
    <s v="CONSUMER"/>
    <s v="Retail"/>
    <x v="1"/>
    <s v="INSPIRON 3043"/>
    <s v="FOXGLOVEBTX"/>
    <x v="0"/>
    <s v="DAO"/>
    <s v="NULL"/>
    <s v="NULL"/>
    <s v="Cons Retail"/>
    <n v="45"/>
    <n v="45"/>
    <n v="45"/>
    <n v="45"/>
    <n v="45"/>
    <n v="45"/>
    <n v="45"/>
    <n v="45"/>
    <n v="45"/>
    <n v="45"/>
    <n v="45"/>
    <n v="45"/>
    <n v="45"/>
    <n v="45"/>
    <n v="0"/>
    <n v="0"/>
    <n v="0"/>
    <n v="0"/>
    <n v="0"/>
    <n v="0"/>
    <n v="45"/>
    <n v="0"/>
    <n v="0"/>
    <n v="0"/>
    <n v="0"/>
    <n v="45"/>
    <n v="0"/>
    <n v="0"/>
    <n v="0"/>
    <n v="471.69"/>
    <n v="21226.05"/>
    <n v="0"/>
    <n v="21226.05"/>
    <x v="51"/>
  </r>
  <r>
    <s v="5XD9V"/>
    <s v="DAO_Commercial"/>
    <s v="DBM"/>
    <s v="998-BJSS"/>
    <s v="Goliad12_MLK_2W_018_US_W"/>
    <s v="GOLIADMLK12FBTXE"/>
    <s v="COMMERCIAL"/>
    <s v="Commercial"/>
    <x v="4"/>
    <s v="LATITUDE E7250"/>
    <s v="GOLIADMLK12BTXE"/>
    <x v="0"/>
    <s v="NULL"/>
    <s v="NULL"/>
    <s v="NULL"/>
    <s v="Commercial DBM"/>
    <n v="3834"/>
    <n v="3834"/>
    <n v="2853"/>
    <n v="1047"/>
    <n v="1047"/>
    <n v="0"/>
    <n v="0"/>
    <n v="0"/>
    <n v="0"/>
    <n v="0"/>
    <n v="0"/>
    <n v="0"/>
    <n v="0"/>
    <n v="0"/>
    <n v="0"/>
    <n v="0"/>
    <n v="2553"/>
    <n v="0"/>
    <n v="2553"/>
    <n v="1260"/>
    <n v="2379"/>
    <n v="82"/>
    <n v="0"/>
    <n v="1373"/>
    <n v="0"/>
    <n v="3834"/>
    <n v="789"/>
    <n v="1764"/>
    <n v="756"/>
    <n v="788.46"/>
    <n v="3022955.64"/>
    <n v="2012938.3800000001"/>
    <n v="0"/>
    <x v="112"/>
  </r>
  <r>
    <s v="667X7"/>
    <s v="DAO_Retail"/>
    <n v="2014"/>
    <s v="730-8227"/>
    <s v="INSPIRON 5 SERIES 15,NOTEBOOK,5537,OAKM15HSWFBTX"/>
    <s v="OAKM15HSWFBTX"/>
    <s v="CONSUMER"/>
    <s v="Retail"/>
    <x v="0"/>
    <s v="INSPIRON 5537"/>
    <s v="OAKM15HSW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9"/>
  </r>
  <r>
    <s v="80HH5"/>
    <s v="DAO_Retail"/>
    <s v="Back to School 2013"/>
    <s v="730-6044"/>
    <s v="Ranger1403_009"/>
    <s v="RANGERFBTX"/>
    <s v="CONSUMER"/>
    <s v="Retail"/>
    <x v="8"/>
    <s v="ALIENWARE 17"/>
    <s v="RANGERBTX"/>
    <x v="0"/>
    <s v="DAO"/>
    <s v="North Am."/>
    <s v="Consumer InDirect"/>
    <s v="Cons Retail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1277.9000000000001"/>
    <n v="1277.9000000000001"/>
    <n v="0"/>
    <n v="1277.9000000000001"/>
    <x v="209"/>
  </r>
  <r>
    <s v="83N32"/>
    <s v="DAO_Retail"/>
    <n v="2014"/>
    <s v="998-BNUC"/>
    <s v="XPS15,9530,,TESTAROSSAXPSFBTX"/>
    <s v="TESTAROSSAXPSFBTX"/>
    <s v="CONSUMER"/>
    <s v="Retail"/>
    <x v="5"/>
    <s v="XPS 9530"/>
    <s v="TESTAROSSA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05"/>
  </r>
  <r>
    <s v="83T5C"/>
    <s v="DAO_Retail"/>
    <n v="2014"/>
    <s v="998-BPQJ"/>
    <s v="TULIP15BDWBTX1,INSPIRON 15-5558"/>
    <s v="TULIP15BDWFBTX"/>
    <s v="CONSUMER"/>
    <s v="Retail"/>
    <x v="0"/>
    <s v="INSPIRON 15-5558"/>
    <s v="TULIP15BDWBTX"/>
    <x v="0"/>
    <s v="NULL"/>
    <s v="NULL"/>
    <s v="NULL"/>
    <s v="Cons Retail"/>
    <n v="6322"/>
    <n v="6322"/>
    <n v="3221"/>
    <n v="721"/>
    <n v="0"/>
    <n v="0"/>
    <n v="0"/>
    <n v="0"/>
    <n v="0"/>
    <n v="0"/>
    <n v="0"/>
    <n v="0"/>
    <n v="0"/>
    <n v="0"/>
    <n v="0"/>
    <n v="0"/>
    <n v="1451"/>
    <n v="0"/>
    <n v="1451"/>
    <n v="1736"/>
    <n v="5822"/>
    <n v="0"/>
    <n v="0"/>
    <n v="500"/>
    <n v="0"/>
    <n v="6322"/>
    <n v="1451"/>
    <n v="0"/>
    <n v="941"/>
    <n v="602.19000000000005"/>
    <n v="3807045.18"/>
    <n v="873777.69000000006"/>
    <n v="0"/>
    <x v="80"/>
  </r>
  <r>
    <s v="84K6Y"/>
    <s v="DAO_Retail"/>
    <n v="2014"/>
    <s v="998-BPBP"/>
    <s v="INSPIRON 24-3455,,ORCHID AMD CHASSIS,ORCAMD24FBTX"/>
    <s v="ORCAMD24FBTX"/>
    <s v="CONSUMER"/>
    <s v="Retail"/>
    <x v="1"/>
    <s v="INSPIRON 24-3455"/>
    <s v="ORCAMD24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7"/>
  </r>
  <r>
    <s v="87DDK"/>
    <s v="DAO_Retail"/>
    <n v="2014"/>
    <s v="998-BODE"/>
    <s v="INSPIRON 24-3455,,ORCHID AMD CHASSIS,ORCAMD24FBTX"/>
    <s v="ORCAMD24FBTX"/>
    <s v="CONSUMER"/>
    <s v="Retail"/>
    <x v="1"/>
    <s v="INSPIRON 24-3455"/>
    <s v="ORCAMD24BTX"/>
    <x v="0"/>
    <s v="NULL"/>
    <s v="NULL"/>
    <s v="NULL"/>
    <s v="Cons Retail"/>
    <n v="999"/>
    <n v="999"/>
    <n v="999"/>
    <n v="999"/>
    <n v="999"/>
    <n v="999"/>
    <n v="999"/>
    <n v="999"/>
    <n v="999"/>
    <n v="0"/>
    <n v="0"/>
    <n v="0"/>
    <n v="0"/>
    <n v="0"/>
    <n v="0"/>
    <n v="0"/>
    <n v="0"/>
    <n v="0"/>
    <n v="0"/>
    <n v="0"/>
    <n v="999"/>
    <n v="0"/>
    <n v="0"/>
    <n v="0"/>
    <n v="0"/>
    <n v="999"/>
    <n v="0"/>
    <n v="0"/>
    <n v="0"/>
    <n v="383.46"/>
    <n v="383076.54"/>
    <n v="0"/>
    <n v="383076.54"/>
    <x v="77"/>
  </r>
  <r>
    <s v="FTVTR"/>
    <s v="DAO_Retail"/>
    <n v="2014"/>
    <s v="730-3399"/>
    <s v="XPS15,NO PROCESSOR,NOTEBOOK,PANAMERA XPS FBTX"/>
    <s v="PANAMERA XPS FBTX"/>
    <s v="CONSUMER"/>
    <s v="Retail"/>
    <x v="5"/>
    <s v="XPS15"/>
    <s v="PANAMERA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9"/>
  </r>
  <r>
    <s v="FVGNY"/>
    <s v="DAO_Retail"/>
    <s v="Spring 2014"/>
    <s v="730-7798"/>
    <s v="i15RVT-13333BLK"/>
    <s v="OAKV15HSWFBTX"/>
    <s v="CONSUMER"/>
    <s v="Retail"/>
    <x v="0"/>
    <s v="INSPIRON 3537"/>
    <s v="OAKV15HSWBTX"/>
    <x v="0"/>
    <s v="DAO"/>
    <s v="North Am."/>
    <s v="Consumer InDirect"/>
    <s v="Cons Retail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619.88"/>
    <n v="619.88"/>
    <n v="0"/>
    <n v="619.88"/>
    <x v="128"/>
  </r>
  <r>
    <s v="G2NM3"/>
    <s v="DAO_Retail"/>
    <s v="Spring 2015"/>
    <s v="998-BLMP"/>
    <s v="i3148-8840sLV"/>
    <s v="REDWOODHSWFBTX"/>
    <s v="CONSUMER"/>
    <s v="Retail"/>
    <x v="0"/>
    <s v="INSPIRON 3148"/>
    <s v="REDWOODHSWBTX"/>
    <x v="0"/>
    <s v="NULL"/>
    <s v="NULL"/>
    <s v="NULL"/>
    <s v="Cons Retail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579.66"/>
    <n v="579.66"/>
    <n v="0"/>
    <n v="579.66"/>
    <x v="61"/>
  </r>
  <r>
    <s v="G96J3"/>
    <s v="BTS_DAO"/>
    <s v="FY16 Back to School cycle3"/>
    <s v="998-BPMY"/>
    <s v="VOSTRO 14 3458"/>
    <s v="VANGOGH14BDWFBTX"/>
    <s v="CONSUMER"/>
    <s v="Consumer"/>
    <x v="6"/>
    <s v="VOSTRO 14 3458"/>
    <s v="VANGOGH14BDW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9"/>
  </r>
  <r>
    <s v="GWD3F"/>
    <s v="DAO_Commercial"/>
    <s v="Wave 1 NDBM"/>
    <s v="730-6001"/>
    <s v="NA_T1700MT_157"/>
    <s v="TULUMMTFBTX"/>
    <s v="COMMERCIAL"/>
    <s v="Retail"/>
    <x v="15"/>
    <s v="PRECISION T1700"/>
    <s v="TULUMMTBTX"/>
    <x v="0"/>
    <s v="DAO"/>
    <s v="North Am.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10"/>
  </r>
  <r>
    <s v="K4X9F"/>
    <s v="DAO_Retail"/>
    <n v="2014"/>
    <s v="998-BHZO"/>
    <s v="INSPIRON 7547,,,BRADLEYHSWFBTX"/>
    <s v="BRADLEYHSWFBTX"/>
    <s v="CONSUMER"/>
    <s v="Retail"/>
    <x v="0"/>
    <s v="INSPIRON 7547"/>
    <s v="BRADLEYHSW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"/>
  </r>
  <r>
    <s v="KCCRF"/>
    <s v="DAO_Retail"/>
    <n v="2014"/>
    <s v="730-4450"/>
    <s v="INSPIRON 2330,NO PROCESSOR,MNTW,OLYMPICFBTX"/>
    <s v="OLYMPICFBTX"/>
    <s v="CONSUMER"/>
    <s v="Retail"/>
    <x v="1"/>
    <s v="INSPIRON 2330"/>
    <s v="OLYMPIC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1"/>
  </r>
  <r>
    <s v="KJX07"/>
    <s v="DAO_Retail"/>
    <n v="2014"/>
    <s v="730-4378"/>
    <s v="INSPIRON 5323,AUDIA3BTX1"/>
    <s v="AUDIA3FBTX"/>
    <s v="CONSUMER"/>
    <s v="Retail"/>
    <x v="0"/>
    <s v="INSPIRON 5323"/>
    <s v="AUDIA3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40"/>
  </r>
  <r>
    <s v="KKYMN"/>
    <s v="DAO_Commercial"/>
    <s v="DBM"/>
    <s v="998-BGHF"/>
    <s v="OPTIPLEX 3020_015"/>
    <s v="TIGRISSFFFBTX"/>
    <s v="COMMERCIAL"/>
    <s v="Commercial"/>
    <x v="2"/>
    <s v="OPTIPLEX 3020"/>
    <s v="TIGRISSFFBTX"/>
    <x v="0"/>
    <s v="DAO"/>
    <s v="NULL"/>
    <s v="NULL"/>
    <s v="Commercial DBM"/>
    <n v="3113"/>
    <n v="3113"/>
    <n v="905"/>
    <n v="665"/>
    <n v="0"/>
    <n v="0"/>
    <n v="0"/>
    <n v="0"/>
    <n v="0"/>
    <n v="0"/>
    <n v="0"/>
    <n v="0"/>
    <n v="0"/>
    <n v="0"/>
    <n v="0"/>
    <n v="0"/>
    <n v="13080"/>
    <n v="0"/>
    <n v="13080"/>
    <n v="3025"/>
    <n v="1399"/>
    <n v="53"/>
    <n v="0"/>
    <n v="1661"/>
    <n v="0"/>
    <n v="3113"/>
    <n v="5400"/>
    <n v="7680"/>
    <n v="1440"/>
    <n v="442.58"/>
    <n v="1377751.54"/>
    <n v="5788946.3999999994"/>
    <n v="0"/>
    <x v="119"/>
  </r>
  <r>
    <s v="KMYF8"/>
    <s v="BTS_DAO"/>
    <s v="HOL-2015"/>
    <s v="998-BHCU"/>
    <s v="CelBT|4|500"/>
    <s v="OAK15BYTFBTX"/>
    <s v="CONSUMER"/>
    <s v="Consumer"/>
    <x v="0"/>
    <s v="INSPIRON 3531"/>
    <s v="OAK15BYTBTX"/>
    <x v="0"/>
    <s v="NULL"/>
    <s v="NULL"/>
    <s v="NULL"/>
    <s v="Cons Direct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1"/>
    <n v="0"/>
    <n v="0"/>
    <n v="0"/>
    <n v="0"/>
    <n v="1"/>
    <n v="0"/>
    <n v="0"/>
    <n v="0"/>
    <n v="312.39"/>
    <n v="312.39"/>
    <n v="0"/>
    <n v="312.39"/>
    <x v="127"/>
  </r>
  <r>
    <s v="G1P68"/>
    <s v="DAO_Retail"/>
    <s v="Holiday 2014"/>
    <s v="998-BHXG"/>
    <s v="i7347-7550sLV"/>
    <s v="COTTONWOODHSWFBTX"/>
    <s v="CONSUMER"/>
    <s v="Retail"/>
    <x v="0"/>
    <s v="INSPIRON 7347"/>
    <s v="COTTONWOODHSW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8.62"/>
    <n v="0"/>
    <n v="0"/>
    <n v="0"/>
    <x v="101"/>
  </r>
  <r>
    <s v="G2GGH"/>
    <s v="DAO_Retail"/>
    <n v="2014"/>
    <s v="730-3192"/>
    <s v="XPS14,NO PROCESSOR,NOTEBOOK,CARRERA XPS FBTX"/>
    <s v="CARRERA XPS FBTX"/>
    <s v="CONSUMER"/>
    <s v="Retail"/>
    <x v="5"/>
    <s v="XPS14"/>
    <s v="CARRERA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9"/>
  </r>
  <r>
    <s v="G56R6"/>
    <s v="DAO_Retail"/>
    <n v="2014"/>
    <s v="998-BDOE"/>
    <s v="INSPIRON 5748,,NOTEBOOK,CEDAR17HSWFBTX"/>
    <s v="CEDAR17HSWFBTX"/>
    <s v="CONSUMER"/>
    <s v="Retail"/>
    <x v="0"/>
    <s v="INSPIRON 5748"/>
    <s v="CEDAR17HSW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2"/>
  </r>
  <r>
    <s v="GC43H"/>
    <s v="DAO_Retail"/>
    <n v="2014"/>
    <s v="730-6381"/>
    <s v="INSPIRON 5 SERIES 15,NOTEBOOK,5537,OAKM15HSWFBTX"/>
    <s v="OAKM15HSWFBTX"/>
    <s v="CONSUMER"/>
    <s v="Retail"/>
    <x v="0"/>
    <s v="INSPIRON 5537"/>
    <s v="OAKM15HSW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9"/>
  </r>
  <r>
    <s v="GDHFD"/>
    <s v="DAO_Commercial"/>
    <s v="FY16 2H"/>
    <s v="998-BRIG"/>
    <s v="7440AIO_2H16_005"/>
    <s v="BLUEFINAIOFBTX"/>
    <s v="COMMERCIAL"/>
    <s v="Retail"/>
    <x v="2"/>
    <s v="OPTIPLEX 7440 AIO"/>
    <s v="BLUEFINAIOBTX"/>
    <x v="0"/>
    <s v="NULL"/>
    <s v="NULL"/>
    <s v="NULL"/>
    <s v="Commercial DBM"/>
    <n v="172"/>
    <n v="172"/>
    <n v="60"/>
    <n v="0"/>
    <n v="0"/>
    <n v="0"/>
    <n v="0"/>
    <n v="0"/>
    <n v="0"/>
    <n v="0"/>
    <n v="0"/>
    <n v="0"/>
    <n v="0"/>
    <n v="0"/>
    <n v="0"/>
    <n v="0"/>
    <n v="0"/>
    <n v="0"/>
    <n v="0"/>
    <n v="117"/>
    <n v="172"/>
    <n v="0"/>
    <n v="0"/>
    <n v="0"/>
    <n v="0"/>
    <n v="172"/>
    <n v="0"/>
    <n v="0"/>
    <n v="12"/>
    <n v="673.91989999999998"/>
    <n v="115914.2228"/>
    <n v="0"/>
    <n v="0"/>
    <x v="165"/>
  </r>
  <r>
    <s v="FJMT0"/>
    <s v="DAO_Retail"/>
    <n v="2014"/>
    <s v="998-BNKO"/>
    <s v="TULIP15BDWBTX1,INSPIRON 15-5558"/>
    <s v="TULIP15BDWFBTX"/>
    <s v="CONSUMER"/>
    <s v="Retail"/>
    <x v="0"/>
    <s v="INSPIRON 15-5558"/>
    <s v="TULIP15BD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0"/>
    <n v="0"/>
    <n v="0"/>
    <n v="0"/>
    <n v="0"/>
    <n v="0"/>
    <n v="0"/>
    <n v="0"/>
    <n v="0"/>
    <n v="0"/>
    <s v="-"/>
    <n v="0"/>
    <n v="0"/>
    <n v="0"/>
    <x v="80"/>
  </r>
  <r>
    <s v="FKVY6"/>
    <s v="DAO_Commercial"/>
    <s v="DBM"/>
    <s v="998-BHNN"/>
    <s v="OPTIPLEX 9020_008"/>
    <s v="AMAZONMTFBTX"/>
    <s v="COMMERCIAL"/>
    <s v="Commercial"/>
    <x v="2"/>
    <s v="OPTIPLEX 9020"/>
    <s v="AMAZONMTBTX"/>
    <x v="0"/>
    <s v="DAO"/>
    <s v="NULL"/>
    <s v="NULL"/>
    <s v="Commercial DBM"/>
    <n v="455"/>
    <n v="455"/>
    <n v="455"/>
    <n v="443"/>
    <n v="443"/>
    <n v="311"/>
    <n v="0"/>
    <n v="0"/>
    <n v="0"/>
    <n v="0"/>
    <n v="0"/>
    <n v="0"/>
    <n v="0"/>
    <n v="0"/>
    <n v="0"/>
    <n v="0"/>
    <n v="380"/>
    <n v="0"/>
    <n v="380"/>
    <n v="52"/>
    <n v="317"/>
    <n v="8"/>
    <n v="0"/>
    <n v="130"/>
    <n v="0"/>
    <n v="455"/>
    <n v="0"/>
    <n v="380"/>
    <n v="128"/>
    <n v="564.41999999999996"/>
    <n v="256811.09999999998"/>
    <n v="214479.59999999998"/>
    <n v="0"/>
    <x v="65"/>
  </r>
  <r>
    <s v="FVGP3"/>
    <s v="BTS_Mexico"/>
    <s v="NDBM_Wave1"/>
    <s v="998-BCVJ"/>
    <s v="TGRAIO151H_005"/>
    <s v="TIGRIS AIOFBTX"/>
    <s v="COMMERCIAL"/>
    <s v="Commercial"/>
    <x v="2"/>
    <s v="OPTIPLEX 3030 AIO"/>
    <s v="TIGRIS AIO BTX"/>
    <x v="1"/>
    <s v="LATAM"/>
    <s v="NULL"/>
    <s v="NULL"/>
    <s v="Commercial DBM"/>
    <n v="71"/>
    <n v="71"/>
    <n v="71"/>
    <n v="71"/>
    <n v="71"/>
    <n v="71"/>
    <n v="71"/>
    <n v="71"/>
    <n v="71"/>
    <n v="71"/>
    <n v="71"/>
    <n v="0"/>
    <n v="0"/>
    <n v="0"/>
    <n v="0"/>
    <n v="0"/>
    <n v="0"/>
    <n v="0"/>
    <n v="0"/>
    <n v="0"/>
    <n v="71"/>
    <n v="0"/>
    <n v="0"/>
    <n v="0"/>
    <n v="0"/>
    <n v="71"/>
    <n v="0"/>
    <n v="0"/>
    <n v="0"/>
    <n v="505.31"/>
    <n v="35877.01"/>
    <n v="0"/>
    <n v="35877.01"/>
    <x v="173"/>
  </r>
  <r>
    <s v="FWNY4"/>
    <s v="DAO_Retail"/>
    <n v="2014"/>
    <s v="730-5671"/>
    <s v="INSPIRON 5521,,NOTEBOOK,OAKM15IVBFBTX"/>
    <s v="OAKM15IVBFBTX"/>
    <s v="CONSUMER"/>
    <s v="Retail"/>
    <x v="0"/>
    <s v="INSPIRON 5521"/>
    <s v="OAKM15IVB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4"/>
  </r>
  <r>
    <s v="G2W14"/>
    <s v="DAO_Retail"/>
    <n v="2014"/>
    <s v="730-7303"/>
    <s v="GOODYEARFBTX,MNTW,XPS,8700"/>
    <s v="GOODYEARFBTX"/>
    <s v="CONSUMER"/>
    <s v="Retail"/>
    <x v="12"/>
    <s v="XPS 8700"/>
    <s v="GOODYEAR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8"/>
  </r>
  <r>
    <s v="8HCHX"/>
    <s v="DAO_Retail"/>
    <n v="2014"/>
    <s v="730-2482"/>
    <s v="INSPIRON 2020,NO PROCESSOR,AIO,EAGLETONFBTX"/>
    <s v="EAGLETONFBTX"/>
    <s v="CONSUMER"/>
    <s v="Retail"/>
    <x v="1"/>
    <s v="INSPIRON ONE 2020"/>
    <s v="EAGLETON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"/>
  </r>
  <r>
    <s v="91Y76"/>
    <s v="BTS_DAO"/>
    <s v="HOL-2015"/>
    <s v="998-BIEL"/>
    <s v="i7|8GB|1TB|WIN7 Pro"/>
    <s v="GOODYEARFBTX"/>
    <s v="CONSUMER"/>
    <s v="Consumer"/>
    <x v="12"/>
    <s v="XPS 8700"/>
    <s v="GOODYEARBTX"/>
    <x v="0"/>
    <s v="NULL"/>
    <s v="NULL"/>
    <s v="NULL"/>
    <s v="Cons Direct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1"/>
    <n v="0"/>
    <n v="0"/>
    <n v="0"/>
    <n v="0"/>
    <n v="1"/>
    <n v="0"/>
    <n v="0"/>
    <n v="0"/>
    <n v="669.51"/>
    <n v="669.51"/>
    <n v="0"/>
    <n v="669.51"/>
    <x v="68"/>
  </r>
  <r>
    <s v="953TH"/>
    <s v="DAO_Retail"/>
    <n v="2014"/>
    <s v="998-BNHI"/>
    <s v="TULIP15BDWBTX1,INSPIRON 15-5558"/>
    <s v="TULIP15BDWFBTX"/>
    <s v="CONSUMER"/>
    <s v="Retail"/>
    <x v="0"/>
    <s v="INSPIRON 15-5558"/>
    <s v="TULIP15BDWBTX"/>
    <x v="0"/>
    <s v="NULL"/>
    <s v="NULL"/>
    <s v="NULL"/>
    <s v="Cons Retail"/>
    <n v="42"/>
    <n v="42"/>
    <n v="42"/>
    <n v="42"/>
    <n v="42"/>
    <n v="42"/>
    <n v="42"/>
    <n v="12"/>
    <n v="0"/>
    <n v="0"/>
    <n v="0"/>
    <n v="0"/>
    <n v="0"/>
    <n v="0"/>
    <n v="0"/>
    <n v="0"/>
    <n v="0"/>
    <n v="0"/>
    <n v="0"/>
    <n v="316"/>
    <n v="9"/>
    <n v="0"/>
    <n v="0"/>
    <n v="33"/>
    <n v="0"/>
    <n v="42"/>
    <n v="0"/>
    <n v="0"/>
    <n v="0"/>
    <n v="714.07"/>
    <n v="29990.940000000002"/>
    <n v="0"/>
    <n v="8568.84"/>
    <x v="80"/>
  </r>
  <r>
    <s v="9FWN8"/>
    <s v="DAO_Retail"/>
    <n v="2014"/>
    <s v="998-BOVT"/>
    <s v="TULIP17AMDBTX1,INSPIRON 17-5755"/>
    <s v="TULIP17AMDFBTX"/>
    <s v="CONSUMER"/>
    <s v="Retail"/>
    <x v="0"/>
    <s v="INSPIRON 17-5755"/>
    <s v="TULIP17AMDBTX"/>
    <x v="0"/>
    <s v="NULL"/>
    <s v="NULL"/>
    <s v="NULL"/>
    <s v="Cons Retail"/>
    <n v="36"/>
    <n v="36"/>
    <n v="36"/>
    <n v="36"/>
    <n v="36"/>
    <n v="36"/>
    <n v="0"/>
    <n v="0"/>
    <n v="0"/>
    <n v="0"/>
    <n v="0"/>
    <n v="0"/>
    <n v="0"/>
    <n v="0"/>
    <n v="0"/>
    <n v="0"/>
    <n v="0"/>
    <n v="0"/>
    <n v="0"/>
    <n v="0"/>
    <n v="36"/>
    <n v="0"/>
    <n v="0"/>
    <n v="0"/>
    <n v="0"/>
    <n v="36"/>
    <n v="0"/>
    <n v="0"/>
    <n v="0"/>
    <n v="507.32"/>
    <n v="18263.52"/>
    <n v="0"/>
    <n v="0"/>
    <x v="33"/>
  </r>
  <r>
    <s v="C4K7Y"/>
    <s v="BTS_Mexico"/>
    <s v="Wave2_Refresh"/>
    <s v="998-BLTX"/>
    <s v="3030AIO_1H16_005/MX/BTS"/>
    <s v="TIGRIS AIOFBTX"/>
    <s v="COMMERCIAL"/>
    <s v="Commercial"/>
    <x v="2"/>
    <s v="OPTIPLEX 3030 AIO"/>
    <s v="TIGRIS AIO BTX"/>
    <x v="1"/>
    <s v="NULL"/>
    <s v="NULL"/>
    <s v="NULL"/>
    <s v="Commercial DBM"/>
    <n v="695"/>
    <n v="695"/>
    <n v="655"/>
    <n v="635"/>
    <n v="405"/>
    <n v="342"/>
    <n v="342"/>
    <n v="67"/>
    <n v="0"/>
    <n v="0"/>
    <n v="0"/>
    <n v="0"/>
    <n v="0"/>
    <n v="0"/>
    <n v="0"/>
    <n v="40"/>
    <n v="0"/>
    <n v="0"/>
    <n v="40"/>
    <n v="98"/>
    <n v="316"/>
    <n v="20"/>
    <n v="0"/>
    <n v="0"/>
    <n v="359"/>
    <n v="695"/>
    <n v="0"/>
    <n v="40"/>
    <n v="40"/>
    <n v="507.56"/>
    <n v="352754.2"/>
    <n v="20302.400000000001"/>
    <n v="34006.519999999997"/>
    <x v="173"/>
  </r>
  <r>
    <s v="J225W"/>
    <s v="DAO_Commercial"/>
    <s v="NDBM_Wave1"/>
    <s v="730-5840"/>
    <s v="Latitude E6540_9"/>
    <s v="SALADOF15BTX"/>
    <s v="COMMERCIAL"/>
    <s v="Commercial"/>
    <x v="4"/>
    <s v="LATITUDE E6540"/>
    <s v="SALADO15BTX"/>
    <x v="0"/>
    <s v="DAO"/>
    <s v="North Am.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20"/>
  </r>
  <r>
    <s v="J5MWC"/>
    <s v="DAO_Retail"/>
    <n v="2014"/>
    <s v="730-2180"/>
    <s v="INSPIRON 5720,AUDIA7INTELBTX1"/>
    <s v="AUDIA7INTELFBTX"/>
    <s v="CONSUMER"/>
    <s v="Retail"/>
    <x v="0"/>
    <s v="INSPIRON 5720"/>
    <s v="AUDIA7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63"/>
  </r>
  <r>
    <s v="J7K89"/>
    <s v="DAO_Retail"/>
    <s v="Spring 2015"/>
    <s v="998-BKXD"/>
    <s v="i7348-3286SLV"/>
    <s v="COTTONWOODBDWFBTX"/>
    <s v="CONSUMER"/>
    <s v="Retail"/>
    <x v="0"/>
    <s v="INSPIRON 7348"/>
    <s v="COTTONWOODBDWBTX"/>
    <x v="0"/>
    <s v="NULL"/>
    <s v="NULL"/>
    <s v="NULL"/>
    <s v="Cons Retail"/>
    <n v="49"/>
    <n v="49"/>
    <n v="49"/>
    <n v="49"/>
    <n v="49"/>
    <n v="49"/>
    <n v="49"/>
    <n v="49"/>
    <n v="0"/>
    <n v="0"/>
    <n v="0"/>
    <n v="0"/>
    <n v="0"/>
    <n v="0"/>
    <n v="0"/>
    <n v="0"/>
    <n v="0"/>
    <n v="0"/>
    <n v="0"/>
    <n v="0"/>
    <n v="49"/>
    <n v="0"/>
    <n v="0"/>
    <n v="0"/>
    <n v="0"/>
    <n v="49"/>
    <n v="0"/>
    <n v="0"/>
    <n v="0"/>
    <n v="642.4"/>
    <n v="31477.599999999999"/>
    <n v="0"/>
    <n v="31477.599999999999"/>
    <x v="87"/>
  </r>
  <r>
    <s v="JFH2N"/>
    <s v="DAO_Retail"/>
    <n v="2014"/>
    <s v="730-3647"/>
    <s v="INSPIRON 660,NO PROCESSOR,MINI TOWER,MISSION HILLS MLKFBTX"/>
    <s v="MISSION HILLS MLK BTX"/>
    <s v="CONSUMER"/>
    <s v="Retail"/>
    <x v="1"/>
    <s v="INSPIRON 660"/>
    <s v="MISSION HILLS MLK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8"/>
  </r>
  <r>
    <s v="JGH9F"/>
    <s v="DAO_Retail"/>
    <n v="2014"/>
    <s v="730-2431"/>
    <s v="INSPIRON 5420,AUDIA4INTELBTX1"/>
    <s v="AUDIA4INTELFBTX"/>
    <s v="CONSUMER"/>
    <s v="Retail"/>
    <x v="0"/>
    <s v="INSPIRON 5420"/>
    <s v="AUDIA4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42"/>
  </r>
  <r>
    <s v="0GYJ8"/>
    <s v="DAO_Retail"/>
    <n v="2014"/>
    <s v="730-7829"/>
    <s v="INSPIRON 3521,NOTEBOOK,OAKV15IVBFBTX"/>
    <s v="OAKV15IVBFBTX"/>
    <s v="CONSUMER"/>
    <s v="Retail"/>
    <x v="0"/>
    <s v="INSPIRON 3521"/>
    <s v="OAKV15IVB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6"/>
  </r>
  <r>
    <s v="0Y3H4"/>
    <s v="DAO_Retail"/>
    <n v="2014"/>
    <s v="730-6763"/>
    <s v="INSPIRON 5 SERIES 15,NOTEBOOK,5537,OAKM15HSWFBTX"/>
    <s v="OAKM15HSWFBTX"/>
    <s v="CONSUMER"/>
    <s v="Retail"/>
    <x v="0"/>
    <s v="INSPIRON 5537"/>
    <s v="OAKM15HSW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9"/>
  </r>
  <r>
    <s v="110N8"/>
    <s v="DAO_Retail"/>
    <s v="Holiday 2015"/>
    <s v="998-BRSX"/>
    <s v="COTTON131605_5014/1701_5014"/>
    <s v="COTTONWOODSKLFBTX"/>
    <s v="CONSUMER"/>
    <s v="Retail"/>
    <x v="0"/>
    <s v="INSPIRON 7359"/>
    <s v="COTTONWOODSK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467"/>
    <n v="0"/>
    <n v="0"/>
    <n v="0"/>
    <n v="467"/>
    <n v="63"/>
    <n v="0"/>
    <n v="0"/>
    <n v="0"/>
    <n v="0"/>
    <n v="0"/>
    <n v="0"/>
    <n v="467"/>
    <n v="0"/>
    <n v="467"/>
    <n v="848.77819999999997"/>
    <n v="0"/>
    <n v="396379.41940000001"/>
    <n v="0"/>
    <x v="168"/>
  </r>
  <r>
    <s v="1D5GV"/>
    <s v="DAO_Retail"/>
    <n v="2014"/>
    <s v="998-BEUW"/>
    <s v="OPTIPLEX 9020,BTX,NO PROCESSOR,AMAZON AIO,AMAZON AIO,BTX,WW"/>
    <s v="AMAZON AIOFBTX"/>
    <s v="COMMERCIAL"/>
    <s v="Retail"/>
    <x v="2"/>
    <s v="OPTIPLEX 9020"/>
    <s v="AMAZON AIO 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"/>
  </r>
  <r>
    <s v="NTVNY"/>
    <s v="DAO_Commercial"/>
    <n v="2013"/>
    <s v="331-9108"/>
    <s v="Lat E5430 Con 22"/>
    <s v="Undefined"/>
    <s v="Notebooks"/>
    <s v="Commercial"/>
    <x v="4"/>
    <s v="NULL"/>
    <s v="KORBEL14BTX"/>
    <x v="0"/>
    <s v="DAO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15"/>
  </r>
  <r>
    <s v="NXVMD"/>
    <s v="DAO_Commercial"/>
    <s v="DBM"/>
    <s v="998-BIDZ"/>
    <s v="SMB - CHROMEBOX 3010_003"/>
    <s v="IDITARODFBTX"/>
    <s v="TABLET DEVICES"/>
    <s v="Commercial"/>
    <x v="7"/>
    <s v="CHROMEBOX 3010"/>
    <s v="IDITARODBTX"/>
    <x v="0"/>
    <s v="NULL"/>
    <s v="NULL"/>
    <s v="NULL"/>
    <s v="Tablets"/>
    <n v="337"/>
    <n v="337"/>
    <n v="337"/>
    <n v="337"/>
    <n v="337"/>
    <n v="337"/>
    <n v="337"/>
    <n v="337"/>
    <n v="337"/>
    <n v="337"/>
    <n v="337"/>
    <n v="337"/>
    <n v="226"/>
    <n v="0"/>
    <n v="0"/>
    <n v="0"/>
    <n v="0"/>
    <n v="0"/>
    <n v="0"/>
    <n v="0"/>
    <n v="287"/>
    <n v="50"/>
    <n v="0"/>
    <n v="0"/>
    <n v="0"/>
    <n v="337"/>
    <n v="0"/>
    <n v="0"/>
    <n v="0"/>
    <n v="634.29999999999995"/>
    <n v="213759.09999999998"/>
    <n v="0"/>
    <n v="213759.09999999998"/>
    <x v="216"/>
  </r>
  <r>
    <s v="P0PFX"/>
    <s v="BTS_DAO"/>
    <s v="FY 16 Holiday Cycle 5"/>
    <s v="998-BRCB"/>
    <s v="CEDAR15VBDW1601_2354"/>
    <s v="CEDAR15BDWFBTX"/>
    <s v="CONSUMER"/>
    <s v="Consumer"/>
    <x v="0"/>
    <s v="INSPIRON 3543"/>
    <s v="CEDAR15BDW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"/>
  </r>
  <r>
    <s v="P7H21"/>
    <s v="BTS_DAO"/>
    <s v="SPR-2016"/>
    <s v="998-BKRO"/>
    <s v="PQC|4GB|500GB W8"/>
    <s v="SAFFRONFBTX"/>
    <s v="CONSUMER"/>
    <s v="Consumer"/>
    <x v="1"/>
    <s v="INSPIRON 3646"/>
    <s v="SAFFRONBTX"/>
    <x v="0"/>
    <s v="NULL"/>
    <s v="NULL"/>
    <s v="NULL"/>
    <s v="Cons Direct"/>
    <n v="49"/>
    <n v="49"/>
    <n v="49"/>
    <n v="49"/>
    <n v="49"/>
    <n v="49"/>
    <n v="49"/>
    <n v="0"/>
    <n v="0"/>
    <n v="0"/>
    <n v="0"/>
    <n v="0"/>
    <n v="0"/>
    <n v="0"/>
    <n v="0"/>
    <n v="0"/>
    <n v="0"/>
    <n v="0"/>
    <n v="0"/>
    <n v="0"/>
    <n v="46"/>
    <n v="0"/>
    <n v="0"/>
    <n v="3"/>
    <n v="0"/>
    <n v="49"/>
    <n v="0"/>
    <n v="0"/>
    <n v="0"/>
    <n v="309.24"/>
    <n v="15152.76"/>
    <n v="0"/>
    <n v="0"/>
    <x v="88"/>
  </r>
  <r>
    <s v="PCF3W"/>
    <s v="DAO_Retail"/>
    <n v="2014"/>
    <s v="998-19182"/>
    <s v="XPS ONE 27,NO PROCESSOR,AIO,2720,PIRELLIBTX1"/>
    <s v="PIRELLIFBTX"/>
    <s v="CONSUMER"/>
    <s v="Retail"/>
    <x v="12"/>
    <s v="XPS ONE 27"/>
    <s v="PIRELLI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8"/>
  </r>
  <r>
    <s v="H14JV"/>
    <s v="DAO_Commercial"/>
    <s v="NDBM_Wave1Refresh"/>
    <s v="998-BENY"/>
    <s v="Alpine14_R1_106"/>
    <s v="ALPINE14FBTX"/>
    <s v="COMMERCIAL"/>
    <s v="Retail"/>
    <x v="4"/>
    <s v="LATITUDE E5440"/>
    <s v="ALPINE14BTX"/>
    <x v="0"/>
    <s v="LATAM"/>
    <s v="NULL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2"/>
  </r>
  <r>
    <s v="H7RFJ"/>
    <s v="DAO_Retail"/>
    <s v="Holiday 2014"/>
    <s v="998-BIYB"/>
    <s v="i5547-5003sLV"/>
    <s v="MAPLEM15HSWFBTX"/>
    <s v="CONSUMER"/>
    <s v="Retail"/>
    <x v="0"/>
    <s v="INSPIRON 5547"/>
    <s v="MAPLEM15HSWBTX"/>
    <x v="0"/>
    <s v="NULL"/>
    <s v="NULL"/>
    <s v="NULL"/>
    <s v="Cons Retail"/>
    <n v="100"/>
    <n v="100"/>
    <n v="100"/>
    <n v="100"/>
    <n v="100"/>
    <n v="100"/>
    <n v="100"/>
    <n v="100"/>
    <n v="100"/>
    <n v="100"/>
    <n v="100"/>
    <n v="100"/>
    <n v="100"/>
    <n v="100"/>
    <n v="0"/>
    <n v="0"/>
    <n v="0"/>
    <n v="0"/>
    <n v="0"/>
    <n v="0"/>
    <n v="100"/>
    <n v="0"/>
    <n v="0"/>
    <n v="0"/>
    <n v="0"/>
    <n v="100"/>
    <n v="0"/>
    <n v="0"/>
    <n v="0"/>
    <n v="606.76"/>
    <n v="60676"/>
    <n v="0"/>
    <n v="60676"/>
    <x v="5"/>
  </r>
  <r>
    <s v="H95X8"/>
    <s v="DAO_Retail"/>
    <n v="2014"/>
    <s v="730-8174"/>
    <s v="INSPIRON 3847,VRD56 BASE,INSP DT,3847,BTX,GENERAL MTFBTX"/>
    <s v="GENERAL MTFBTX"/>
    <s v="CONSUMER"/>
    <s v="Retail"/>
    <x v="1"/>
    <s v="INSPIRON 3847"/>
    <s v="GENERAL MT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0"/>
  </r>
  <r>
    <s v="HDNWX"/>
    <s v="DAO_Retail"/>
    <n v="2014"/>
    <s v="730-2430"/>
    <s v="INSPIRON 5520,AUDIA5INTELBTX1"/>
    <s v="AUDIA5INTELFBTX"/>
    <s v="CONSUMER"/>
    <s v="Retail"/>
    <x v="0"/>
    <s v="INSPIRON 5520"/>
    <s v="AUDIA5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5"/>
  </r>
  <r>
    <s v="HV5YP"/>
    <s v="DAO_Retail"/>
    <n v="2014"/>
    <s v="730-3170"/>
    <s v="INSPIRON 5423,BMWZ4FBTX1,NOTEBOOK,BMWZ4BTX"/>
    <s v="BMWZ4FBTX"/>
    <s v="CONSUMER"/>
    <s v="Retail"/>
    <x v="0"/>
    <s v="INSPIRON 5423"/>
    <s v="BMWZ4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"/>
  </r>
  <r>
    <s v="DXT9X"/>
    <s v="DAO_Commercial"/>
    <s v="NDBM_Wave1"/>
    <s v="730-5801"/>
    <s v="Optiplex 9020_010"/>
    <s v="AMAZONSFFFBTX"/>
    <s v="COMMERCIAL"/>
    <s v="Commercial"/>
    <x v="2"/>
    <s v="OPTIPLEX 9020"/>
    <s v="AMAZONSFFBTX"/>
    <x v="0"/>
    <s v="DAO"/>
    <s v="North Am.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3"/>
  </r>
  <r>
    <s v="F05CC"/>
    <s v="DAO_Retail"/>
    <n v="2014"/>
    <s v="730-2518"/>
    <s v="INSPIRON 5423,BMWZ4FBTX1,NOTEBOOK,BMWZ4BTX"/>
    <s v="BMWZ4FBTX"/>
    <s v="CONSUMER"/>
    <s v="Retail"/>
    <x v="0"/>
    <s v="INSPIRON 5423"/>
    <s v="BMWZ4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"/>
  </r>
  <r>
    <s v="F52VG"/>
    <s v="DAO_Retail"/>
    <n v="2014"/>
    <s v="730-4338"/>
    <s v="XPS 12,NOTEBOOK,MURCIELAGO XPS FBTX"/>
    <s v="MURCIELAGO XPS FBTX"/>
    <s v="CONSUMER"/>
    <s v="Retail"/>
    <x v="5"/>
    <s v="XPS DUO 12"/>
    <s v="MURCIELAGO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91"/>
  </r>
  <r>
    <s v="FGMT7"/>
    <s v="DAO_Retail"/>
    <n v="2014"/>
    <s v="998-BNNM"/>
    <s v="TULIP15BDWBTX1,INSPIRON 15-5558"/>
    <s v="TULIP15BDWFBTX"/>
    <s v="CONSUMER"/>
    <s v="Retail"/>
    <x v="0"/>
    <s v="INSPIRON 15-5558"/>
    <s v="TULIP15BDWBTX"/>
    <x v="0"/>
    <s v="NULL"/>
    <s v="NULL"/>
    <s v="NULL"/>
    <s v="Cons Retail"/>
    <n v="101"/>
    <n v="101"/>
    <n v="101"/>
    <n v="101"/>
    <n v="101"/>
    <n v="101"/>
    <n v="99"/>
    <n v="99"/>
    <n v="0"/>
    <n v="0"/>
    <n v="0"/>
    <n v="0"/>
    <n v="0"/>
    <n v="0"/>
    <n v="0"/>
    <n v="0"/>
    <n v="0"/>
    <n v="0"/>
    <n v="0"/>
    <n v="0"/>
    <n v="101"/>
    <n v="0"/>
    <n v="0"/>
    <n v="0"/>
    <n v="0"/>
    <n v="101"/>
    <n v="0"/>
    <n v="0"/>
    <n v="0"/>
    <n v="539.17999999999995"/>
    <n v="54457.179999999993"/>
    <n v="0"/>
    <n v="53378.819999999992"/>
    <x v="80"/>
  </r>
  <r>
    <s v="FJXV8"/>
    <s v="BTS_DAO"/>
    <s v="SPR-2016"/>
    <s v="998-BKUK"/>
    <s v="i5|8GB|1TB|W7 pro"/>
    <s v="GOODYEARFBTX"/>
    <s v="CONSUMER"/>
    <s v="Consumer"/>
    <x v="12"/>
    <s v="XPS 8700"/>
    <s v="GOODYEARBTX"/>
    <x v="0"/>
    <s v="NULL"/>
    <s v="NULL"/>
    <s v="NULL"/>
    <s v="Cons Direct"/>
    <n v="22"/>
    <n v="22"/>
    <n v="22"/>
    <n v="22"/>
    <n v="22"/>
    <n v="22"/>
    <n v="22"/>
    <n v="22"/>
    <n v="22"/>
    <n v="22"/>
    <n v="0"/>
    <n v="0"/>
    <n v="0"/>
    <n v="0"/>
    <n v="0"/>
    <n v="0"/>
    <n v="0"/>
    <n v="0"/>
    <n v="0"/>
    <n v="0"/>
    <n v="22"/>
    <n v="0"/>
    <n v="0"/>
    <n v="0"/>
    <n v="0"/>
    <n v="22"/>
    <n v="0"/>
    <n v="0"/>
    <n v="0"/>
    <n v="567.51"/>
    <n v="12485.22"/>
    <n v="0"/>
    <n v="12485.22"/>
    <x v="68"/>
  </r>
  <r>
    <s v="8Y0T5"/>
    <s v="DAO_Retail"/>
    <n v="2014"/>
    <s v="730-7451"/>
    <s v="INSPIRON 5535,NOTEBOOK,OAKM15HSWFBTX"/>
    <s v="OAK15AMDFBTX"/>
    <s v="CONSUMER"/>
    <s v="Retail"/>
    <x v="0"/>
    <s v="INSPIRON 5535"/>
    <s v="OAK15AMD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0"/>
  </r>
  <r>
    <s v="989C5"/>
    <s v="DAO_Retail"/>
    <n v="2014"/>
    <s v="730-5255"/>
    <s v="INSPIRON 660S,NO PROCESSOR,SFF,PINEVALLEYFBTX"/>
    <s v="PINEVALLEYFBTX"/>
    <s v="CONSUMER"/>
    <s v="Retail"/>
    <x v="1"/>
    <s v="INSPIRON 660S"/>
    <s v="PINEVALLEY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7"/>
  </r>
  <r>
    <s v="9WN50"/>
    <s v="BTS_DAO"/>
    <s v="LTS"/>
    <s v="730-6282"/>
    <s v="ALW17-6875sLV"/>
    <s v="RANGERFBTX"/>
    <s v="CONSUMER"/>
    <s v="Consumer"/>
    <x v="8"/>
    <s v="ALIENWARE 17"/>
    <s v="RANGERBTX"/>
    <x v="0"/>
    <s v="DAO"/>
    <s v="North Am."/>
    <s v="Consumer InDirect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09"/>
  </r>
  <r>
    <s v="C6W6D"/>
    <s v="DAO_Retail"/>
    <n v="2014"/>
    <s v="998-BKXH"/>
    <s v="INSPIRON 3043,,FOXGLOVE,FOXGLOVEFBTX"/>
    <s v="FOXGLOVEFBTX"/>
    <s v="CONSUMER"/>
    <s v="Retail"/>
    <x v="1"/>
    <s v="INSPIRON 3043"/>
    <s v="FOXGLOVE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1"/>
  </r>
  <r>
    <s v="D86FM"/>
    <s v="DAO_Retail"/>
    <n v="2014"/>
    <s v="730-7010"/>
    <s v="INSPIRON 3521,NOTEBOOK,OAKV15IVBFBTX"/>
    <s v="OAKV15IVBFBTX"/>
    <s v="CONSUMER"/>
    <s v="Retail"/>
    <x v="0"/>
    <s v="INSPIRON 3521"/>
    <s v="OAKV15IVB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6"/>
  </r>
  <r>
    <s v="GGN2C"/>
    <s v="DAO_Retail"/>
    <s v="Back to School 2014"/>
    <s v="998-BDYZ"/>
    <s v="X8700-1262BLK"/>
    <s v="GOODYEARFBTX"/>
    <s v="CONSUMER"/>
    <s v="Retail"/>
    <x v="12"/>
    <s v="XPS 8700"/>
    <s v="GOODYEARBTX"/>
    <x v="0"/>
    <s v="DAO"/>
    <s v="NULL"/>
    <s v="NULL"/>
    <s v="Cons Retail"/>
    <n v="96"/>
    <n v="96"/>
    <n v="96"/>
    <n v="96"/>
    <n v="96"/>
    <n v="96"/>
    <n v="96"/>
    <n v="96"/>
    <n v="96"/>
    <n v="0"/>
    <n v="0"/>
    <n v="0"/>
    <n v="0"/>
    <n v="0"/>
    <n v="0"/>
    <n v="0"/>
    <n v="0"/>
    <n v="0"/>
    <n v="0"/>
    <n v="0"/>
    <n v="96"/>
    <n v="0"/>
    <n v="0"/>
    <n v="0"/>
    <n v="0"/>
    <n v="96"/>
    <n v="0"/>
    <n v="0"/>
    <n v="0"/>
    <n v="574.08000000000004"/>
    <n v="55111.680000000008"/>
    <n v="0"/>
    <n v="55111.680000000008"/>
    <x v="68"/>
  </r>
  <r>
    <s v="GHF3H"/>
    <s v="DAO_Retail"/>
    <s v="Spring 2014"/>
    <s v="998-BIBK"/>
    <s v="i15RM-7566APL"/>
    <s v="OAKM15HSWFBTX"/>
    <s v="CONSUMER"/>
    <s v="Retail"/>
    <x v="0"/>
    <s v="INSPIRON 5537"/>
    <s v="OAKM15HSWBTX"/>
    <x v="0"/>
    <s v="NULL"/>
    <s v="NULL"/>
    <s v="NULL"/>
    <s v="Cons Retail"/>
    <n v="24"/>
    <n v="24"/>
    <n v="24"/>
    <n v="24"/>
    <n v="24"/>
    <n v="24"/>
    <n v="24"/>
    <n v="24"/>
    <n v="24"/>
    <n v="24"/>
    <n v="24"/>
    <n v="24"/>
    <n v="24"/>
    <n v="0"/>
    <n v="0"/>
    <n v="0"/>
    <n v="0"/>
    <n v="0"/>
    <n v="0"/>
    <n v="0"/>
    <n v="24"/>
    <n v="0"/>
    <n v="0"/>
    <n v="0"/>
    <n v="0"/>
    <n v="24"/>
    <n v="0"/>
    <n v="0"/>
    <n v="0"/>
    <n v="627.29999999999995"/>
    <n v="15055.199999999999"/>
    <n v="0"/>
    <n v="15055.199999999999"/>
    <x v="59"/>
  </r>
  <r>
    <s v="GMJVN"/>
    <s v="BTS_Mexico"/>
    <s v="FY 16 Spring Cycle 1"/>
    <s v="998-BKWD"/>
    <s v="CEDAR14VBDW1601_2253"/>
    <s v="CEDAR14BDWFBTX"/>
    <s v="CONSUMER"/>
    <s v="Consumer"/>
    <x v="0"/>
    <s v="INSPIRON 3443"/>
    <s v="CEDAR14BDWBTX"/>
    <x v="1"/>
    <s v="NULL"/>
    <s v="NULL"/>
    <s v="NULL"/>
    <s v="Cons Direct"/>
    <n v="1353"/>
    <n v="1353"/>
    <n v="817"/>
    <n v="727"/>
    <n v="7"/>
    <n v="7"/>
    <n v="7"/>
    <n v="7"/>
    <n v="7"/>
    <n v="7"/>
    <n v="7"/>
    <n v="0"/>
    <n v="0"/>
    <n v="0"/>
    <n v="0"/>
    <n v="0"/>
    <n v="0"/>
    <n v="0"/>
    <n v="0"/>
    <n v="0"/>
    <n v="1353"/>
    <n v="0"/>
    <n v="0"/>
    <n v="0"/>
    <n v="0"/>
    <n v="1353"/>
    <n v="0"/>
    <n v="0"/>
    <n v="0"/>
    <n v="443.55"/>
    <n v="600123.15"/>
    <n v="0"/>
    <n v="3104.85"/>
    <x v="197"/>
  </r>
  <r>
    <s v="GTKDC"/>
    <s v="DAO_Commercial"/>
    <s v="Q4FY15"/>
    <s v="998-BIWY"/>
    <s v="SMB - WYSE T10 - FGA"/>
    <s v="DELL WYSE T10FBTX"/>
    <s v="THIN CLIENT"/>
    <s v="Commercial"/>
    <x v="11"/>
    <s v="DELL WYSE"/>
    <s v="DELL WYSE T10BTX"/>
    <x v="0"/>
    <s v="NULL"/>
    <s v="NULL"/>
    <s v="NULL"/>
    <s v="Commercial DBM"/>
    <n v="1091"/>
    <n v="1091"/>
    <n v="1091"/>
    <n v="1091"/>
    <n v="1091"/>
    <n v="1061"/>
    <n v="821"/>
    <n v="421"/>
    <n v="0"/>
    <n v="0"/>
    <n v="0"/>
    <n v="0"/>
    <n v="0"/>
    <n v="0"/>
    <n v="0"/>
    <n v="0"/>
    <n v="0"/>
    <n v="0"/>
    <n v="0"/>
    <n v="0"/>
    <n v="1091"/>
    <n v="0"/>
    <n v="0"/>
    <n v="0"/>
    <n v="0"/>
    <n v="1091"/>
    <n v="0"/>
    <n v="0"/>
    <n v="0"/>
    <n v="79.540000000000006"/>
    <n v="86778.140000000014"/>
    <n v="0"/>
    <n v="33486.340000000004"/>
    <x v="217"/>
  </r>
  <r>
    <s v="H042X"/>
    <s v="BTS_DAO"/>
    <s v="B2S-2013"/>
    <s v="730-2783"/>
    <s v="A7INT1303_026"/>
    <s v="AUDIA7INTELFBTX"/>
    <s v="CONSUMER"/>
    <s v="Consumer"/>
    <x v="0"/>
    <s v="INSPIRON 5720"/>
    <s v="AUDIA7INTELBTX"/>
    <x v="0"/>
    <s v="NULL"/>
    <s v="NULL"/>
    <s v="NULL"/>
    <s v="Cons Direct"/>
    <n v="2"/>
    <n v="2"/>
    <n v="2"/>
    <n v="2"/>
    <n v="2"/>
    <n v="2"/>
    <n v="2"/>
    <n v="2"/>
    <n v="2"/>
    <n v="2"/>
    <n v="2"/>
    <n v="2"/>
    <n v="2"/>
    <n v="2"/>
    <n v="0"/>
    <n v="0"/>
    <n v="0"/>
    <n v="0"/>
    <n v="0"/>
    <n v="0"/>
    <n v="2"/>
    <n v="0"/>
    <n v="0"/>
    <n v="0"/>
    <n v="0"/>
    <n v="2"/>
    <n v="0"/>
    <n v="0"/>
    <n v="0"/>
    <n v="603.94000000000005"/>
    <n v="1207.8800000000001"/>
    <n v="0"/>
    <n v="1207.8800000000001"/>
    <x v="163"/>
  </r>
  <r>
    <s v="H67W3"/>
    <s v="BTS_EMEA"/>
    <s v="NDBM_Wave2"/>
    <s v="730-7748"/>
    <s v="OptiPlex 3020 MT_005"/>
    <s v="TIGRISMTFBTX"/>
    <s v="COMMERCIAL"/>
    <s v="Commercial"/>
    <x v="2"/>
    <s v="OPTIPLEX 3020"/>
    <s v="TIGRISMTBTX"/>
    <x v="0"/>
    <s v="DAO"/>
    <s v="North Am."/>
    <s v="Commercial NDBM"/>
    <s v="Commercial DBM"/>
    <n v="25"/>
    <n v="25"/>
    <n v="25"/>
    <n v="25"/>
    <n v="25"/>
    <n v="25"/>
    <n v="25"/>
    <n v="13"/>
    <n v="13"/>
    <n v="13"/>
    <n v="13"/>
    <n v="13"/>
    <n v="13"/>
    <n v="13"/>
    <n v="0"/>
    <n v="0"/>
    <n v="0"/>
    <n v="0"/>
    <n v="0"/>
    <n v="0"/>
    <n v="24"/>
    <n v="1"/>
    <n v="0"/>
    <n v="0"/>
    <n v="0"/>
    <n v="25"/>
    <n v="0"/>
    <n v="0"/>
    <n v="0"/>
    <n v="484.74"/>
    <n v="12118.5"/>
    <n v="0"/>
    <n v="6301.62"/>
    <x v="41"/>
  </r>
  <r>
    <s v="H8DMR"/>
    <s v="DAO_Retail"/>
    <n v="2014"/>
    <s v="730-7785"/>
    <s v="XPS 1810,,,CORSEFBTX"/>
    <s v="CORSEFBTX"/>
    <s v="CONSUMER"/>
    <s v="Retail"/>
    <x v="12"/>
    <s v="XPS 1810"/>
    <s v="CORSE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04"/>
  </r>
  <r>
    <s v="HD2DN"/>
    <s v="DAO_Retail"/>
    <s v="Holiday 2015"/>
    <s v="998-BRWO"/>
    <s v="LOTMT1605_216/LOTMT1701_216"/>
    <s v="LOTUSMTFBTX"/>
    <s v="CONSUMER"/>
    <s v="Retail"/>
    <x v="1"/>
    <s v="INSPIRON 3650"/>
    <s v="LOTUSMT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2"/>
    <n v="0"/>
    <n v="0"/>
    <n v="0"/>
    <n v="0"/>
    <n v="0"/>
    <n v="0"/>
    <n v="0"/>
    <n v="0"/>
    <n v="0"/>
    <s v="-"/>
    <n v="0"/>
    <n v="0"/>
    <n v="0"/>
    <x v="218"/>
  </r>
  <r>
    <s v="HJ4FY"/>
    <s v="BTS_DAO"/>
    <s v="FY 16 Holiday Cycle 5"/>
    <s v="998-BQRP"/>
    <s v="REDWOOD-BSKL1605_1401"/>
    <s v="REDWOODBSKLFBTX"/>
    <s v="CONSUMER"/>
    <s v="Consumer"/>
    <x v="0"/>
    <s v="INSPIRON 3153"/>
    <s v="REDWOODBSKLBTX"/>
    <x v="0"/>
    <s v="NULL"/>
    <s v="NULL"/>
    <s v="NULL"/>
    <s v="Cons Direct"/>
    <n v="146"/>
    <n v="146"/>
    <n v="146"/>
    <n v="146"/>
    <n v="114"/>
    <n v="0"/>
    <n v="0"/>
    <n v="0"/>
    <n v="0"/>
    <n v="0"/>
    <n v="0"/>
    <n v="0"/>
    <n v="0"/>
    <n v="0"/>
    <n v="0"/>
    <n v="0"/>
    <n v="0"/>
    <n v="0"/>
    <n v="0"/>
    <n v="70"/>
    <n v="146"/>
    <n v="0"/>
    <n v="0"/>
    <n v="0"/>
    <n v="0"/>
    <n v="146"/>
    <n v="0"/>
    <n v="0"/>
    <n v="0"/>
    <n v="632.02"/>
    <n v="92274.92"/>
    <n v="0"/>
    <n v="0"/>
    <x v="219"/>
  </r>
  <r>
    <s v="HWJR3"/>
    <s v="DAO_Retail"/>
    <n v="2014"/>
    <s v="998-BNWM"/>
    <s v="INSPIRON 24-3455,,ORCHID AMD CHASSIS,ORCAMD24FBTX"/>
    <s v="ORCAMD24FBTX"/>
    <s v="CONSUMER"/>
    <s v="Retail"/>
    <x v="1"/>
    <s v="INSPIRON 24-3455"/>
    <s v="ORCAMD24BTX"/>
    <x v="0"/>
    <s v="NULL"/>
    <s v="NULL"/>
    <s v="NULL"/>
    <s v="Cons Retail"/>
    <n v="139"/>
    <n v="139"/>
    <n v="139"/>
    <n v="139"/>
    <n v="139"/>
    <n v="139"/>
    <n v="139"/>
    <n v="139"/>
    <n v="0"/>
    <n v="0"/>
    <n v="0"/>
    <n v="0"/>
    <n v="0"/>
    <n v="0"/>
    <n v="0"/>
    <n v="0"/>
    <n v="0"/>
    <n v="0"/>
    <n v="0"/>
    <n v="0"/>
    <n v="139"/>
    <n v="0"/>
    <n v="0"/>
    <n v="0"/>
    <n v="0"/>
    <n v="139"/>
    <n v="0"/>
    <n v="0"/>
    <n v="0"/>
    <n v="498.6"/>
    <n v="69305.400000000009"/>
    <n v="0"/>
    <n v="69305.400000000009"/>
    <x v="77"/>
  </r>
  <r>
    <s v="7J11G"/>
    <s v="BTS_DAO"/>
    <s v="DBM"/>
    <s v="998-BQWQ"/>
    <s v="TULIP15AMDBTX1,INSPIRON 15-5555"/>
    <s v="TULIP15AMDFBTX"/>
    <s v="CONSUMER"/>
    <s v="Consumer"/>
    <x v="0"/>
    <s v="INSPIRON 15-5555"/>
    <s v="TULIP15AMDBTX"/>
    <x v="0"/>
    <s v="NULL"/>
    <s v="NULL"/>
    <s v="NULL"/>
    <s v="Cons Direct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325.49"/>
    <n v="325.49"/>
    <n v="0"/>
    <n v="0"/>
    <x v="45"/>
  </r>
  <r>
    <s v="7NHTG"/>
    <s v="DAO_Retail"/>
    <n v="2014"/>
    <s v="730-6392"/>
    <s v="INSPIRON 2020,NO PROCESSOR,AIO,EAGLETONFBTX"/>
    <s v="EAGLETONFBTX"/>
    <s v="CONSUMER"/>
    <s v="Retail"/>
    <x v="1"/>
    <s v="INSPIRON ONE 2020"/>
    <s v="EAGLETON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"/>
  </r>
  <r>
    <s v="7TVXX"/>
    <s v="BTS_DAO"/>
    <s v="FY 16 Holiday Cycle 5"/>
    <s v="998-BRBZ"/>
    <s v="CEDAR15VBDW1601_2307"/>
    <s v="CEDAR15BDWFBTX"/>
    <s v="CONSUMER"/>
    <s v="Consumer"/>
    <x v="0"/>
    <s v="INSPIRON 3543"/>
    <s v="CEDAR15BDWBTX"/>
    <x v="0"/>
    <s v="NULL"/>
    <s v="NULL"/>
    <s v="NULL"/>
    <s v="Cons Direct"/>
    <n v="146"/>
    <n v="146"/>
    <n v="146"/>
    <n v="87"/>
    <n v="87"/>
    <n v="0"/>
    <n v="0"/>
    <n v="0"/>
    <n v="0"/>
    <n v="0"/>
    <n v="0"/>
    <n v="0"/>
    <n v="0"/>
    <n v="0"/>
    <n v="0"/>
    <n v="0"/>
    <n v="5690"/>
    <n v="0"/>
    <n v="5690"/>
    <n v="1268"/>
    <n v="146"/>
    <n v="0"/>
    <n v="0"/>
    <n v="0"/>
    <n v="0"/>
    <n v="146"/>
    <n v="5690"/>
    <n v="0"/>
    <n v="3791"/>
    <n v="534.61"/>
    <n v="78053.06"/>
    <n v="3041930.9"/>
    <n v="0"/>
    <x v="2"/>
  </r>
  <r>
    <s v="7WD7R"/>
    <s v="BTS_DAO"/>
    <s v="SPR-2016"/>
    <s v="998-BJSC"/>
    <s v="i5BDW|8|1TB HD+"/>
    <s v="CEDAR17BDWFBTX"/>
    <s v="CONSUMER"/>
    <s v="Consumer"/>
    <x v="0"/>
    <s v="INSPIRON 5749"/>
    <s v="CEDAR17BDWBTX"/>
    <x v="0"/>
    <s v="NULL"/>
    <s v="NULL"/>
    <s v="NULL"/>
    <s v="Cons Direct"/>
    <n v="38"/>
    <n v="38"/>
    <n v="38"/>
    <n v="38"/>
    <n v="38"/>
    <n v="38"/>
    <n v="38"/>
    <n v="38"/>
    <n v="38"/>
    <n v="38"/>
    <n v="38"/>
    <n v="0"/>
    <n v="0"/>
    <n v="0"/>
    <n v="0"/>
    <n v="0"/>
    <n v="0"/>
    <n v="0"/>
    <n v="0"/>
    <n v="0"/>
    <n v="38"/>
    <n v="0"/>
    <n v="0"/>
    <n v="0"/>
    <n v="0"/>
    <n v="38"/>
    <n v="0"/>
    <n v="0"/>
    <n v="0"/>
    <n v="603.91999999999996"/>
    <n v="22948.959999999999"/>
    <n v="0"/>
    <n v="22948.959999999999"/>
    <x v="189"/>
  </r>
  <r>
    <s v="85R5F"/>
    <s v="DAO_Retail"/>
    <n v="2014"/>
    <s v="730-0038"/>
    <s v="INSPIRON N7110,FGAN7110,NO PROCESSOR,NOTEBOOK,QUEEN17INTELFBTX"/>
    <s v="QUEEN17INTELFBTX"/>
    <s v="CONSUMER"/>
    <s v="Retail"/>
    <x v="0"/>
    <s v="INSPIRON N7110"/>
    <s v="QUEEN17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58"/>
  </r>
  <r>
    <s v="PFP0X"/>
    <s v="DAO_Retail"/>
    <s v="Spring 2015"/>
    <s v="998-BKYK"/>
    <s v="i3847-6932BK"/>
    <s v="GENERAL MTFBTX"/>
    <s v="CONSUMER"/>
    <s v="Retail"/>
    <x v="1"/>
    <s v="INSPIRON 3847"/>
    <s v="GENERAL MT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0"/>
  </r>
  <r>
    <s v="PJ4GD"/>
    <s v="BTS_DAO"/>
    <s v="B2S-2015"/>
    <s v="998-BEHJ"/>
    <s v="i7|8|1TB+8 T FHD"/>
    <s v="HADLEY 15FBTX"/>
    <s v="CONSUMER"/>
    <s v="Consumer"/>
    <x v="0"/>
    <s v="INSPIRON 7537"/>
    <s v="HADLEY 15BTX"/>
    <x v="0"/>
    <s v="DAO"/>
    <s v="NULL"/>
    <s v="Consumer Direct"/>
    <s v="Cons Direct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865.6"/>
    <n v="865.6"/>
    <n v="0"/>
    <n v="865.6"/>
    <x v="17"/>
  </r>
  <r>
    <s v="PTHGT"/>
    <s v="DAO_Retail"/>
    <n v="2014"/>
    <s v="998-BHWP"/>
    <s v="INSPIRON 5735,,,OAK17AMDFBTX"/>
    <s v="OAK17AMDFBTX"/>
    <s v="CONSUMER"/>
    <s v="Retail"/>
    <x v="0"/>
    <s v="INSPIRON 5735"/>
    <s v="OAK17AMD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9"/>
  </r>
  <r>
    <s v="PVFN8"/>
    <s v="DAO_Commercial"/>
    <s v="DBM"/>
    <s v="332-0723"/>
    <s v="Opti 7010 - AMEX"/>
    <s v="Lanikai 7 USFF"/>
    <s v="NULL"/>
    <s v="Retail"/>
    <x v="2"/>
    <s v="NULL"/>
    <s v="LANIKAI7SFBTX"/>
    <x v="0"/>
    <s v="DAO"/>
    <s v="NULL"/>
    <s v="NULL"/>
    <s v="Commercial DBM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481.85002338363"/>
    <n v="481.85002338363"/>
    <n v="0"/>
    <n v="481.85002338363"/>
    <x v="199"/>
  </r>
  <r>
    <s v="R1CDV"/>
    <s v="DAO_Retail"/>
    <s v="Holiday 2015"/>
    <s v="998-BRML"/>
    <s v="SUNFL1605_624"/>
    <s v="SUNFLOWER24FBTX"/>
    <s v="CONSUMER"/>
    <s v="Retail"/>
    <x v="1"/>
    <s v="INSPIRON 24-5459"/>
    <s v="SUNFLOWER24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1050"/>
    <n v="0"/>
    <n v="0"/>
    <n v="0"/>
    <n v="1050"/>
    <n v="0"/>
    <n v="0"/>
    <n v="0"/>
    <n v="0"/>
    <n v="0"/>
    <n v="0"/>
    <n v="0"/>
    <n v="0"/>
    <n v="1050"/>
    <n v="1050"/>
    <n v="714.69550000000004"/>
    <n v="0"/>
    <n v="750430.27500000002"/>
    <n v="0"/>
    <x v="153"/>
  </r>
  <r>
    <s v="66JY5"/>
    <s v="DAO_Retail"/>
    <n v="2014"/>
    <s v="730-5850"/>
    <s v="INSPIRON 5521,,NOTEBOOK,OAKM15IVBFBTX"/>
    <s v="OAKM15IVBFBTX"/>
    <s v="CONSUMER"/>
    <s v="Retail"/>
    <x v="0"/>
    <s v="INSPIRON 5521"/>
    <s v="OAKM15IVB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4"/>
  </r>
  <r>
    <s v="6CHDT"/>
    <s v="DAO_Retail"/>
    <n v="2014"/>
    <s v="998-BEHO"/>
    <s v="XPS15,9530,,TESTAROSSAXPSFBTX"/>
    <s v="TESTAROSSAXPSFBTX"/>
    <s v="CONSUMER"/>
    <s v="Retail"/>
    <x v="5"/>
    <s v="XPS 9530"/>
    <s v="TESTAROSSA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05"/>
  </r>
  <r>
    <s v="6CMJN"/>
    <s v="BTS_DAO"/>
    <s v="FY 16 Holiday Cycle 5"/>
    <s v="998-BQSK"/>
    <s v="PIRE1603_2141_R2"/>
    <s v="PIRELLIFBTX"/>
    <s v="CONSUMER"/>
    <s v="Consumer"/>
    <x v="12"/>
    <s v="XPS ONE 27"/>
    <s v="PIRELLI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8"/>
  </r>
  <r>
    <s v="6F4VX"/>
    <s v="DAO_Commercial"/>
    <s v="Q4FY15"/>
    <s v="998-BLPM"/>
    <s v="X4 4/128 - f-stepping"/>
    <s v="JEFFERSONFBTX"/>
    <s v="TABLET DEVICES"/>
    <s v="Commercial"/>
    <x v="7"/>
    <s v="VENUE 11 PRO 7140"/>
    <s v="JEFFERSONBTX"/>
    <x v="0"/>
    <s v="NULL"/>
    <s v="NULL"/>
    <s v="NULL"/>
    <s v="Tablets"/>
    <n v="40"/>
    <n v="40"/>
    <n v="40"/>
    <n v="40"/>
    <n v="40"/>
    <n v="40"/>
    <n v="40"/>
    <n v="0"/>
    <n v="0"/>
    <n v="0"/>
    <n v="0"/>
    <n v="0"/>
    <n v="0"/>
    <n v="0"/>
    <n v="0"/>
    <n v="0"/>
    <n v="0"/>
    <n v="0"/>
    <n v="0"/>
    <n v="0"/>
    <n v="2"/>
    <n v="38"/>
    <n v="0"/>
    <n v="0"/>
    <n v="0"/>
    <n v="40"/>
    <n v="0"/>
    <n v="0"/>
    <n v="0"/>
    <n v="748.51"/>
    <n v="29940.400000000001"/>
    <n v="0"/>
    <n v="0"/>
    <x v="137"/>
  </r>
  <r>
    <s v="6NK54"/>
    <s v="DAO_Commercial"/>
    <s v="FY16 2H"/>
    <s v="998-BSQH"/>
    <s v="3040MFF_2H16_005"/>
    <s v="WHITEFISHMFFFBTX"/>
    <s v="COMMERCIAL"/>
    <s v="Retail"/>
    <x v="2"/>
    <s v="OPTIPLEX 3040"/>
    <s v="WHITEFISHMFF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s v="-"/>
    <n v="0"/>
    <n v="0"/>
    <n v="0"/>
    <x v="212"/>
  </r>
  <r>
    <s v="G55DK"/>
    <s v="DAO_Retail"/>
    <n v="2014"/>
    <s v="998-BIRU"/>
    <s v="ALIENWARE 14,MARINERFBTX"/>
    <s v="MARINERFBTX"/>
    <s v="CONSUMER"/>
    <s v="Retail"/>
    <x v="8"/>
    <s v="ALIENWARE 14"/>
    <s v="MARINER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87"/>
  </r>
  <r>
    <s v="GK8RJ"/>
    <s v="DAO_Retail"/>
    <s v="Holiday 2015"/>
    <s v="998-BSHG"/>
    <s v="JASMSKL1605_903/1701_903"/>
    <s v="JASSKL20FBTX"/>
    <s v="CONSUMER"/>
    <s v="Retail"/>
    <x v="1"/>
    <s v="INSPIRON 20-3059"/>
    <s v="JASSKL20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260"/>
    <n v="0"/>
    <n v="0"/>
    <n v="0"/>
    <n v="260"/>
    <n v="220"/>
    <n v="0"/>
    <n v="0"/>
    <n v="0"/>
    <n v="0"/>
    <n v="0"/>
    <n v="0"/>
    <n v="68"/>
    <n v="192"/>
    <n v="212"/>
    <n v="614.78959999999995"/>
    <n v="0"/>
    <n v="159845.29599999997"/>
    <n v="0"/>
    <x v="109"/>
  </r>
  <r>
    <s v="GRXDF"/>
    <s v="DAO_Retail"/>
    <n v="2014"/>
    <s v="730-3188"/>
    <s v="XPS15,NO PROCESSOR,NOTEBOOK,PANAMERA XPS FBTX"/>
    <s v="PANAMERA XPS FBTX"/>
    <s v="CONSUMER"/>
    <s v="Retail"/>
    <x v="5"/>
    <s v="XPS15"/>
    <s v="PANAMERA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9"/>
  </r>
  <r>
    <s v="H8YX0"/>
    <s v="DAO_Retail"/>
    <s v="Holiday 2015"/>
    <s v="998-BQUH"/>
    <s v="JASMBSW1605_8114_P"/>
    <s v="JASBSW20FBTX"/>
    <s v="CONSUMER"/>
    <s v="Retail"/>
    <x v="1"/>
    <s v="INSPIRON 20-3052"/>
    <s v="JASBSW20BTX"/>
    <x v="0"/>
    <s v="NULL"/>
    <s v="NULL"/>
    <s v="NULL"/>
    <s v="Cons Retail"/>
    <n v="9544"/>
    <n v="9544"/>
    <n v="619"/>
    <n v="0"/>
    <n v="0"/>
    <n v="0"/>
    <n v="0"/>
    <n v="0"/>
    <n v="0"/>
    <n v="0"/>
    <n v="0"/>
    <n v="0"/>
    <n v="0"/>
    <n v="0"/>
    <n v="80"/>
    <n v="0"/>
    <n v="601"/>
    <n v="0"/>
    <n v="681"/>
    <n v="0"/>
    <n v="0"/>
    <n v="0"/>
    <n v="0"/>
    <n v="9544"/>
    <n v="0"/>
    <n v="9544"/>
    <n v="225"/>
    <n v="456"/>
    <n v="1800"/>
    <n v="443.79270000000002"/>
    <n v="4235557.5288000004"/>
    <n v="302222.82870000001"/>
    <n v="0"/>
    <x v="25"/>
  </r>
  <r>
    <s v="HH02V"/>
    <s v="DAO_Retail"/>
    <s v="Back to School 2013"/>
    <s v="NULL"/>
    <s v="NULL"/>
    <s v="Eagleton"/>
    <s v="NULL"/>
    <s v="Retail"/>
    <x v="1"/>
    <s v="NULL"/>
    <s v="EAGLETON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"/>
  </r>
  <r>
    <s v="FM7HP"/>
    <s v="DAO_Commercial"/>
    <s v="DBM"/>
    <s v="730-7866"/>
    <s v="Alpine151H_005"/>
    <s v="ALPINE15FBTX"/>
    <s v="COMMERCIAL"/>
    <s v="Retail"/>
    <x v="4"/>
    <s v="LATITUDE E5540"/>
    <s v="ALPINE15BTX"/>
    <x v="0"/>
    <s v="DAO"/>
    <s v="North Am."/>
    <s v="Commercial NDBM"/>
    <s v="Commercial DBM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1"/>
    <n v="0"/>
    <n v="0"/>
    <n v="0"/>
    <n v="1"/>
    <n v="0"/>
    <n v="0"/>
    <n v="0"/>
    <n v="710.2337"/>
    <n v="710.2337"/>
    <n v="0"/>
    <n v="710.2337"/>
    <x v="47"/>
  </r>
  <r>
    <s v="FN92K"/>
    <s v="BTS_DAO"/>
    <s v="DBM"/>
    <s v="998-BQWT"/>
    <s v="TULIP15AMDBTX1,INSPIRON 15-5555"/>
    <s v="TULIP15AMDFBTX"/>
    <s v="CONSUMER"/>
    <s v="Consumer"/>
    <x v="0"/>
    <s v="INSPIRON 15-5555"/>
    <s v="TULIP15AMDBTX"/>
    <x v="0"/>
    <s v="NULL"/>
    <s v="NULL"/>
    <s v="NULL"/>
    <s v="Cons Direct"/>
    <n v="4"/>
    <n v="4"/>
    <n v="4"/>
    <n v="4"/>
    <n v="4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0"/>
    <n v="0"/>
    <n v="0"/>
    <n v="324.99"/>
    <n v="1299.96"/>
    <n v="0"/>
    <n v="0"/>
    <x v="45"/>
  </r>
  <r>
    <s v="FXKJW"/>
    <s v="DAO_Commercial"/>
    <s v="ESG"/>
    <s v="210-AEEH"/>
    <s v="EQL 4210E 4TB 3.5in"/>
    <s v="EQUALLOGIC PS4210"/>
    <s v="NULL"/>
    <s v="Commercial"/>
    <x v="3"/>
    <s v="NULL"/>
    <s v="NULL"/>
    <x v="0"/>
    <s v="NULL"/>
    <s v="NULL"/>
    <s v="NULL"/>
    <s v="Enterprise"/>
    <n v="8"/>
    <n v="8"/>
    <n v="8"/>
    <n v="8"/>
    <n v="8"/>
    <n v="8"/>
    <n v="8"/>
    <n v="8"/>
    <n v="8"/>
    <n v="0"/>
    <n v="0"/>
    <n v="0"/>
    <n v="0"/>
    <n v="0"/>
    <n v="0"/>
    <n v="0"/>
    <n v="0"/>
    <n v="0"/>
    <n v="0"/>
    <n v="0"/>
    <n v="8"/>
    <n v="0"/>
    <n v="0"/>
    <n v="0"/>
    <n v="0"/>
    <n v="8"/>
    <n v="0"/>
    <n v="0"/>
    <n v="0"/>
    <n v="6802"/>
    <n v="54416"/>
    <n v="0"/>
    <n v="54416"/>
    <x v="21"/>
  </r>
  <r>
    <s v="G2WWR"/>
    <s v="DAO_Retail"/>
    <n v="2014"/>
    <s v="730-4043"/>
    <s v="INSPIRON 5721,,NOTEBOOK,OAKM17IVBFBTX"/>
    <s v="OAKM17IVBFBTX"/>
    <s v="CONSUMER"/>
    <s v="Retail"/>
    <x v="0"/>
    <s v="INSPIRON 5721"/>
    <s v="OAKM17IVB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4"/>
  </r>
  <r>
    <s v="GCJ50"/>
    <s v="DAO_Commercial"/>
    <s v="DBM"/>
    <s v="998-BFEQ"/>
    <s v="OptiPlex 9030 AIO_006"/>
    <s v="RHINEFBTX"/>
    <s v="COMMERCIAL"/>
    <s v="Commercial"/>
    <x v="2"/>
    <s v="OPTIPLEX 9030 AIO"/>
    <s v="RHINEAIOBTX"/>
    <x v="0"/>
    <s v="DAO"/>
    <s v="NULL"/>
    <s v="NULL"/>
    <s v="Commercial DBM"/>
    <n v="58"/>
    <n v="58"/>
    <n v="58"/>
    <n v="58"/>
    <n v="58"/>
    <n v="58"/>
    <n v="58"/>
    <n v="58"/>
    <n v="58"/>
    <n v="58"/>
    <n v="58"/>
    <n v="0"/>
    <n v="0"/>
    <n v="0"/>
    <n v="0"/>
    <n v="0"/>
    <n v="0"/>
    <n v="0"/>
    <n v="0"/>
    <n v="0"/>
    <n v="2"/>
    <n v="54"/>
    <n v="0"/>
    <n v="2"/>
    <n v="0"/>
    <n v="58"/>
    <n v="0"/>
    <n v="0"/>
    <n v="0"/>
    <n v="788.06"/>
    <n v="45707.479999999996"/>
    <n v="0"/>
    <n v="45707.479999999996"/>
    <x v="131"/>
  </r>
  <r>
    <s v="KTCY2"/>
    <s v="DAO_Retail"/>
    <n v="2014"/>
    <s v="730-2352"/>
    <s v="INSPIRON 5420,AUDIA4INTELBTX1"/>
    <s v="AUDIA4INTELFBTX"/>
    <s v="CONSUMER"/>
    <s v="Retail"/>
    <x v="0"/>
    <s v="INSPIRON 5420"/>
    <s v="AUDIA4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42"/>
  </r>
  <r>
    <s v="KW76R"/>
    <s v="DAO_Retail"/>
    <s v="Back to School 2014"/>
    <s v="998-BDOJ"/>
    <s v="i7537T-1122sLV"/>
    <s v="HADLEY 15FBTX"/>
    <s v="CONSUMER"/>
    <s v="Retail"/>
    <x v="0"/>
    <s v="INSPIRON 7537"/>
    <s v="HADLEY 15BTX"/>
    <x v="0"/>
    <s v="DAO"/>
    <s v="North Am."/>
    <s v="Consumer InDirect"/>
    <s v="Cons Retail"/>
    <n v="7"/>
    <n v="7"/>
    <n v="7"/>
    <n v="7"/>
    <n v="7"/>
    <n v="7"/>
    <n v="7"/>
    <n v="7"/>
    <n v="7"/>
    <n v="7"/>
    <n v="7"/>
    <n v="7"/>
    <n v="7"/>
    <n v="0"/>
    <n v="0"/>
    <n v="0"/>
    <n v="0"/>
    <n v="0"/>
    <n v="0"/>
    <n v="0"/>
    <n v="7"/>
    <n v="0"/>
    <n v="0"/>
    <n v="0"/>
    <n v="0"/>
    <n v="7"/>
    <n v="0"/>
    <n v="0"/>
    <n v="0"/>
    <n v="701.41"/>
    <n v="4909.87"/>
    <n v="0"/>
    <n v="4909.87"/>
    <x v="17"/>
  </r>
  <r>
    <s v="M65T9"/>
    <s v="BTS_DAO"/>
    <s v="FY 16 Holiday Cycle 5"/>
    <s v="998-BQUZ"/>
    <s v="TULIP15BDW1605_2358_HSW_R"/>
    <s v="TULIP15BDWFBTX"/>
    <s v="CONSUMER"/>
    <s v="Consumer"/>
    <x v="0"/>
    <s v="INSPIRON 15-5558"/>
    <s v="TULIP15BDWBTX"/>
    <x v="0"/>
    <s v="NULL"/>
    <s v="NULL"/>
    <s v="NULL"/>
    <s v="Cons Direct"/>
    <n v="1452"/>
    <n v="1452"/>
    <n v="854"/>
    <n v="854"/>
    <n v="854"/>
    <n v="0"/>
    <n v="0"/>
    <n v="0"/>
    <n v="0"/>
    <n v="0"/>
    <n v="0"/>
    <n v="0"/>
    <n v="0"/>
    <n v="0"/>
    <n v="421"/>
    <n v="0"/>
    <n v="4627"/>
    <n v="0"/>
    <n v="5048"/>
    <n v="0"/>
    <n v="1452"/>
    <n v="0"/>
    <n v="0"/>
    <n v="0"/>
    <n v="0"/>
    <n v="1452"/>
    <n v="5048"/>
    <n v="0"/>
    <n v="1957"/>
    <n v="542.07000000000005"/>
    <n v="787085.64000000013"/>
    <n v="2736369.3600000003"/>
    <n v="0"/>
    <x v="80"/>
  </r>
  <r>
    <s v="MWDP2"/>
    <s v="BTS_Mexico"/>
    <s v="FY 16 Holiday Cycle 5"/>
    <s v="998-BQLO"/>
    <s v="JASMSKL1605_900"/>
    <s v="JASSKL20FBTX"/>
    <s v="CONSUMER"/>
    <s v="Consumer"/>
    <x v="1"/>
    <s v="INSPIRON 20-3059"/>
    <s v="JASSKL20BTX"/>
    <x v="1"/>
    <s v="NULL"/>
    <s v="NULL"/>
    <s v="NULL"/>
    <s v="Cons Direct"/>
    <n v="120"/>
    <n v="120"/>
    <n v="0"/>
    <n v="0"/>
    <n v="0"/>
    <n v="0"/>
    <n v="0"/>
    <n v="0"/>
    <n v="0"/>
    <n v="0"/>
    <n v="0"/>
    <n v="0"/>
    <n v="0"/>
    <n v="0"/>
    <n v="0"/>
    <n v="0"/>
    <n v="174"/>
    <n v="0"/>
    <n v="174"/>
    <n v="75"/>
    <n v="120"/>
    <n v="0"/>
    <n v="0"/>
    <n v="0"/>
    <n v="0"/>
    <n v="120"/>
    <n v="1"/>
    <n v="173"/>
    <n v="1"/>
    <n v="530.01419999999996"/>
    <n v="63601.703999999998"/>
    <n v="92222.470799999996"/>
    <n v="0"/>
    <x v="109"/>
  </r>
  <r>
    <s v="N207T"/>
    <s v="BTS_DAO"/>
    <s v="FY 16 B2S Cycle 3"/>
    <s v="998-BNTQ"/>
    <s v="CASP1603_421"/>
    <s v="CASPIANBTX"/>
    <s v="CONSUMER"/>
    <s v="Consumer"/>
    <x v="1"/>
    <s v="INSPIRON 3048"/>
    <s v="CASPIAN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-"/>
    <n v="0"/>
    <n v="0"/>
    <n v="0"/>
    <x v="38"/>
  </r>
  <r>
    <s v="78PD4"/>
    <s v="DAO_Retail"/>
    <n v="2014"/>
    <s v="730-4398"/>
    <s v="XPS ONE 2710,,,PRINCEVILLEFBTX"/>
    <s v="PRINCEVILLEFBTX"/>
    <s v="CONSUMER"/>
    <s v="Retail"/>
    <x v="12"/>
    <s v="XPS ONE 2710"/>
    <s v="PRINCEVILLE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20"/>
  </r>
  <r>
    <s v="7CXN1"/>
    <s v="BTS_Mexico"/>
    <s v="Wave2_Refresh"/>
    <s v="998-BJMF"/>
    <s v="Alpine14_R1_106"/>
    <s v="ALPINE14FBTX"/>
    <s v="COMMERCIAL"/>
    <s v="Commercial"/>
    <x v="4"/>
    <s v="LATITUDE E5440"/>
    <s v="ALPINE14BTX"/>
    <x v="1"/>
    <s v="NULL"/>
    <s v="NULL"/>
    <s v="NULL"/>
    <s v="Commercial DBM"/>
    <n v="43"/>
    <n v="43"/>
    <n v="43"/>
    <n v="43"/>
    <n v="43"/>
    <n v="43"/>
    <n v="43"/>
    <n v="43"/>
    <n v="43"/>
    <n v="43"/>
    <n v="0"/>
    <n v="0"/>
    <n v="0"/>
    <n v="0"/>
    <n v="0"/>
    <n v="0"/>
    <n v="0"/>
    <n v="0"/>
    <n v="0"/>
    <n v="0"/>
    <n v="43"/>
    <n v="0"/>
    <n v="0"/>
    <n v="0"/>
    <n v="0"/>
    <n v="43"/>
    <n v="0"/>
    <n v="0"/>
    <n v="0"/>
    <n v="630.20000000000005"/>
    <n v="27098.600000000002"/>
    <n v="0"/>
    <n v="27098.600000000002"/>
    <x v="72"/>
  </r>
  <r>
    <s v="7G7GM"/>
    <s v="BTS_DAO"/>
    <s v="SPR-2016"/>
    <s v="998-BJXE"/>
    <s v="i3|8GB|1TB"/>
    <s v="GENERAL MTFBTX"/>
    <s v="CONSUMER"/>
    <s v="Consumer"/>
    <x v="1"/>
    <s v="INSPIRON 3847"/>
    <s v="GENERAL MT BTX"/>
    <x v="0"/>
    <s v="NULL"/>
    <s v="NULL"/>
    <s v="NULL"/>
    <s v="Cons Direct"/>
    <n v="12"/>
    <n v="12"/>
    <n v="12"/>
    <n v="12"/>
    <n v="12"/>
    <n v="12"/>
    <n v="12"/>
    <n v="12"/>
    <n v="12"/>
    <n v="12"/>
    <n v="12"/>
    <n v="0"/>
    <n v="0"/>
    <n v="0"/>
    <n v="0"/>
    <n v="0"/>
    <n v="0"/>
    <n v="0"/>
    <n v="0"/>
    <n v="0"/>
    <n v="1"/>
    <n v="0"/>
    <n v="0"/>
    <n v="11"/>
    <n v="0"/>
    <n v="12"/>
    <n v="0"/>
    <n v="0"/>
    <n v="0"/>
    <n v="392.74"/>
    <n v="4712.88"/>
    <n v="0"/>
    <n v="4712.88"/>
    <x v="30"/>
  </r>
  <r>
    <s v="7J5G2"/>
    <s v="DAO_Commercial"/>
    <s v="FY16 2H"/>
    <s v="998-BRLJ"/>
    <s v="7040MT_2H16_016"/>
    <s v="SWORDFISHMTFBTX"/>
    <s v="COMMERCIAL"/>
    <s v="Retail"/>
    <x v="2"/>
    <s v="OPTIPLEX 7040"/>
    <s v="SWORDFISHMTBTX"/>
    <x v="0"/>
    <s v="NULL"/>
    <s v="NULL"/>
    <s v="NULL"/>
    <s v="Commercial DBM"/>
    <n v="67"/>
    <n v="67"/>
    <n v="0"/>
    <n v="0"/>
    <n v="0"/>
    <n v="0"/>
    <n v="0"/>
    <n v="0"/>
    <n v="0"/>
    <n v="0"/>
    <n v="0"/>
    <n v="0"/>
    <n v="0"/>
    <n v="0"/>
    <n v="0"/>
    <n v="72"/>
    <n v="0"/>
    <n v="0"/>
    <n v="72"/>
    <n v="248"/>
    <n v="67"/>
    <n v="0"/>
    <n v="0"/>
    <n v="0"/>
    <n v="0"/>
    <n v="67"/>
    <n v="0"/>
    <n v="72"/>
    <n v="90"/>
    <n v="672.84960000000001"/>
    <n v="45080.923199999997"/>
    <n v="48445.171199999997"/>
    <n v="0"/>
    <x v="93"/>
  </r>
  <r>
    <s v="7MD1T"/>
    <s v="DAO_Commercial"/>
    <s v="DBM"/>
    <s v="998-BLPV"/>
    <s v="M-5Y71 vPRO/8GB/256GB/WLAN-BT-WWAN/3 Cell+2 Cell base"/>
    <s v="CRESTEDBUTTEFBTX"/>
    <s v="COMMERCIAL"/>
    <s v="Commercial"/>
    <x v="4"/>
    <s v="LATITUDE 7350"/>
    <s v="CRESTED BUTTEBTX"/>
    <x v="0"/>
    <s v="NULL"/>
    <s v="NULL"/>
    <s v="NULL"/>
    <s v="Commercial DBM"/>
    <n v="1400"/>
    <n v="1400"/>
    <n v="1096"/>
    <n v="1006"/>
    <n v="1006"/>
    <n v="667"/>
    <n v="0"/>
    <n v="0"/>
    <n v="0"/>
    <n v="0"/>
    <n v="0"/>
    <n v="0"/>
    <n v="0"/>
    <n v="0"/>
    <n v="0"/>
    <n v="0"/>
    <n v="360"/>
    <n v="0"/>
    <n v="360"/>
    <n v="0"/>
    <n v="1232"/>
    <n v="168"/>
    <n v="0"/>
    <n v="0"/>
    <n v="0"/>
    <n v="1400"/>
    <n v="360"/>
    <n v="0"/>
    <n v="90"/>
    <n v="978.4"/>
    <n v="1369760"/>
    <n v="352224"/>
    <n v="0"/>
    <x v="221"/>
  </r>
  <r>
    <s v="J09NH"/>
    <s v="DAO_Retail"/>
    <n v="2014"/>
    <s v="730-0211"/>
    <s v="XPS14Z,NO PROCESSOR,NOTEBOOK,BREITLING XPSZ FBTX"/>
    <s v="BREITLING XPSZ FBTX"/>
    <s v="CONSUMER"/>
    <s v="Retail"/>
    <x v="5"/>
    <s v="XPS14Z"/>
    <s v="BREITLING XPSZ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5"/>
  </r>
  <r>
    <s v="J2W4F"/>
    <s v="DAO_Retail"/>
    <n v="2014"/>
    <s v="998-BGGB"/>
    <s v="ALIENWARE 14,MARINERFBTX"/>
    <s v="MARINERFBTX"/>
    <s v="CONSUMER"/>
    <s v="Retail"/>
    <x v="8"/>
    <s v="ALIENWARE 14"/>
    <s v="MARINER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87"/>
  </r>
  <r>
    <s v="J9Y74"/>
    <s v="BTS_Mexico"/>
    <s v="B2S-16"/>
    <s v="998-BNTN"/>
    <s v="INSPIRON 3043"/>
    <s v="FOXGLOVEFBTX"/>
    <s v="CONSUMER"/>
    <s v="Consumer"/>
    <x v="1"/>
    <s v="INSPIRON 3043"/>
    <s v="FOXGLOVEBTX"/>
    <x v="1"/>
    <s v="NULL"/>
    <s v="NULL"/>
    <s v="NULL"/>
    <s v="Cons Direct"/>
    <n v="2406"/>
    <n v="2406"/>
    <n v="2406"/>
    <n v="2406"/>
    <n v="2406"/>
    <n v="2087"/>
    <n v="2087"/>
    <n v="1602"/>
    <n v="0"/>
    <n v="0"/>
    <n v="0"/>
    <n v="0"/>
    <n v="0"/>
    <n v="0"/>
    <n v="0"/>
    <n v="0"/>
    <n v="0"/>
    <n v="0"/>
    <n v="0"/>
    <n v="0"/>
    <n v="19"/>
    <n v="0"/>
    <n v="0"/>
    <n v="0"/>
    <n v="2387"/>
    <n v="2406"/>
    <n v="0"/>
    <n v="0"/>
    <n v="0"/>
    <n v="486.43"/>
    <n v="1170350.58"/>
    <n v="0"/>
    <n v="779260.86"/>
    <x v="51"/>
  </r>
  <r>
    <s v="JDVD0"/>
    <s v="DAO_Retail"/>
    <n v="2014"/>
    <s v="730-6988"/>
    <s v="ALIENWARE 18,VIKINGFBTX"/>
    <s v="VIKINGFBTX"/>
    <s v="CONSUMER"/>
    <s v="Retail"/>
    <x v="8"/>
    <s v="ALIENWARE 18"/>
    <s v="VIKING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44"/>
  </r>
  <r>
    <s v="GNVK4"/>
    <s v="BTS_DAO"/>
    <s v="Spr-2015"/>
    <s v="730-7761"/>
    <s v="T|i5|8|1TB|UMA|DVDRW|1703|Win8Pro"/>
    <s v="PIRELLIFBTX"/>
    <s v="CONSUMER"/>
    <s v="Consumer"/>
    <x v="12"/>
    <s v="XPS ONE 27"/>
    <s v="PIRELLIBTX"/>
    <x v="0"/>
    <s v="DAO"/>
    <s v="North Am."/>
    <s v="Consumer Direct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8"/>
  </r>
  <r>
    <s v="GP14F"/>
    <s v="DAO_Commercial"/>
    <n v="2013"/>
    <s v="730-4199"/>
    <s v="LATITUDE 10"/>
    <s v="PENMARAFBTX"/>
    <s v="TABLET DEVICES"/>
    <s v="Commercial"/>
    <x v="7"/>
    <s v="LATITUDE 10"/>
    <s v="PENMARABTX"/>
    <x v="0"/>
    <s v="DAO"/>
    <s v="NULL"/>
    <s v="NULL"/>
    <s v="Tabl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22"/>
  </r>
  <r>
    <s v="H31DX"/>
    <s v="BTS_DAO"/>
    <s v="FY15 Spring Cycle 1"/>
    <s v="730-7778"/>
    <s v="OAK15M1501_1173"/>
    <s v="OAKM15HSWFBTX"/>
    <s v="CONSUMER"/>
    <s v="Consumer"/>
    <x v="0"/>
    <s v="INSPIRON 5537"/>
    <s v="OAKM15HSWBTX"/>
    <x v="0"/>
    <s v="DAO"/>
    <s v="North Am."/>
    <s v="Consumer Direct"/>
    <s v="Cons Direct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602.63"/>
    <n v="602.63"/>
    <n v="0"/>
    <n v="602.63"/>
    <x v="59"/>
  </r>
  <r>
    <s v="H99V6"/>
    <s v="DAO_Retail"/>
    <n v="2014"/>
    <s v="730-4415"/>
    <s v="INSPIRON 2330,NO PROCESSOR,MNTW,OLYMPICFBTX"/>
    <s v="OLYMPICFBTX"/>
    <s v="CONSUMER"/>
    <s v="Retail"/>
    <x v="1"/>
    <s v="INSPIRON 2330"/>
    <s v="OLYMPIC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1"/>
  </r>
  <r>
    <s v="H9K1J"/>
    <s v="DAO_Retail"/>
    <s v="FY16 Back to School cycle3"/>
    <s v="998-BPDG"/>
    <s v="COTTON-B131603_001"/>
    <s v="CONTEBDWFBTX"/>
    <s v="CONSUMER"/>
    <s v="Retail"/>
    <x v="0"/>
    <s v="INSPIRON 7352"/>
    <s v="CONTEBDWBTX"/>
    <x v="0"/>
    <s v="NULL"/>
    <s v="NULL"/>
    <s v="NULL"/>
    <s v="Cons Retail"/>
    <n v="15"/>
    <n v="15"/>
    <n v="15"/>
    <n v="15"/>
    <n v="15"/>
    <n v="15"/>
    <n v="15"/>
    <n v="0"/>
    <n v="0"/>
    <n v="0"/>
    <n v="0"/>
    <n v="0"/>
    <n v="0"/>
    <n v="0"/>
    <n v="0"/>
    <n v="0"/>
    <n v="0"/>
    <n v="0"/>
    <n v="0"/>
    <n v="0"/>
    <n v="4"/>
    <n v="0"/>
    <n v="0"/>
    <n v="11"/>
    <n v="0"/>
    <n v="15"/>
    <n v="0"/>
    <n v="0"/>
    <n v="0"/>
    <n v="720.23"/>
    <n v="10803.45"/>
    <n v="0"/>
    <n v="0"/>
    <x v="136"/>
  </r>
  <r>
    <s v="K0TD7"/>
    <s v="BTS_DAO"/>
    <n v="2012"/>
    <s v="730-1786"/>
    <s v="Vostro 1440S FGA 37S"/>
    <s v="CARUSO 14 INTEL ARD FBTX"/>
    <s v="CONSUMER"/>
    <s v="Consumer"/>
    <x v="6"/>
    <s v="VOSTRO 1440"/>
    <s v="CARUSO 14 INTEL ARD BTX"/>
    <x v="0"/>
    <s v="DAO"/>
    <s v="NULL"/>
    <s v="NULL"/>
    <s v="Cons Direct"/>
    <n v="6"/>
    <n v="6"/>
    <n v="6"/>
    <n v="6"/>
    <n v="6"/>
    <n v="6"/>
    <n v="6"/>
    <n v="6"/>
    <n v="6"/>
    <n v="6"/>
    <n v="6"/>
    <n v="6"/>
    <n v="6"/>
    <n v="6"/>
    <n v="0"/>
    <n v="0"/>
    <n v="0"/>
    <n v="0"/>
    <n v="0"/>
    <n v="0"/>
    <n v="6"/>
    <n v="0"/>
    <n v="0"/>
    <n v="0"/>
    <n v="0"/>
    <n v="6"/>
    <n v="0"/>
    <n v="0"/>
    <n v="0"/>
    <n v="544.04"/>
    <n v="3264.24"/>
    <n v="0"/>
    <n v="3264.24"/>
    <x v="223"/>
  </r>
  <r>
    <s v="K88D3"/>
    <s v="DAO_Retail"/>
    <n v="2014"/>
    <s v="730-6745"/>
    <s v="INSPIRON 2330,NO PROCESSOR,MNTW,OLYMPICFBTX"/>
    <s v="OLYMPICFBTX"/>
    <s v="CONSUMER"/>
    <s v="Retail"/>
    <x v="1"/>
    <s v="INSPIRON 2330"/>
    <s v="OLYMPIC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1"/>
  </r>
  <r>
    <s v="KHKKN"/>
    <s v="DAO_Commercial"/>
    <s v="Wave 2 NDBM"/>
    <s v="730-6969"/>
    <s v="T3610_142H_006"/>
    <s v="BELLS3FBTX"/>
    <s v="COMMERCIAL"/>
    <s v="Retail"/>
    <x v="15"/>
    <s v="PRECISION T3610"/>
    <s v="BELLS3BTX"/>
    <x v="0"/>
    <s v="DAO"/>
    <s v="North Am.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93"/>
  </r>
  <r>
    <s v="KVH85"/>
    <s v="DAO_Commercial"/>
    <s v="NDBM_Wave2Refresh"/>
    <s v="998-BEYP"/>
    <s v="Latitude E6440_102"/>
    <s v="LATITUDE E6440,,NOTEBOOK,SALADO14BTX"/>
    <s v="COMMERCIAL"/>
    <s v="Commercial"/>
    <x v="4"/>
    <s v="LATITUDE E6440"/>
    <s v="SALADO14BTX"/>
    <x v="0"/>
    <s v="DAO"/>
    <s v="NULL"/>
    <s v="NULL"/>
    <s v="Commercial DBM"/>
    <n v="337"/>
    <n v="337"/>
    <n v="337"/>
    <n v="337"/>
    <n v="337"/>
    <n v="337"/>
    <n v="337"/>
    <n v="337"/>
    <n v="337"/>
    <n v="337"/>
    <n v="337"/>
    <n v="337"/>
    <n v="337"/>
    <n v="0"/>
    <n v="0"/>
    <n v="0"/>
    <n v="0"/>
    <n v="0"/>
    <n v="0"/>
    <n v="0"/>
    <n v="316"/>
    <n v="21"/>
    <n v="0"/>
    <n v="0"/>
    <n v="0"/>
    <n v="337"/>
    <n v="0"/>
    <n v="0"/>
    <n v="0"/>
    <n v="670.25"/>
    <n v="225874.25"/>
    <n v="0"/>
    <n v="225874.25"/>
    <x v="57"/>
  </r>
  <r>
    <s v="MGYRN"/>
    <s v="BTS_DAO"/>
    <s v="SPR-2016"/>
    <s v="998-BJUS"/>
    <s v="T|i3|8GB|1TB|UMA|DVDRW|DW1707|Win8.1"/>
    <s v="CASPIANBTX"/>
    <s v="CONSUMER"/>
    <s v="Consumer"/>
    <x v="1"/>
    <s v="INSPIRON 3048"/>
    <s v="CASPIANBTX"/>
    <x v="0"/>
    <s v="NULL"/>
    <s v="NULL"/>
    <s v="NULL"/>
    <s v="Cons Direct"/>
    <n v="15"/>
    <n v="15"/>
    <n v="15"/>
    <n v="15"/>
    <n v="15"/>
    <n v="15"/>
    <n v="15"/>
    <n v="15"/>
    <n v="15"/>
    <n v="15"/>
    <n v="15"/>
    <n v="15"/>
    <n v="0"/>
    <n v="0"/>
    <n v="0"/>
    <n v="0"/>
    <n v="0"/>
    <n v="0"/>
    <n v="0"/>
    <n v="0"/>
    <n v="15"/>
    <n v="0"/>
    <n v="0"/>
    <n v="0"/>
    <n v="0"/>
    <n v="15"/>
    <n v="0"/>
    <n v="0"/>
    <n v="0"/>
    <n v="563.61"/>
    <n v="8454.15"/>
    <n v="0"/>
    <n v="8454.15"/>
    <x v="38"/>
  </r>
  <r>
    <s v="6PVD3"/>
    <s v="DAO_Retail"/>
    <n v="2014"/>
    <s v="730-8188"/>
    <s v="INSPIRON 3847,VRD56 BASE,INSP DT,3847,BTX,GENERAL MTFBTX"/>
    <s v="GENERAL MTFBTX"/>
    <s v="CONSUMER"/>
    <s v="Retail"/>
    <x v="1"/>
    <s v="INSPIRON 3847"/>
    <s v="GENERAL MT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0"/>
  </r>
  <r>
    <s v="6TTD0"/>
    <s v="BTS_DAO"/>
    <s v="HOL-2015"/>
    <s v="998-BEQU"/>
    <s v="INSPIRON 3721,NOTEBOOK,OAKV17IVBFBTX"/>
    <s v="OAKV17IVBFBTX"/>
    <s v="CONSUMER"/>
    <s v="Consumer"/>
    <x v="0"/>
    <s v="INSPIRON 3721"/>
    <s v="OAKV17IVBBTX"/>
    <x v="0"/>
    <s v="DAO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60"/>
  </r>
  <r>
    <s v="74RNM"/>
    <s v="DAO_Retail"/>
    <n v="2014"/>
    <s v="730-7654"/>
    <s v="VENUE 8 PRO,5830,BELLAIREFBTX,WIN"/>
    <s v="BELLAIREFBTX"/>
    <s v="TABLET DEVICES"/>
    <s v="Retail"/>
    <x v="7"/>
    <s v="VENUE 8 PRO"/>
    <s v="BELLAIREBTX"/>
    <x v="0"/>
    <s v="NULL"/>
    <s v="NULL"/>
    <s v="NULL"/>
    <s v="Tabl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6"/>
  </r>
  <r>
    <s v="74V9V"/>
    <s v="DAO_Retail"/>
    <s v="Spring 2015"/>
    <s v="998-BLKR"/>
    <s v="i5548-1669SLV"/>
    <s v="MAPLEM15BDWFBTX"/>
    <s v="CONSUMER"/>
    <s v="Retail"/>
    <x v="0"/>
    <s v="INSPIRON 5548"/>
    <s v="MAPLEM15BDWBTX"/>
    <x v="0"/>
    <s v="NULL"/>
    <s v="NULL"/>
    <s v="NULL"/>
    <s v="Cons Retail"/>
    <n v="5"/>
    <n v="5"/>
    <n v="5"/>
    <n v="5"/>
    <n v="5"/>
    <n v="5"/>
    <n v="5"/>
    <n v="5"/>
    <n v="5"/>
    <n v="5"/>
    <n v="5"/>
    <n v="0"/>
    <n v="0"/>
    <n v="0"/>
    <n v="0"/>
    <n v="0"/>
    <n v="0"/>
    <n v="0"/>
    <n v="0"/>
    <n v="0"/>
    <n v="5"/>
    <n v="0"/>
    <n v="0"/>
    <n v="0"/>
    <n v="0"/>
    <n v="5"/>
    <n v="0"/>
    <n v="0"/>
    <n v="0"/>
    <n v="606.5"/>
    <n v="3032.5"/>
    <n v="0"/>
    <n v="3032.5"/>
    <x v="35"/>
  </r>
  <r>
    <s v="76C90"/>
    <s v="DAO_Retail"/>
    <s v="Spring 2014"/>
    <s v="998-BHZW"/>
    <s v="i17RM-5164APL"/>
    <s v="OAKM17HSWFBTX"/>
    <s v="CONSUMER"/>
    <s v="Retail"/>
    <x v="0"/>
    <s v="INSPIRON 5737"/>
    <s v="OAKM17HSWBTX"/>
    <x v="0"/>
    <s v="NULL"/>
    <s v="NULL"/>
    <s v="NULL"/>
    <s v="Cons Retail"/>
    <n v="20"/>
    <n v="20"/>
    <n v="20"/>
    <n v="20"/>
    <n v="20"/>
    <n v="20"/>
    <n v="20"/>
    <n v="20"/>
    <n v="20"/>
    <n v="20"/>
    <n v="20"/>
    <n v="20"/>
    <n v="0"/>
    <n v="0"/>
    <n v="0"/>
    <n v="0"/>
    <n v="0"/>
    <n v="0"/>
    <n v="0"/>
    <n v="0"/>
    <n v="20"/>
    <n v="0"/>
    <n v="0"/>
    <n v="0"/>
    <n v="0"/>
    <n v="20"/>
    <n v="0"/>
    <n v="0"/>
    <n v="0"/>
    <n v="577.54"/>
    <n v="11550.8"/>
    <n v="0"/>
    <n v="11550.8"/>
    <x v="135"/>
  </r>
  <r>
    <s v="R1WG7"/>
    <s v="DAO_Retail"/>
    <n v="2014"/>
    <s v="998-BMCD"/>
    <s v="INSPIRON 3543,,NOTEBOOK,CEDAR15BDWFBTX"/>
    <s v="CEDAR15BDWFBTX"/>
    <s v="CONSUMER"/>
    <s v="Retail"/>
    <x v="0"/>
    <s v="INSPIRON 3543"/>
    <s v="CEDAR15BDWBTX"/>
    <x v="0"/>
    <s v="NULL"/>
    <s v="NULL"/>
    <s v="NULL"/>
    <s v="Cons Retail"/>
    <n v="10"/>
    <n v="10"/>
    <n v="10"/>
    <n v="10"/>
    <n v="10"/>
    <n v="10"/>
    <n v="10"/>
    <n v="10"/>
    <n v="10"/>
    <n v="10"/>
    <n v="0"/>
    <n v="0"/>
    <n v="0"/>
    <n v="0"/>
    <n v="0"/>
    <n v="0"/>
    <n v="0"/>
    <n v="0"/>
    <n v="0"/>
    <n v="0"/>
    <n v="10"/>
    <n v="0"/>
    <n v="0"/>
    <n v="0"/>
    <n v="0"/>
    <n v="10"/>
    <n v="0"/>
    <n v="0"/>
    <n v="0"/>
    <n v="547.48"/>
    <n v="5474.8"/>
    <n v="0"/>
    <n v="5474.8"/>
    <x v="2"/>
  </r>
  <r>
    <s v="R7NM5"/>
    <s v="DAO_Commercial"/>
    <s v="ESG"/>
    <s v="210-ADBO"/>
    <s v="EQL 6210E 4TB 3.5in"/>
    <s v="EQUALLOGIC PS6210"/>
    <s v="NULL"/>
    <s v="Commercial"/>
    <x v="3"/>
    <s v="NULL"/>
    <s v="NULL"/>
    <x v="0"/>
    <s v="DAO"/>
    <s v="NULL"/>
    <s v="NULL"/>
    <s v="Enterprise"/>
    <n v="23"/>
    <n v="23"/>
    <n v="19"/>
    <n v="11"/>
    <n v="11"/>
    <n v="3"/>
    <n v="0"/>
    <n v="0"/>
    <n v="0"/>
    <n v="0"/>
    <n v="0"/>
    <n v="0"/>
    <n v="0"/>
    <n v="0"/>
    <n v="0"/>
    <n v="0"/>
    <n v="0"/>
    <n v="0"/>
    <n v="0"/>
    <n v="0"/>
    <n v="23"/>
    <n v="0"/>
    <n v="0"/>
    <n v="0"/>
    <n v="0"/>
    <n v="23"/>
    <n v="0"/>
    <n v="0"/>
    <n v="0"/>
    <n v="9889"/>
    <n v="227447"/>
    <n v="0"/>
    <n v="0"/>
    <x v="7"/>
  </r>
  <r>
    <s v="RVN3T"/>
    <s v="DAO_Commercial"/>
    <n v="2013"/>
    <s v="389-BEDW"/>
    <s v="WYSE D10D"/>
    <s v="WYSE"/>
    <s v="NULL"/>
    <s v="Commercial"/>
    <x v="11"/>
    <s v="NULL"/>
    <s v="NULL"/>
    <x v="0"/>
    <s v="DAO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8"/>
  </r>
  <r>
    <s v="T2YH5"/>
    <s v="DAO_Retail"/>
    <n v="2014"/>
    <s v="730-0850"/>
    <s v="XPS13,NO PROCESSOR,NOTEBOOK,SPYDER XPS FBTX"/>
    <s v="SPYDER XPS FBTX"/>
    <s v="CONSUMER"/>
    <s v="Retail"/>
    <x v="5"/>
    <s v="XPS13"/>
    <s v="SPYDER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4"/>
  </r>
  <r>
    <s v="T5DC8"/>
    <s v="DAO_Retail"/>
    <s v="Holiday 2015"/>
    <s v="998-BRVJ"/>
    <s v="LILSFF1605_7102_R/1701_7102"/>
    <s v="LILYSFFFBTX"/>
    <s v="CONSUMER"/>
    <s v="Retail"/>
    <x v="1"/>
    <s v="INSPIRON 3252"/>
    <s v="LILYSFFBTX"/>
    <x v="0"/>
    <s v="NULL"/>
    <s v="NULL"/>
    <s v="NULL"/>
    <s v="Cons Retail"/>
    <n v="2844"/>
    <n v="2844"/>
    <n v="0"/>
    <n v="0"/>
    <n v="0"/>
    <n v="0"/>
    <n v="0"/>
    <n v="0"/>
    <n v="0"/>
    <n v="0"/>
    <n v="0"/>
    <n v="0"/>
    <n v="0"/>
    <n v="0"/>
    <n v="0"/>
    <n v="7784"/>
    <n v="0"/>
    <n v="0"/>
    <n v="7784"/>
    <n v="2131"/>
    <n v="834"/>
    <n v="0"/>
    <n v="0"/>
    <n v="2010"/>
    <n v="0"/>
    <n v="2844"/>
    <n v="0"/>
    <n v="7784"/>
    <n v="6826"/>
    <n v="362.82619999999997"/>
    <n v="1031877.7127999999"/>
    <n v="2824239.1407999997"/>
    <n v="0"/>
    <x v="130"/>
  </r>
  <r>
    <s v="JGGY6"/>
    <s v="DAO_Retail"/>
    <n v="2014"/>
    <s v="730-3962"/>
    <s v="INSPIRON 5423,BMWZ4FBTX1,NOTEBOOK,BMWZ4BTX"/>
    <s v="BMWZ4FBTX"/>
    <s v="CONSUMER"/>
    <s v="Retail"/>
    <x v="0"/>
    <s v="INSPIRON 5423"/>
    <s v="BMWZ4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"/>
  </r>
  <r>
    <s v="JR6XH"/>
    <s v="DAO_Retail"/>
    <n v="2014"/>
    <s v="730-2432"/>
    <s v="INSPIRON 5420,AUDIA4INTELBTX1"/>
    <s v="AUDIA4INTELFBTX"/>
    <s v="CONSUMER"/>
    <s v="Retail"/>
    <x v="0"/>
    <s v="INSPIRON 5420"/>
    <s v="AUDIA4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42"/>
  </r>
  <r>
    <s v="KHYYG"/>
    <s v="DAO_Commercial"/>
    <s v="ESG"/>
    <s v="210-ADGH"/>
    <s v="EQL 4110E 3TB 3.5in"/>
    <s v="EQUALLOGIC PS4110"/>
    <s v="NULL"/>
    <s v="Commercial"/>
    <x v="3"/>
    <s v="NULL"/>
    <s v="NULL"/>
    <x v="0"/>
    <s v="DAO"/>
    <s v="NULL"/>
    <s v="NULL"/>
    <s v="Enterpri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4"/>
  </r>
  <r>
    <s v="KJ5G8"/>
    <s v="DAO_Retail"/>
    <s v="Holiday 2015"/>
    <s v="998-BRXS"/>
    <s v="ECHO13MLK_1605_B018"/>
    <s v="ECHO 13 MLKFBTX"/>
    <s v="CONSUMER"/>
    <s v="Retail"/>
    <x v="8"/>
    <s v="ALIENWARE 13 R2"/>
    <s v="ECHO 13 MLK BTX"/>
    <x v="0"/>
    <s v="NULL"/>
    <s v="NULL"/>
    <s v="NULL"/>
    <s v="Cons Retail"/>
    <n v="62"/>
    <n v="62"/>
    <n v="0"/>
    <n v="0"/>
    <n v="0"/>
    <n v="0"/>
    <n v="0"/>
    <n v="0"/>
    <n v="0"/>
    <n v="0"/>
    <n v="0"/>
    <n v="0"/>
    <n v="0"/>
    <n v="0"/>
    <n v="147"/>
    <n v="0"/>
    <n v="0"/>
    <n v="0"/>
    <n v="147"/>
    <n v="6"/>
    <n v="62"/>
    <n v="0"/>
    <n v="0"/>
    <n v="0"/>
    <n v="0"/>
    <n v="62"/>
    <n v="72"/>
    <n v="75"/>
    <n v="147"/>
    <n v="1486.4682"/>
    <n v="92161.028399999996"/>
    <n v="218510.8254"/>
    <n v="0"/>
    <x v="124"/>
  </r>
  <r>
    <s v="KKYT7"/>
    <s v="DAO_Retail"/>
    <n v="2014"/>
    <s v="730-8238"/>
    <s v="INSPIRON 3847,VRD56 BASE,INSP DT,3847,BTX,GENERAL MTFBTX"/>
    <s v="GENERAL MTFBTX"/>
    <s v="CONSUMER"/>
    <s v="Retail"/>
    <x v="1"/>
    <s v="INSPIRON 3847"/>
    <s v="GENERAL MT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0"/>
  </r>
  <r>
    <s v="6TC9J"/>
    <s v="BTS_DAO"/>
    <s v="HOL-2015"/>
    <s v="998-BIUM"/>
    <s v="PQCBYT|4|500 BF"/>
    <s v="OAK15BYTFBTX"/>
    <s v="CONSUMER"/>
    <s v="Consumer"/>
    <x v="0"/>
    <s v="INSPIRON 3531"/>
    <s v="OAK15BYTBTX"/>
    <x v="0"/>
    <s v="NULL"/>
    <s v="NULL"/>
    <s v="NULL"/>
    <s v="Cons Direct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1"/>
    <n v="0"/>
    <n v="0"/>
    <n v="0"/>
    <n v="1"/>
    <n v="0"/>
    <n v="0"/>
    <n v="0"/>
    <n v="363.7285"/>
    <n v="363.7285"/>
    <n v="0"/>
    <n v="363.7285"/>
    <x v="127"/>
  </r>
  <r>
    <s v="73W06"/>
    <s v="DAO_Retail"/>
    <n v="2014"/>
    <s v="730-7588"/>
    <s v="INSPIRON 3521,NOTEBOOK,OAKV15IVBFBTX"/>
    <s v="OAKV15IVBFBTX"/>
    <s v="CONSUMER"/>
    <s v="Retail"/>
    <x v="0"/>
    <s v="INSPIRON 3521"/>
    <s v="OAKV15IVB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6"/>
  </r>
  <r>
    <s v="74T6J"/>
    <s v="DAO_Retail"/>
    <s v="Spring 2015"/>
    <s v="998-BLYP"/>
    <s v="ANW17-2136SLV"/>
    <s v="ECHO 17FBTX"/>
    <s v="CONSUMER"/>
    <s v="Retail"/>
    <x v="8"/>
    <s v="ALIENWARE 17 R2"/>
    <s v="ECHO 17 BTX"/>
    <x v="0"/>
    <s v="NULL"/>
    <s v="NULL"/>
    <s v="NULL"/>
    <s v="Cons Retail"/>
    <n v="27"/>
    <n v="27"/>
    <n v="27"/>
    <n v="27"/>
    <n v="27"/>
    <n v="27"/>
    <n v="27"/>
    <n v="27"/>
    <n v="27"/>
    <n v="0"/>
    <n v="0"/>
    <n v="0"/>
    <n v="0"/>
    <n v="0"/>
    <n v="0"/>
    <n v="0"/>
    <n v="0"/>
    <n v="0"/>
    <n v="0"/>
    <n v="0"/>
    <n v="27"/>
    <n v="0"/>
    <n v="0"/>
    <n v="0"/>
    <n v="0"/>
    <n v="27"/>
    <n v="0"/>
    <n v="0"/>
    <n v="0"/>
    <n v="1201.74"/>
    <n v="32446.98"/>
    <n v="0"/>
    <n v="32446.98"/>
    <x v="24"/>
  </r>
  <r>
    <s v="77F9P"/>
    <s v="DAO_Retail"/>
    <n v="2014"/>
    <s v="730-5061"/>
    <s v="INSPIRON 2020,NO PROCESSOR,AIO,EAGLETONFBTX"/>
    <s v="EAGLETONFBTX"/>
    <s v="CONSUMER"/>
    <s v="Retail"/>
    <x v="1"/>
    <s v="INSPIRON ONE 2020"/>
    <s v="EAGLETON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"/>
  </r>
  <r>
    <s v="796K1"/>
    <s v="BTS_DAO"/>
    <n v="2012"/>
    <s v="730-2246"/>
    <s v="A5INT1303_065"/>
    <s v="AUDIA5INTELFBTX"/>
    <s v="CONSUMER"/>
    <s v="Consumer"/>
    <x v="0"/>
    <s v="INSPIRON 5520"/>
    <s v="AUDIA5INTELBTX"/>
    <x v="0"/>
    <s v="NULL"/>
    <s v="NULL"/>
    <s v="NULL"/>
    <s v="Cons Direct"/>
    <n v="87"/>
    <n v="87"/>
    <n v="87"/>
    <n v="87"/>
    <n v="87"/>
    <n v="87"/>
    <n v="87"/>
    <n v="87"/>
    <n v="87"/>
    <n v="87"/>
    <n v="87"/>
    <n v="87"/>
    <n v="87"/>
    <n v="87"/>
    <n v="0"/>
    <n v="0"/>
    <n v="0"/>
    <n v="0"/>
    <n v="0"/>
    <n v="0"/>
    <n v="87"/>
    <n v="0"/>
    <n v="0"/>
    <n v="0"/>
    <n v="0"/>
    <n v="87"/>
    <n v="0"/>
    <n v="0"/>
    <n v="0"/>
    <n v="713.58"/>
    <n v="62081.460000000006"/>
    <n v="0"/>
    <n v="62081.460000000006"/>
    <x v="95"/>
  </r>
  <r>
    <s v="HKGPD"/>
    <s v="DAO_Retail"/>
    <n v="2014"/>
    <s v="998-BBCD"/>
    <s v="TABXPSBTX,BASE,TBLT,WTRSTN,BTX,WW"/>
    <s v="TABXPS10BTX"/>
    <s v="TABLET DEVICES"/>
    <s v="Retail"/>
    <x v="7"/>
    <s v="DELL XPS 10"/>
    <s v="TABXPSBTX"/>
    <x v="0"/>
    <s v="NULL"/>
    <s v="NULL"/>
    <s v="NULL"/>
    <s v="Tabl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00"/>
  </r>
  <r>
    <s v="J236Y"/>
    <s v="DAO_Retail"/>
    <s v="Holiday 2015"/>
    <s v="998-BRCZ"/>
    <s v="Inspiron 3050"/>
    <s v="SAKURAFBTX"/>
    <s v="CONSUMER"/>
    <s v="Retail"/>
    <x v="1"/>
    <s v="INSPIRON 3050"/>
    <s v="SAKURA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0"/>
  </r>
  <r>
    <s v="JC2HX"/>
    <s v="DAO_Retail"/>
    <n v="2014"/>
    <s v="730-3360"/>
    <s v="INSPIRON 5520,AUDIA5INTELBTX1"/>
    <s v="AUDIA5INTELFBTX"/>
    <s v="CONSUMER"/>
    <s v="Retail"/>
    <x v="0"/>
    <s v="INSPIRON 5520"/>
    <s v="AUDIA5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5"/>
  </r>
  <r>
    <s v="JHHF2"/>
    <s v="DAO_Retail"/>
    <n v="2014"/>
    <s v="730-3196"/>
    <s v="INSPIRON 5720,AUDIA7INTELBTX1"/>
    <s v="AUDIA7INTELFBTX"/>
    <s v="CONSUMER"/>
    <s v="Retail"/>
    <x v="0"/>
    <s v="INSPIRON 5720"/>
    <s v="AUDIA7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63"/>
  </r>
  <r>
    <s v="JJV4G"/>
    <s v="BTS_DAO"/>
    <s v="SPR-2016"/>
    <s v="998-BLQY"/>
    <s v="i7|8GB|1TB"/>
    <s v="GOODYEARFBTX"/>
    <s v="CONSUMER"/>
    <s v="Consumer"/>
    <x v="12"/>
    <s v="XPS 8700"/>
    <s v="GOODYEARBTX"/>
    <x v="0"/>
    <s v="NULL"/>
    <s v="NULL"/>
    <s v="NULL"/>
    <s v="Cons Direct"/>
    <n v="38"/>
    <n v="38"/>
    <n v="38"/>
    <n v="38"/>
    <n v="38"/>
    <n v="38"/>
    <n v="38"/>
    <n v="38"/>
    <n v="38"/>
    <n v="38"/>
    <n v="38"/>
    <n v="0"/>
    <n v="0"/>
    <n v="0"/>
    <n v="0"/>
    <n v="0"/>
    <n v="0"/>
    <n v="0"/>
    <n v="0"/>
    <n v="0"/>
    <n v="38"/>
    <n v="0"/>
    <n v="0"/>
    <n v="0"/>
    <n v="0"/>
    <n v="38"/>
    <n v="0"/>
    <n v="0"/>
    <n v="0"/>
    <n v="637.27"/>
    <n v="24216.26"/>
    <n v="0"/>
    <n v="24216.26"/>
    <x v="68"/>
  </r>
  <r>
    <s v="HX8XP"/>
    <s v="BTS_DAO"/>
    <n v="2014"/>
    <s v="998-BDQV"/>
    <s v="X8700-634BLK"/>
    <s v="GOODYEARFBTX"/>
    <s v="CONSUMER"/>
    <s v="Consumer"/>
    <x v="12"/>
    <s v="XPS 8700"/>
    <s v="GOODYEARBTX"/>
    <x v="0"/>
    <s v="DAO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8"/>
  </r>
  <r>
    <s v="J0WVV"/>
    <s v="DAO_Commercial"/>
    <s v="ESG"/>
    <s v="225-2633"/>
    <s v="EQL 4100E 1TB 3.5in"/>
    <s v="EQUALLOGIC PS4100"/>
    <s v="Desktops"/>
    <s v="Commercial"/>
    <x v="3"/>
    <s v="NULL"/>
    <s v="NULL"/>
    <x v="0"/>
    <s v="DAO"/>
    <s v="North Am."/>
    <s v="Enterprise"/>
    <s v="Enterprise"/>
    <n v="28"/>
    <n v="28"/>
    <n v="24"/>
    <n v="24"/>
    <n v="20"/>
    <n v="8"/>
    <n v="0"/>
    <n v="0"/>
    <n v="0"/>
    <n v="0"/>
    <n v="0"/>
    <n v="0"/>
    <n v="0"/>
    <n v="0"/>
    <n v="0"/>
    <n v="0"/>
    <n v="0"/>
    <n v="0"/>
    <n v="0"/>
    <n v="0"/>
    <n v="28"/>
    <n v="0"/>
    <n v="0"/>
    <n v="0"/>
    <n v="0"/>
    <n v="28"/>
    <n v="0"/>
    <n v="0"/>
    <n v="0"/>
    <n v="4387"/>
    <n v="122836"/>
    <n v="0"/>
    <n v="0"/>
    <x v="121"/>
  </r>
  <r>
    <s v="J10M8"/>
    <s v="DAO_Retail"/>
    <s v="Holiday 2015"/>
    <s v="998-BRNT"/>
    <s v="REDWOODMLK1603_1404_P"/>
    <s v="REDWOODMLKBSWFBTX"/>
    <s v="CONSUMER"/>
    <s v="Retail"/>
    <x v="0"/>
    <s v="INSPIRON 3157"/>
    <s v="REDWOODMLKBSWBTX"/>
    <x v="0"/>
    <s v="NULL"/>
    <s v="NULL"/>
    <s v="NULL"/>
    <s v="Cons Retail"/>
    <n v="1085"/>
    <n v="1085"/>
    <n v="847"/>
    <n v="847"/>
    <n v="847"/>
    <n v="0"/>
    <n v="0"/>
    <n v="0"/>
    <n v="0"/>
    <n v="0"/>
    <n v="0"/>
    <n v="0"/>
    <n v="0"/>
    <n v="0"/>
    <n v="0"/>
    <n v="0"/>
    <n v="358"/>
    <n v="0"/>
    <n v="358"/>
    <n v="914"/>
    <n v="326"/>
    <n v="0"/>
    <n v="0"/>
    <n v="759"/>
    <n v="0"/>
    <n v="1085"/>
    <n v="358"/>
    <n v="0"/>
    <n v="0"/>
    <n v="491.02"/>
    <n v="532756.69999999995"/>
    <n v="175785.16"/>
    <n v="0"/>
    <x v="224"/>
  </r>
  <r>
    <s v="J4P57"/>
    <s v="BTS_DAO"/>
    <s v="FY16 Back to School cycle3"/>
    <s v="998-BOPW"/>
    <s v="INSPIRON 7558"/>
    <s v="BLACKWOODBDWFBTX"/>
    <s v="CONSUMER"/>
    <s v="Consumer"/>
    <x v="0"/>
    <s v="INSPIRON 7558"/>
    <s v="BLACKWOODBDWBTX"/>
    <x v="0"/>
    <s v="NULL"/>
    <s v="NULL"/>
    <s v="NULL"/>
    <s v="Cons Direct"/>
    <n v="9"/>
    <n v="9"/>
    <n v="9"/>
    <n v="9"/>
    <n v="9"/>
    <n v="9"/>
    <n v="0"/>
    <n v="0"/>
    <n v="0"/>
    <n v="0"/>
    <n v="0"/>
    <n v="0"/>
    <n v="0"/>
    <n v="0"/>
    <n v="0"/>
    <n v="0"/>
    <n v="0"/>
    <n v="0"/>
    <n v="0"/>
    <n v="406"/>
    <n v="9"/>
    <n v="0"/>
    <n v="0"/>
    <n v="0"/>
    <n v="0"/>
    <n v="9"/>
    <n v="0"/>
    <n v="0"/>
    <n v="0"/>
    <n v="691.21"/>
    <n v="6220.89"/>
    <n v="0"/>
    <n v="0"/>
    <x v="67"/>
  </r>
  <r>
    <s v="JDXFM"/>
    <s v="BTS_DAO"/>
    <s v="DBM"/>
    <s v="998-BMLH"/>
    <s v="SAFFRONFBTX"/>
    <s v="SAFFRONFBTX"/>
    <s v="CONSUMER"/>
    <s v="Consumer"/>
    <x v="1"/>
    <s v="INSPIRON 3646"/>
    <s v="SAFFRONBTX"/>
    <x v="0"/>
    <s v="NULL"/>
    <s v="NULL"/>
    <s v="NULL"/>
    <s v="Cons Direct"/>
    <n v="3"/>
    <n v="3"/>
    <n v="3"/>
    <n v="3"/>
    <n v="3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0"/>
    <n v="0"/>
    <n v="288.24"/>
    <n v="864.72"/>
    <n v="0"/>
    <n v="0"/>
    <x v="88"/>
  </r>
  <r>
    <s v="C825C"/>
    <s v="DAO_Commercial"/>
    <s v="ESG"/>
    <s v="225-2630"/>
    <s v="EQL 6100E 1TB 3.5in"/>
    <s v="EQUALLOGIC PS6100"/>
    <s v="Desktops"/>
    <s v="Commercial"/>
    <x v="3"/>
    <s v="NULL"/>
    <s v="NULL"/>
    <x v="0"/>
    <s v="DAO"/>
    <s v="North Am."/>
    <s v="Enterprise"/>
    <s v="Enterprise"/>
    <n v="18"/>
    <n v="18"/>
    <n v="18"/>
    <n v="18"/>
    <n v="14"/>
    <n v="6"/>
    <n v="6"/>
    <n v="0"/>
    <n v="0"/>
    <n v="0"/>
    <n v="0"/>
    <n v="0"/>
    <n v="0"/>
    <n v="0"/>
    <n v="0"/>
    <n v="0"/>
    <n v="0"/>
    <n v="0"/>
    <n v="0"/>
    <n v="0"/>
    <n v="18"/>
    <n v="0"/>
    <n v="0"/>
    <n v="0"/>
    <n v="0"/>
    <n v="18"/>
    <n v="0"/>
    <n v="0"/>
    <n v="0"/>
    <n v="5908"/>
    <n v="106344"/>
    <n v="0"/>
    <n v="0"/>
    <x v="23"/>
  </r>
  <r>
    <s v="CCH4Y"/>
    <s v="DAO_Retail"/>
    <s v="Spring 2015"/>
    <s v="998-BLPJ"/>
    <s v="XPS9343-7273SLV"/>
    <s v="DINO13FBTX"/>
    <s v="CONSUMER"/>
    <s v="Retail"/>
    <x v="5"/>
    <s v="XPS  13 9343"/>
    <s v="DINO13BTX"/>
    <x v="0"/>
    <s v="NULL"/>
    <s v="NULL"/>
    <s v="NULL"/>
    <s v="Cons Retail"/>
    <n v="228"/>
    <n v="228"/>
    <n v="228"/>
    <n v="228"/>
    <n v="228"/>
    <n v="228"/>
    <n v="228"/>
    <n v="228"/>
    <n v="228"/>
    <n v="0"/>
    <n v="0"/>
    <n v="0"/>
    <n v="0"/>
    <n v="0"/>
    <n v="0"/>
    <n v="0"/>
    <n v="0"/>
    <n v="0"/>
    <n v="0"/>
    <n v="0"/>
    <n v="228"/>
    <n v="0"/>
    <n v="0"/>
    <n v="0"/>
    <n v="0"/>
    <n v="228"/>
    <n v="0"/>
    <n v="0"/>
    <n v="0"/>
    <n v="1184.46"/>
    <n v="270056.88"/>
    <n v="0"/>
    <n v="270056.88"/>
    <x v="48"/>
  </r>
  <r>
    <s v="CN54D"/>
    <s v="BTS_Mexico"/>
    <s v="NDBM_Wave1"/>
    <s v="998-BGDY"/>
    <s v="OPTIPLEX 9020,NO PROCESSOR,AMAZON SFF,AMAZONSFFFBTX,BTX,WW"/>
    <s v="AMAZONSFFFBTX"/>
    <s v="COMMERCIAL"/>
    <s v="Commercial"/>
    <x v="2"/>
    <s v="OPTIPLEX 9020"/>
    <s v="AMAZONSFFBTX"/>
    <x v="1"/>
    <s v="LATAM"/>
    <s v="NULL"/>
    <s v="NULL"/>
    <s v="Commercial DBM"/>
    <n v="1886"/>
    <n v="1886"/>
    <n v="1886"/>
    <n v="1886"/>
    <n v="1886"/>
    <n v="656"/>
    <n v="35"/>
    <n v="0"/>
    <n v="0"/>
    <n v="0"/>
    <n v="0"/>
    <n v="0"/>
    <n v="0"/>
    <n v="0"/>
    <n v="0"/>
    <n v="0"/>
    <n v="0"/>
    <n v="0"/>
    <n v="0"/>
    <n v="0"/>
    <n v="1047"/>
    <n v="16"/>
    <n v="0"/>
    <n v="0"/>
    <n v="823"/>
    <n v="1886"/>
    <n v="0"/>
    <n v="0"/>
    <n v="0"/>
    <n v="479.67"/>
    <n v="904657.62"/>
    <n v="0"/>
    <n v="0"/>
    <x v="133"/>
  </r>
  <r>
    <s v="D1T3T"/>
    <s v="BTS_EMEA"/>
    <s v="DBM"/>
    <s v="998-BFZX"/>
    <s v="OptiPlex 7020 MT_019"/>
    <s v="AMAZON7MTFBTX"/>
    <s v="COMMERCIAL"/>
    <s v="Commercial"/>
    <x v="2"/>
    <s v="OPTIPLEX 7020"/>
    <s v="AMAZON7MTBTX"/>
    <x v="0"/>
    <s v="US"/>
    <s v="NULL"/>
    <s v="NULL"/>
    <s v="Commercial DBM"/>
    <n v="892"/>
    <n v="892"/>
    <n v="868"/>
    <n v="844"/>
    <n v="844"/>
    <n v="404"/>
    <n v="0"/>
    <n v="0"/>
    <n v="0"/>
    <n v="0"/>
    <n v="0"/>
    <n v="0"/>
    <n v="0"/>
    <n v="0"/>
    <n v="0"/>
    <n v="0"/>
    <n v="860"/>
    <n v="0"/>
    <n v="860"/>
    <n v="718"/>
    <n v="879"/>
    <n v="13"/>
    <n v="0"/>
    <n v="0"/>
    <n v="0"/>
    <n v="892"/>
    <n v="0"/>
    <n v="860"/>
    <n v="260"/>
    <n v="537.29999999999995"/>
    <n v="479271.6"/>
    <n v="462077.99999999994"/>
    <n v="0"/>
    <x v="225"/>
  </r>
  <r>
    <s v="D3GVD"/>
    <s v="DAO_Retail"/>
    <n v="2014"/>
    <s v="730-4051"/>
    <s v="INSPIRON 5721,,NOTEBOOK,OAKM17IVBFBTX"/>
    <s v="OAKM17IVBFBTX"/>
    <s v="CONSUMER"/>
    <s v="Retail"/>
    <x v="0"/>
    <s v="INSPIRON 5721"/>
    <s v="OAKM17IVB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4"/>
  </r>
  <r>
    <s v="JGC8X"/>
    <s v="BTS_Mexico"/>
    <s v="B2S-16"/>
    <s v="998-BNVW"/>
    <s v="INSPIRON 14-5458"/>
    <s v="TULIP14BDWFBTX"/>
    <s v="CONSUMER"/>
    <s v="Consumer"/>
    <x v="0"/>
    <s v="INSPIRON 14-5458"/>
    <s v="TULIP14BDWBTX"/>
    <x v="1"/>
    <s v="NULL"/>
    <s v="NULL"/>
    <s v="NULL"/>
    <s v="Cons Direct"/>
    <n v="58"/>
    <n v="58"/>
    <n v="0"/>
    <n v="0"/>
    <n v="0"/>
    <n v="0"/>
    <n v="0"/>
    <n v="0"/>
    <n v="0"/>
    <n v="0"/>
    <n v="0"/>
    <n v="0"/>
    <n v="0"/>
    <n v="0"/>
    <n v="0"/>
    <n v="0"/>
    <n v="100"/>
    <n v="0"/>
    <n v="100"/>
    <n v="0"/>
    <n v="58"/>
    <n v="0"/>
    <n v="0"/>
    <n v="0"/>
    <n v="0"/>
    <n v="58"/>
    <n v="100"/>
    <n v="0"/>
    <n v="25"/>
    <n v="452.8"/>
    <n v="26262.400000000001"/>
    <n v="45280"/>
    <n v="0"/>
    <x v="84"/>
  </r>
  <r>
    <s v="JTM4R"/>
    <s v="DAO_Retail"/>
    <s v="Holiday 2015"/>
    <s v="998-BQWX"/>
    <s v="COTTON131605_5011"/>
    <s v="COTTONWOODSKLFBTX"/>
    <s v="CONSUMER"/>
    <s v="Retail"/>
    <x v="0"/>
    <s v="INSPIRON 7359"/>
    <s v="COTTONWOODSKLBTX"/>
    <x v="0"/>
    <s v="NULL"/>
    <s v="NULL"/>
    <s v="NULL"/>
    <s v="Cons Retail"/>
    <n v="832"/>
    <n v="832"/>
    <n v="832"/>
    <n v="832"/>
    <n v="832"/>
    <n v="0"/>
    <n v="0"/>
    <n v="0"/>
    <n v="0"/>
    <n v="0"/>
    <n v="0"/>
    <n v="0"/>
    <n v="0"/>
    <n v="0"/>
    <n v="934"/>
    <n v="0"/>
    <n v="0"/>
    <n v="0"/>
    <n v="934"/>
    <n v="911"/>
    <n v="832"/>
    <n v="0"/>
    <n v="0"/>
    <n v="0"/>
    <n v="0"/>
    <n v="832"/>
    <n v="934"/>
    <n v="0"/>
    <n v="30"/>
    <n v="634.98"/>
    <n v="528303.35999999999"/>
    <n v="593071.32000000007"/>
    <n v="0"/>
    <x v="168"/>
  </r>
  <r>
    <s v="JWCDH"/>
    <s v="DAO_Retail"/>
    <n v="2014"/>
    <s v="730-7590"/>
    <s v="XPS 11,,NOTEBOOK,JARAMA,9P33, XPS FBTX"/>
    <s v="JARAMA XPS FBTX"/>
    <s v="CONSUMER"/>
    <s v="Retail"/>
    <x v="5"/>
    <s v="XPS 11"/>
    <s v="JARAMA XPS 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1"/>
  </r>
  <r>
    <s v="JX02W"/>
    <s v="BTS_DAO"/>
    <s v="HOL-2015"/>
    <s v="998-BIEM"/>
    <s v="i7|8GB|1TB|W7"/>
    <s v="GOODYEARFBTX"/>
    <s v="CONSUMER"/>
    <s v="Consumer"/>
    <x v="12"/>
    <s v="XPS 8700"/>
    <s v="GOODYEARBTX"/>
    <x v="0"/>
    <s v="NULL"/>
    <s v="NULL"/>
    <s v="NULL"/>
    <s v="Cons Direct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636.55999999999995"/>
    <n v="636.55999999999995"/>
    <n v="0"/>
    <n v="636.55999999999995"/>
    <x v="68"/>
  </r>
  <r>
    <s v="K7GCP"/>
    <s v="DAO_Retail"/>
    <n v="2014"/>
    <s v="998-BMNO"/>
    <s v="TULIP15BDWBTX1,INSPIRON 15-5558"/>
    <s v="TULIP15BDWFBTX"/>
    <s v="CONSUMER"/>
    <s v="Retail"/>
    <x v="0"/>
    <s v="INSPIRON 15-5558"/>
    <s v="TULIP15BDWBTX"/>
    <x v="0"/>
    <s v="NULL"/>
    <s v="NULL"/>
    <s v="NULL"/>
    <s v="Cons Retail"/>
    <n v="80"/>
    <n v="80"/>
    <n v="80"/>
    <n v="80"/>
    <n v="80"/>
    <n v="80"/>
    <n v="80"/>
    <n v="80"/>
    <n v="80"/>
    <n v="80"/>
    <n v="0"/>
    <n v="0"/>
    <n v="0"/>
    <n v="0"/>
    <n v="0"/>
    <n v="0"/>
    <n v="0"/>
    <n v="0"/>
    <n v="0"/>
    <n v="1"/>
    <n v="80"/>
    <n v="0"/>
    <n v="0"/>
    <n v="0"/>
    <n v="0"/>
    <n v="80"/>
    <n v="0"/>
    <n v="0"/>
    <n v="0"/>
    <n v="722.53"/>
    <n v="57802.399999999994"/>
    <n v="0"/>
    <n v="57802.399999999994"/>
    <x v="80"/>
  </r>
  <r>
    <s v="7P3Y0"/>
    <s v="DAO_Retail"/>
    <n v="2014"/>
    <s v="730-6795"/>
    <s v="ALIENWARE 17,RANGERFBTX"/>
    <s v="RANGERFBTX"/>
    <s v="CONSUMER"/>
    <s v="Retail"/>
    <x v="8"/>
    <s v="ALIENWARE 17"/>
    <s v="RANGER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09"/>
  </r>
  <r>
    <s v="7TPPR"/>
    <s v="BTS_DAO"/>
    <s v="B2S-2015"/>
    <s v="998-BELP"/>
    <s v="US 16GB WiFi/Red"/>
    <s v="YATESFBTX"/>
    <s v="TABLET DEVICES"/>
    <s v="Consumer"/>
    <x v="7"/>
    <s v="VENUE 8"/>
    <s v="YATESBTX"/>
    <x v="0"/>
    <s v="DAO"/>
    <s v="NULL"/>
    <s v="NULL"/>
    <s v="Tabl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84"/>
  </r>
  <r>
    <s v="84PK5"/>
    <s v="DAO_Retail"/>
    <s v="Spring 2015"/>
    <s v="998-BLYI"/>
    <s v="NULL"/>
    <s v="GOODYEARFBTX"/>
    <s v="CONSUMER"/>
    <s v="Retail"/>
    <x v="12"/>
    <s v="XPS 8700"/>
    <s v="GOODYEARBTX"/>
    <x v="0"/>
    <s v="NULL"/>
    <s v="NULL"/>
    <s v="NULL"/>
    <s v="Cons Retail"/>
    <n v="16"/>
    <n v="16"/>
    <n v="16"/>
    <n v="16"/>
    <n v="16"/>
    <n v="16"/>
    <n v="16"/>
    <n v="16"/>
    <n v="16"/>
    <n v="16"/>
    <n v="0"/>
    <n v="0"/>
    <n v="0"/>
    <n v="0"/>
    <n v="0"/>
    <n v="0"/>
    <n v="0"/>
    <n v="0"/>
    <n v="0"/>
    <n v="0"/>
    <n v="16"/>
    <n v="0"/>
    <n v="0"/>
    <n v="0"/>
    <n v="0"/>
    <n v="16"/>
    <n v="0"/>
    <n v="0"/>
    <n v="0"/>
    <n v="758.95"/>
    <n v="12143.2"/>
    <n v="0"/>
    <n v="12143.2"/>
    <x v="68"/>
  </r>
  <r>
    <s v="8DVXT"/>
    <s v="DAO_Commercial"/>
    <s v="ESG"/>
    <s v="210-ADGI"/>
    <s v="EQL 4110E 4TB 3.5in"/>
    <s v="EQUALLOGIC PS4110"/>
    <s v="NULL"/>
    <s v="Commercial"/>
    <x v="3"/>
    <s v="NULL"/>
    <s v="NULL"/>
    <x v="0"/>
    <s v="DAO"/>
    <s v="NULL"/>
    <s v="NULL"/>
    <s v="Enterpri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90"/>
  </r>
  <r>
    <s v="8H6HC"/>
    <s v="DAO_Commercial"/>
    <n v="2013"/>
    <s v="225-2433"/>
    <s v="ARB"/>
    <s v="ARB"/>
    <s v="ARB"/>
    <s v="Commercial"/>
    <x v="4"/>
    <s v="NULL"/>
    <s v="NULL"/>
    <x v="0"/>
    <s v="DAO"/>
    <s v="North Am."/>
    <s v="Commercial Legacy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4"/>
  </r>
  <r>
    <s v="DHVPR"/>
    <s v="DAO_Commercial"/>
    <s v="NDBM_Wave2"/>
    <s v="730-7575"/>
    <s v="M4800_142H_006NF"/>
    <s v="DIESEL15FBTX"/>
    <s v="COMMERCIAL"/>
    <s v="Commercial"/>
    <x v="14"/>
    <s v="PRECISION M4800"/>
    <s v="DIESEL15BTX"/>
    <x v="0"/>
    <s v="DAO"/>
    <s v="North Am."/>
    <s v="Commercial NDBM"/>
    <s v="Commercial DBM"/>
    <n v="18"/>
    <n v="18"/>
    <n v="18"/>
    <n v="18"/>
    <n v="18"/>
    <n v="18"/>
    <n v="18"/>
    <n v="18"/>
    <n v="18"/>
    <n v="18"/>
    <n v="18"/>
    <n v="18"/>
    <n v="18"/>
    <n v="18"/>
    <n v="0"/>
    <n v="0"/>
    <n v="0"/>
    <n v="0"/>
    <n v="0"/>
    <n v="0"/>
    <n v="0"/>
    <n v="18"/>
    <n v="0"/>
    <n v="0"/>
    <n v="0"/>
    <n v="18"/>
    <n v="0"/>
    <n v="0"/>
    <n v="0"/>
    <n v="1258.02"/>
    <n v="22644.36"/>
    <n v="0"/>
    <n v="22644.36"/>
    <x v="226"/>
  </r>
  <r>
    <s v="DJGPH"/>
    <s v="BTS_DAO"/>
    <s v="FY14 Holiday Cycle 5"/>
    <s v="730-6212"/>
    <s v="PINE1405_391"/>
    <s v="PINEVALLEYFBTX"/>
    <s v="CONSUMER"/>
    <s v="Consumer"/>
    <x v="1"/>
    <s v="INSPIRON 660S"/>
    <s v="PINEVALLEYBTX"/>
    <x v="0"/>
    <s v="DAO"/>
    <s v="North Am."/>
    <s v="Consumer Direct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7"/>
  </r>
  <r>
    <s v="DN7N3"/>
    <s v="BTS_DAO"/>
    <s v="B2S-2016"/>
    <s v="998-BMMX"/>
    <s v="Touch|PDC|4GB|1TB|UMA|DVDRW|DW1707|Win8.1"/>
    <s v="THUNFBTX"/>
    <s v="CONSUMER"/>
    <s v="Consumer"/>
    <x v="1"/>
    <s v="INSPIRON 5348"/>
    <s v="THUNBTX"/>
    <x v="0"/>
    <s v="NULL"/>
    <s v="NULL"/>
    <s v="NULL"/>
    <s v="Cons Direct"/>
    <n v="96"/>
    <n v="96"/>
    <n v="96"/>
    <n v="0"/>
    <n v="0"/>
    <n v="0"/>
    <n v="0"/>
    <n v="0"/>
    <n v="0"/>
    <n v="0"/>
    <n v="0"/>
    <n v="0"/>
    <n v="0"/>
    <n v="0"/>
    <n v="0"/>
    <n v="0"/>
    <n v="0"/>
    <n v="0"/>
    <n v="0"/>
    <n v="0"/>
    <n v="96"/>
    <n v="0"/>
    <n v="0"/>
    <n v="0"/>
    <n v="0"/>
    <n v="96"/>
    <n v="0"/>
    <n v="0"/>
    <n v="0"/>
    <n v="573.94000000000005"/>
    <n v="55098.240000000005"/>
    <n v="0"/>
    <n v="0"/>
    <x v="103"/>
  </r>
  <r>
    <s v="DV7RH"/>
    <s v="DAO_Retail"/>
    <n v="2014"/>
    <s v="998-BMBZ"/>
    <s v="INSPIRON 5548, NOTEBOOK, MAPLEM15BDWFBTX"/>
    <s v="MAPLEM15BDWFBTX"/>
    <s v="CONSUMER"/>
    <s v="Retail"/>
    <x v="0"/>
    <s v="INSPIRON 5548"/>
    <s v="MAPLEM15BDWBTX"/>
    <x v="0"/>
    <s v="NULL"/>
    <s v="NULL"/>
    <s v="NULL"/>
    <s v="Cons Retail"/>
    <n v="17"/>
    <n v="17"/>
    <n v="17"/>
    <n v="17"/>
    <n v="17"/>
    <n v="17"/>
    <n v="17"/>
    <n v="17"/>
    <n v="17"/>
    <n v="17"/>
    <n v="0"/>
    <n v="0"/>
    <n v="0"/>
    <n v="0"/>
    <n v="0"/>
    <n v="0"/>
    <n v="0"/>
    <n v="0"/>
    <n v="0"/>
    <n v="0"/>
    <n v="17"/>
    <n v="0"/>
    <n v="0"/>
    <n v="0"/>
    <n v="0"/>
    <n v="17"/>
    <n v="0"/>
    <n v="0"/>
    <n v="0"/>
    <n v="596.21"/>
    <n v="10135.57"/>
    <n v="0"/>
    <n v="10135.57"/>
    <x v="35"/>
  </r>
  <r>
    <s v="DWJW4"/>
    <s v="DAO_Retail"/>
    <n v="2014"/>
    <s v="998-BDRQ"/>
    <s v="INSPIRON 5348,NO PROCESSOR,THUN AIO,THUNFBTX"/>
    <s v="THUNFBTX"/>
    <s v="CONSUMER"/>
    <s v="Retail"/>
    <x v="1"/>
    <s v="INSPIRON 5348"/>
    <s v="THUN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03"/>
  </r>
  <r>
    <s v="KMHN4"/>
    <s v="BTS_DAO"/>
    <s v="B2S-2016"/>
    <s v="998-BNNH"/>
    <s v="i5|8GB|1TB|M2:GT720|DVDRW|DW1704|Win8.1"/>
    <s v="GOODYEARFBTX"/>
    <s v="CONSUMER"/>
    <s v="Consumer"/>
    <x v="12"/>
    <s v="XPS 8700"/>
    <s v="GOODYEARBTX"/>
    <x v="0"/>
    <s v="NULL"/>
    <s v="NULL"/>
    <s v="NULL"/>
    <s v="Cons Direct"/>
    <n v="20"/>
    <n v="20"/>
    <n v="20"/>
    <n v="20"/>
    <n v="20"/>
    <n v="20"/>
    <n v="20"/>
    <n v="20"/>
    <n v="0"/>
    <n v="0"/>
    <n v="0"/>
    <n v="0"/>
    <n v="0"/>
    <n v="0"/>
    <n v="0"/>
    <n v="0"/>
    <n v="0"/>
    <n v="0"/>
    <n v="0"/>
    <n v="0"/>
    <n v="20"/>
    <n v="0"/>
    <n v="0"/>
    <n v="0"/>
    <n v="0"/>
    <n v="20"/>
    <n v="0"/>
    <n v="0"/>
    <n v="0"/>
    <n v="535.27"/>
    <n v="10705.4"/>
    <n v="0"/>
    <n v="10705.4"/>
    <x v="68"/>
  </r>
  <r>
    <s v="KW8NH"/>
    <s v="DAO_Retail"/>
    <n v="2014"/>
    <s v="730-4396"/>
    <s v="INSPIRON 2020,NO PROCESSOR,AIO,EAGLETONFBTX"/>
    <s v="EAGLETONFBTX"/>
    <s v="CONSUMER"/>
    <s v="Retail"/>
    <x v="1"/>
    <s v="INSPIRON ONE 2020"/>
    <s v="EAGLETON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"/>
  </r>
  <r>
    <s v="MF4CJ"/>
    <s v="DAO_Retail"/>
    <n v="2014"/>
    <s v="998-BPNW"/>
    <s v="GOODYEARFBTX,MNTW,XPS,8700"/>
    <s v="GOODYEARFBTX"/>
    <s v="CONSUMER"/>
    <s v="Retail"/>
    <x v="12"/>
    <s v="XPS 8700"/>
    <s v="GOODYEARBTX"/>
    <x v="0"/>
    <s v="NULL"/>
    <s v="NULL"/>
    <s v="NULL"/>
    <s v="Cons Retail"/>
    <n v="197"/>
    <n v="197"/>
    <n v="197"/>
    <n v="197"/>
    <n v="197"/>
    <n v="197"/>
    <n v="141"/>
    <n v="43"/>
    <n v="0"/>
    <n v="0"/>
    <n v="0"/>
    <n v="0"/>
    <n v="0"/>
    <n v="0"/>
    <n v="0"/>
    <n v="0"/>
    <n v="0"/>
    <n v="0"/>
    <n v="0"/>
    <n v="1"/>
    <n v="197"/>
    <n v="0"/>
    <n v="0"/>
    <n v="0"/>
    <n v="0"/>
    <n v="197"/>
    <n v="0"/>
    <n v="0"/>
    <n v="0"/>
    <n v="567.17999999999995"/>
    <n v="111734.45999999999"/>
    <n v="0"/>
    <n v="24388.739999999998"/>
    <x v="68"/>
  </r>
  <r>
    <s v="MF75V"/>
    <s v="BTS_DAO"/>
    <s v="HOL-2015"/>
    <s v="998-BIEH"/>
    <s v="i5|8GB|1TB|WIN8.1"/>
    <s v="GOODYEARFBTX"/>
    <s v="CONSUMER"/>
    <s v="Consumer"/>
    <x v="12"/>
    <s v="XPS 8700"/>
    <s v="GOODYEAR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8"/>
  </r>
  <r>
    <s v="MPYY9"/>
    <s v="DAO_Retail"/>
    <s v="FY16 Back to School cycle3"/>
    <s v="998-BPTM"/>
    <s v="REDWOOD1603_1204"/>
    <s v="REDWOODFBTX"/>
    <s v="CONSUMER"/>
    <s v="Retail"/>
    <x v="0"/>
    <s v="INSPIRON 3147"/>
    <s v="REDWOODBTX"/>
    <x v="0"/>
    <s v="NULL"/>
    <s v="NULL"/>
    <s v="NULL"/>
    <s v="Cons Retail"/>
    <n v="4581"/>
    <n v="4581"/>
    <n v="4581"/>
    <n v="4581"/>
    <n v="4581"/>
    <n v="273"/>
    <n v="0"/>
    <n v="0"/>
    <n v="0"/>
    <n v="0"/>
    <n v="0"/>
    <n v="0"/>
    <n v="0"/>
    <n v="0"/>
    <n v="0"/>
    <n v="0"/>
    <n v="775"/>
    <n v="0"/>
    <n v="775"/>
    <n v="1331"/>
    <n v="4541"/>
    <n v="0"/>
    <n v="0"/>
    <n v="40"/>
    <n v="0"/>
    <n v="4581"/>
    <n v="775"/>
    <n v="0"/>
    <n v="750"/>
    <n v="456.13"/>
    <n v="2089531.53"/>
    <n v="353500.75"/>
    <n v="0"/>
    <x v="18"/>
  </r>
  <r>
    <s v="K0WMK"/>
    <s v="BTS_DAO"/>
    <s v="Spr-2013"/>
    <s v="730-8152"/>
    <s v="i5|6|750"/>
    <s v="HADLEY 15FBTX"/>
    <s v="CONSUMER"/>
    <s v="Consumer"/>
    <x v="0"/>
    <s v="INSPIRON 7537"/>
    <s v="HADLEY 15BTX"/>
    <x v="0"/>
    <s v="DAO"/>
    <s v="North Am."/>
    <s v="Consumer InDirect"/>
    <s v="Cons Direct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1"/>
    <n v="0"/>
    <n v="0"/>
    <n v="0"/>
    <n v="0"/>
    <n v="1"/>
    <n v="0"/>
    <n v="0"/>
    <n v="0"/>
    <n v="702.41"/>
    <n v="702.41"/>
    <n v="0"/>
    <n v="702.41"/>
    <x v="17"/>
  </r>
  <r>
    <s v="K7M3T"/>
    <s v="DAO_Commercial"/>
    <s v="FY16 2H"/>
    <s v="998-BSQF"/>
    <s v="3040MFF_2H16_003"/>
    <s v="WHITEFISHMFFFBTX"/>
    <s v="COMMERCIAL"/>
    <s v="Retail"/>
    <x v="2"/>
    <s v="OPTIPLEX 3040"/>
    <s v="WHITEFISHMFF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s v="-"/>
    <n v="0"/>
    <n v="0"/>
    <n v="0"/>
    <x v="212"/>
  </r>
  <r>
    <s v="K8GHD"/>
    <s v="DAO_Commercial"/>
    <s v="FY16 2H"/>
    <s v="998-BRKR"/>
    <s v="5040SFF_2H16_007"/>
    <s v="TRIGGERFISHSFFFBTX"/>
    <s v="COMMERCIAL"/>
    <s v="Retail"/>
    <x v="2"/>
    <s v="OPTIPLEX 5040"/>
    <s v="TRIGGERFISHSFFBTX"/>
    <x v="0"/>
    <s v="NULL"/>
    <s v="NULL"/>
    <s v="NULL"/>
    <s v="Commercial DBM"/>
    <n v="143"/>
    <n v="143"/>
    <n v="0"/>
    <n v="0"/>
    <n v="0"/>
    <n v="0"/>
    <n v="0"/>
    <n v="0"/>
    <n v="0"/>
    <n v="0"/>
    <n v="0"/>
    <n v="0"/>
    <n v="0"/>
    <n v="0"/>
    <n v="0"/>
    <n v="0"/>
    <n v="0"/>
    <n v="0"/>
    <n v="0"/>
    <n v="65"/>
    <n v="143"/>
    <n v="0"/>
    <n v="0"/>
    <n v="0"/>
    <n v="0"/>
    <n v="143"/>
    <n v="0"/>
    <n v="0"/>
    <n v="95"/>
    <n v="461.11470000000003"/>
    <n v="65939.402100000007"/>
    <n v="0"/>
    <n v="0"/>
    <x v="122"/>
  </r>
  <r>
    <s v="KJH5G"/>
    <s v="DAO_Retail"/>
    <s v="FY16 Back to School cycle3"/>
    <s v="998-BPWE"/>
    <s v="TULIP15AMD1603_6214_EW_P"/>
    <s v="TULIP15AMDFBTX"/>
    <s v="CONSUMER"/>
    <s v="Retail"/>
    <x v="0"/>
    <s v="INSPIRON 15-5555"/>
    <s v="TULIP15AMD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45"/>
  </r>
  <r>
    <s v="M3NDT"/>
    <s v="BTS_DAO"/>
    <s v="FY 16 Holiday Cycle 5"/>
    <s v="998-BRRE"/>
    <s v="CEDAR15VHSW1605_2356_OPP"/>
    <s v="CEDAR15HSWFBTX"/>
    <s v="CONSUMER"/>
    <s v="Consumer"/>
    <x v="0"/>
    <s v="INSPIRON 3542"/>
    <s v="CEDAR15HSW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4720"/>
    <n v="0"/>
    <n v="4720"/>
    <n v="532"/>
    <n v="0"/>
    <n v="0"/>
    <n v="0"/>
    <n v="0"/>
    <n v="0"/>
    <n v="0"/>
    <n v="4720"/>
    <n v="0"/>
    <n v="0"/>
    <n v="500.18470000000002"/>
    <n v="0"/>
    <n v="2360871.784"/>
    <n v="0"/>
    <x v="37"/>
  </r>
  <r>
    <s v="7KR4T"/>
    <s v="DAO_Retail"/>
    <n v="2014"/>
    <s v="730-7591"/>
    <s v="VENUE 8 PRO,5830,BELLAIREFBTX,WIN"/>
    <s v="BELLAIREFBTX"/>
    <s v="TABLET DEVICES"/>
    <s v="Retail"/>
    <x v="7"/>
    <s v="VENUE 8 PRO"/>
    <s v="BELLAIREBTX"/>
    <x v="0"/>
    <s v="NULL"/>
    <s v="NULL"/>
    <s v="NULL"/>
    <s v="Tabl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6"/>
  </r>
  <r>
    <s v="7M8M5"/>
    <s v="BTS_DAO"/>
    <s v="SPR-2016"/>
    <s v="998-BLLT"/>
    <s v="i7|8GB|1TB"/>
    <s v="GOODYEARFBTX"/>
    <s v="CONSUMER"/>
    <s v="Consumer"/>
    <x v="12"/>
    <s v="XPS 8700"/>
    <s v="GOODYEAR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8"/>
  </r>
  <r>
    <s v="7V31G"/>
    <s v="DAO_Retail"/>
    <s v="Spring 2014"/>
    <s v="998-BIBG"/>
    <s v="i15RM-7561BRZ"/>
    <s v="OAKM15HSWFBTX"/>
    <s v="CONSUMER"/>
    <s v="Retail"/>
    <x v="0"/>
    <s v="INSPIRON 5537"/>
    <s v="OAKM15HSWBTX"/>
    <x v="0"/>
    <s v="NULL"/>
    <s v="NULL"/>
    <s v="NULL"/>
    <s v="Cons Retail"/>
    <n v="6"/>
    <n v="6"/>
    <n v="6"/>
    <n v="6"/>
    <n v="6"/>
    <n v="6"/>
    <n v="6"/>
    <n v="6"/>
    <n v="6"/>
    <n v="6"/>
    <n v="6"/>
    <n v="6"/>
    <n v="6"/>
    <n v="0"/>
    <n v="0"/>
    <n v="0"/>
    <n v="0"/>
    <n v="0"/>
    <n v="0"/>
    <n v="0"/>
    <n v="6"/>
    <n v="0"/>
    <n v="0"/>
    <n v="0"/>
    <n v="0"/>
    <n v="6"/>
    <n v="0"/>
    <n v="0"/>
    <n v="0"/>
    <n v="627.29999999999995"/>
    <n v="3763.7999999999997"/>
    <n v="0"/>
    <n v="3763.7999999999997"/>
    <x v="59"/>
  </r>
  <r>
    <s v="85TXW"/>
    <s v="DAO_Retail"/>
    <n v="2014"/>
    <s v="998-BLRD"/>
    <s v="ALIENWARE 13,ECHO 13FBTX"/>
    <s v="ECHO 13FBTX"/>
    <s v="CONSUMER"/>
    <s v="Retail"/>
    <x v="8"/>
    <s v="ALIENWARE 13"/>
    <s v="ECHO 13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0"/>
  </r>
  <r>
    <s v="864PT"/>
    <s v="DAO_Commercial"/>
    <s v="DBM"/>
    <s v="998-BHVO"/>
    <s v="SMB - OPTIPLEX 3020_003"/>
    <s v="DOGFISH 3FBTX"/>
    <s v="COMMERCIAL"/>
    <s v="Commercial"/>
    <x v="2"/>
    <s v="OPTIPLEX 3020"/>
    <s v="DOGFISH 3 BTX"/>
    <x v="0"/>
    <s v="NULL"/>
    <s v="NULL"/>
    <s v="NULL"/>
    <s v="Commercial DBM"/>
    <n v="22"/>
    <n v="22"/>
    <n v="22"/>
    <n v="22"/>
    <n v="22"/>
    <n v="22"/>
    <n v="22"/>
    <n v="22"/>
    <n v="22"/>
    <n v="22"/>
    <n v="22"/>
    <n v="0"/>
    <n v="0"/>
    <n v="0"/>
    <n v="0"/>
    <n v="0"/>
    <n v="0"/>
    <n v="0"/>
    <n v="0"/>
    <n v="0"/>
    <n v="1"/>
    <n v="21"/>
    <n v="0"/>
    <n v="0"/>
    <n v="0"/>
    <n v="22"/>
    <n v="0"/>
    <n v="0"/>
    <n v="0"/>
    <n v="364.63"/>
    <n v="8021.86"/>
    <n v="0"/>
    <n v="8021.86"/>
    <x v="110"/>
  </r>
  <r>
    <s v="MMXDY"/>
    <s v="DAO_Commercial"/>
    <s v="DBM"/>
    <s v="998-BGCY"/>
    <s v="OPTIPLEX 9020_006"/>
    <s v="AMAZONMTFBTX"/>
    <s v="COMMERCIAL"/>
    <s v="Commercial"/>
    <x v="2"/>
    <s v="OPTIPLEX 9020"/>
    <s v="AMAZONMTBTX"/>
    <x v="0"/>
    <s v="DAO"/>
    <s v="NULL"/>
    <s v="NULL"/>
    <s v="Commercial DBM"/>
    <n v="955"/>
    <n v="955"/>
    <n v="931"/>
    <n v="907"/>
    <n v="787"/>
    <n v="467"/>
    <n v="103"/>
    <n v="0"/>
    <n v="0"/>
    <n v="0"/>
    <n v="0"/>
    <n v="0"/>
    <n v="0"/>
    <n v="0"/>
    <n v="0"/>
    <n v="0"/>
    <n v="484"/>
    <n v="0"/>
    <n v="484"/>
    <n v="281"/>
    <n v="628"/>
    <n v="18"/>
    <n v="0"/>
    <n v="309"/>
    <n v="0"/>
    <n v="955"/>
    <n v="0"/>
    <n v="484"/>
    <n v="0"/>
    <n v="508.04"/>
    <n v="485178.2"/>
    <n v="245891.36000000002"/>
    <n v="0"/>
    <x v="65"/>
  </r>
  <r>
    <s v="MRYJF"/>
    <s v="DAO_Retail"/>
    <s v="Back to School 2014"/>
    <s v="998-BDQD"/>
    <s v="X8700-3130BLK"/>
    <s v="GOODYEARFBTX"/>
    <s v="CONSUMER"/>
    <s v="Retail"/>
    <x v="12"/>
    <s v="XPS 8700"/>
    <s v="GOODYEARBTX"/>
    <x v="0"/>
    <s v="DAO"/>
    <s v="NULL"/>
    <s v="NULL"/>
    <s v="Cons Retail"/>
    <n v="15"/>
    <n v="15"/>
    <n v="15"/>
    <n v="15"/>
    <n v="15"/>
    <n v="15"/>
    <n v="15"/>
    <n v="15"/>
    <n v="15"/>
    <n v="0"/>
    <n v="0"/>
    <n v="0"/>
    <n v="0"/>
    <n v="0"/>
    <n v="0"/>
    <n v="0"/>
    <n v="0"/>
    <n v="0"/>
    <n v="0"/>
    <n v="0"/>
    <n v="15"/>
    <n v="0"/>
    <n v="0"/>
    <n v="0"/>
    <n v="0"/>
    <n v="15"/>
    <n v="0"/>
    <n v="0"/>
    <n v="0"/>
    <n v="751.82"/>
    <n v="11277.300000000001"/>
    <n v="0"/>
    <n v="11277.300000000001"/>
    <x v="68"/>
  </r>
  <r>
    <s v="MT4DH"/>
    <s v="BTS_DAO"/>
    <s v="FY 16 Holiday Cycle 5"/>
    <s v="998-BRBW"/>
    <s v="CEDAR15VBDW1601_2355"/>
    <s v="CEDAR15BDWFBTX"/>
    <s v="CONSUMER"/>
    <s v="Consumer"/>
    <x v="0"/>
    <s v="INSPIRON 3543"/>
    <s v="CEDAR15BDW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146"/>
    <n v="0"/>
    <n v="1157"/>
    <n v="0"/>
    <n v="1303"/>
    <n v="449"/>
    <n v="0"/>
    <n v="0"/>
    <n v="0"/>
    <n v="0"/>
    <n v="0"/>
    <n v="0"/>
    <n v="1157"/>
    <n v="146"/>
    <n v="1303"/>
    <n v="699.51310000000001"/>
    <n v="0"/>
    <n v="911465.56929999997"/>
    <n v="0"/>
    <x v="2"/>
  </r>
  <r>
    <s v="MX1TN"/>
    <s v="BTS_DAO"/>
    <n v="2012"/>
    <s v="730-2486"/>
    <s v="PPAN1303_010"/>
    <s v="PANAMERA XPS FBTX"/>
    <s v="CONSUMER"/>
    <s v="Consumer"/>
    <x v="5"/>
    <s v="XPS15"/>
    <s v="PANAMERA XPS BTX"/>
    <x v="0"/>
    <s v="NULL"/>
    <s v="NULL"/>
    <s v="NULL"/>
    <s v="Cons Direct"/>
    <n v="10"/>
    <n v="10"/>
    <n v="10"/>
    <n v="10"/>
    <n v="10"/>
    <n v="10"/>
    <n v="10"/>
    <n v="10"/>
    <n v="10"/>
    <n v="10"/>
    <n v="10"/>
    <n v="10"/>
    <n v="10"/>
    <n v="10"/>
    <n v="0"/>
    <n v="0"/>
    <n v="0"/>
    <n v="0"/>
    <n v="0"/>
    <n v="0"/>
    <n v="10"/>
    <n v="0"/>
    <n v="0"/>
    <n v="0"/>
    <n v="0"/>
    <n v="10"/>
    <n v="0"/>
    <n v="0"/>
    <n v="0"/>
    <n v="1023.89"/>
    <n v="10238.9"/>
    <n v="0"/>
    <n v="10238.9"/>
    <x v="69"/>
  </r>
  <r>
    <s v="N8VGT"/>
    <s v="BTS_DAO"/>
    <s v="FY 16 Holiday Cycle 5"/>
    <s v="998-BREG"/>
    <s v="POPPY1605_717_3D_P"/>
    <s v="POPPY24FBTX"/>
    <s v="CONSUMER"/>
    <s v="Consumer"/>
    <x v="1"/>
    <s v="INSPIRON 24-7459"/>
    <s v="POPPY24BTX"/>
    <x v="0"/>
    <s v="NULL"/>
    <s v="NULL"/>
    <s v="NULL"/>
    <s v="Cons Direct"/>
    <n v="100"/>
    <n v="100"/>
    <n v="0"/>
    <n v="0"/>
    <n v="0"/>
    <n v="0"/>
    <n v="0"/>
    <n v="0"/>
    <n v="0"/>
    <n v="0"/>
    <n v="0"/>
    <n v="0"/>
    <n v="0"/>
    <n v="0"/>
    <n v="0"/>
    <n v="0"/>
    <n v="500"/>
    <n v="0"/>
    <n v="500"/>
    <n v="0"/>
    <n v="100"/>
    <n v="0"/>
    <n v="0"/>
    <n v="0"/>
    <n v="0"/>
    <n v="100"/>
    <n v="472"/>
    <n v="28"/>
    <n v="202"/>
    <n v="876.52800000000002"/>
    <n v="87652.800000000003"/>
    <n v="438264"/>
    <n v="0"/>
    <x v="118"/>
  </r>
  <r>
    <s v="87YY2"/>
    <s v="BTS_DAO"/>
    <s v="DBM"/>
    <s v="998-BMLK"/>
    <s v="TULIP15BDWFBTX"/>
    <s v="TULIP15BDWFBTX"/>
    <s v="CONSUMER"/>
    <s v="Consumer"/>
    <x v="0"/>
    <s v="INSPIRON 15-5558"/>
    <s v="TULIP15BDWBTX"/>
    <x v="0"/>
    <s v="NULL"/>
    <s v="NULL"/>
    <s v="NULL"/>
    <s v="Cons Direct"/>
    <n v="3"/>
    <n v="3"/>
    <n v="3"/>
    <n v="3"/>
    <n v="3"/>
    <n v="3"/>
    <n v="3"/>
    <n v="3"/>
    <n v="3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0"/>
    <n v="0"/>
    <n v="510.68"/>
    <n v="1532.04"/>
    <n v="0"/>
    <n v="1532.04"/>
    <x v="80"/>
  </r>
  <r>
    <s v="8HHNG"/>
    <s v="DAO_Retail"/>
    <n v="2014"/>
    <s v="730-6782"/>
    <s v="INSPIRON 5 SERIES 14,NOTEBOOK,5437,OAKM14HSWFBTX"/>
    <s v="OAKM14HSWFBTX"/>
    <s v="CONSUMER"/>
    <s v="Retail"/>
    <x v="0"/>
    <s v="INSPIRON 5437"/>
    <s v="OAKM14HSW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69"/>
  </r>
  <r>
    <s v="8HX4R"/>
    <s v="BTS_DAO"/>
    <s v="FY16 Holiday cycle5"/>
    <s v="998-BPRI"/>
    <s v="SUPEKV1605_425_P"/>
    <s v="SUPERIORAMDFBTX"/>
    <s v="CONSUMER"/>
    <s v="Consumer"/>
    <x v="10"/>
    <s v="VOSTRO 3905"/>
    <s v="SUPERIORAMDBTX"/>
    <x v="0"/>
    <s v="NULL"/>
    <s v="NULL"/>
    <s v="NULL"/>
    <s v="Cons Direct"/>
    <n v="439"/>
    <n v="439"/>
    <n v="338"/>
    <n v="218"/>
    <n v="189"/>
    <n v="0"/>
    <n v="0"/>
    <n v="0"/>
    <n v="0"/>
    <n v="0"/>
    <n v="0"/>
    <n v="0"/>
    <n v="0"/>
    <n v="0"/>
    <n v="0"/>
    <n v="0"/>
    <n v="36"/>
    <n v="0"/>
    <n v="36"/>
    <n v="1"/>
    <n v="439"/>
    <n v="0"/>
    <n v="0"/>
    <n v="0"/>
    <n v="0"/>
    <n v="439"/>
    <n v="0"/>
    <n v="36"/>
    <n v="0"/>
    <n v="304.01"/>
    <n v="133460.38999999998"/>
    <n v="10944.36"/>
    <n v="0"/>
    <x v="185"/>
  </r>
  <r>
    <s v="8RG4K"/>
    <s v="BTS_DAO"/>
    <s v="B2S-2015"/>
    <s v="998-BDEX"/>
    <s v="i5|8GB|1TB Win 7"/>
    <s v="GENERAL MTFBTX"/>
    <s v="CONSUMER"/>
    <s v="Consumer"/>
    <x v="1"/>
    <s v="INSPIRON 3847"/>
    <s v="GENERAL MT BTX"/>
    <x v="0"/>
    <s v="DAO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0"/>
  </r>
  <r>
    <s v="8V8TP"/>
    <s v="DAO_Retail"/>
    <n v="2014"/>
    <s v="998-BODD"/>
    <s v="INSPIRON 24-3455,,ORCHID AMD CHASSIS,ORCAMD24FBTX"/>
    <s v="ORCAMD24FBTX"/>
    <s v="CONSUMER"/>
    <s v="Retail"/>
    <x v="1"/>
    <s v="INSPIRON 24-3455"/>
    <s v="ORCAMD24BTX"/>
    <x v="0"/>
    <s v="NULL"/>
    <s v="NULL"/>
    <s v="NULL"/>
    <s v="Cons Retail"/>
    <n v="93"/>
    <n v="93"/>
    <n v="93"/>
    <n v="93"/>
    <n v="93"/>
    <n v="93"/>
    <n v="93"/>
    <n v="93"/>
    <n v="93"/>
    <n v="0"/>
    <n v="0"/>
    <n v="0"/>
    <n v="0"/>
    <n v="0"/>
    <n v="0"/>
    <n v="0"/>
    <n v="0"/>
    <n v="0"/>
    <n v="0"/>
    <n v="0"/>
    <n v="93"/>
    <n v="0"/>
    <n v="0"/>
    <n v="0"/>
    <n v="0"/>
    <n v="93"/>
    <n v="0"/>
    <n v="0"/>
    <n v="0"/>
    <n v="502.61"/>
    <n v="46742.73"/>
    <n v="0"/>
    <n v="46742.73"/>
    <x v="77"/>
  </r>
  <r>
    <s v="85V82"/>
    <s v="BTS_DAO"/>
    <s v="FY16 Back to School cycle3"/>
    <s v="998-BPQW"/>
    <s v="GBEARMT1603_118_P"/>
    <s v="GREATBEARMTBTX"/>
    <s v="CONSUMER"/>
    <s v="Consumer"/>
    <x v="10"/>
    <s v="VOSTRO 3900"/>
    <s v="GREATBEAR MT BTX"/>
    <x v="0"/>
    <s v="NULL"/>
    <s v="NULL"/>
    <s v="NULL"/>
    <s v="Cons Direct"/>
    <n v="2805"/>
    <n v="2805"/>
    <n v="2677"/>
    <n v="2617"/>
    <n v="2617"/>
    <n v="1614"/>
    <n v="921"/>
    <n v="0"/>
    <n v="0"/>
    <n v="0"/>
    <n v="0"/>
    <n v="0"/>
    <n v="0"/>
    <n v="0"/>
    <n v="0"/>
    <n v="0"/>
    <n v="650"/>
    <n v="0"/>
    <n v="650"/>
    <n v="0"/>
    <n v="2805"/>
    <n v="0"/>
    <n v="0"/>
    <n v="0"/>
    <n v="0"/>
    <n v="2805"/>
    <n v="0"/>
    <n v="650"/>
    <n v="0"/>
    <n v="440.26"/>
    <n v="1234929.3"/>
    <n v="286169"/>
    <n v="0"/>
    <x v="227"/>
  </r>
  <r>
    <s v="8JVFC"/>
    <s v="BTS_DAO"/>
    <s v="Hol-2013"/>
    <s v="210-ABPV"/>
    <s v="32GB WiFi Android 4.2/Black"/>
    <s v="Tablet"/>
    <s v="NULL"/>
    <s v="Consumer"/>
    <x v="7"/>
    <s v="NULL"/>
    <s v="NULL"/>
    <x v="0"/>
    <s v="DAO"/>
    <s v="North Am."/>
    <s v="Tablets"/>
    <s v="Tablets"/>
    <n v="4"/>
    <n v="4"/>
    <n v="4"/>
    <n v="4"/>
    <n v="4"/>
    <n v="4"/>
    <n v="4"/>
    <n v="4"/>
    <n v="4"/>
    <n v="4"/>
    <n v="4"/>
    <n v="4"/>
    <n v="4"/>
    <n v="4"/>
    <n v="0"/>
    <n v="0"/>
    <n v="0"/>
    <n v="0"/>
    <n v="0"/>
    <n v="0"/>
    <n v="4"/>
    <n v="0"/>
    <n v="0"/>
    <n v="0"/>
    <n v="0"/>
    <n v="4"/>
    <n v="0"/>
    <n v="0"/>
    <n v="0"/>
    <n v="174.07"/>
    <n v="696.28"/>
    <n v="0"/>
    <n v="696.28"/>
    <x v="182"/>
  </r>
  <r>
    <s v="8VRCN"/>
    <s v="DAO_Retail"/>
    <n v="2014"/>
    <s v="730-6280"/>
    <s v="INSPIRON 3721,NOTEBOOK,OAKV17IVBFBTX"/>
    <s v="OAKV17IVBFBTX"/>
    <s v="CONSUMER"/>
    <s v="Retail"/>
    <x v="0"/>
    <s v="INSPIRON 3721"/>
    <s v="OAKV17IVB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60"/>
  </r>
  <r>
    <s v="8WY7K"/>
    <s v="BTS_DAO"/>
    <s v="FY 16 Holiday Cycle 5"/>
    <s v="998-BREW"/>
    <s v="GDSKL1605_104"/>
    <s v="GOODYEARSKLFBTX"/>
    <s v="CONSUMER"/>
    <s v="Consumer"/>
    <x v="12"/>
    <s v="XPS 8900"/>
    <s v="GOODYEARSKLBTX"/>
    <x v="0"/>
    <s v="NULL"/>
    <s v="NULL"/>
    <s v="NULL"/>
    <s v="Cons Direct"/>
    <n v="283"/>
    <n v="283"/>
    <n v="153"/>
    <n v="0"/>
    <n v="0"/>
    <n v="0"/>
    <n v="0"/>
    <n v="0"/>
    <n v="0"/>
    <n v="0"/>
    <n v="0"/>
    <n v="0"/>
    <n v="0"/>
    <n v="0"/>
    <n v="0"/>
    <n v="520"/>
    <n v="2367"/>
    <n v="0"/>
    <n v="2887"/>
    <n v="256"/>
    <n v="283"/>
    <n v="0"/>
    <n v="0"/>
    <n v="0"/>
    <n v="0"/>
    <n v="283"/>
    <n v="0"/>
    <n v="2887"/>
    <n v="613"/>
    <n v="658.79"/>
    <n v="186437.56999999998"/>
    <n v="1901926.73"/>
    <n v="0"/>
    <x v="228"/>
  </r>
  <r>
    <s v="94PX8"/>
    <s v="DAO_Retail"/>
    <n v="2014"/>
    <s v="998-19180"/>
    <s v="XPS ONE 27,NO PROCESSOR,AIO,2720,PIRELLIBTX1"/>
    <s v="PIRELLIFBTX"/>
    <s v="CONSUMER"/>
    <s v="Retail"/>
    <x v="12"/>
    <s v="XPS ONE 27"/>
    <s v="PIRELLI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8"/>
  </r>
  <r>
    <s v="8X6NT"/>
    <s v="DAO_Retail"/>
    <s v="Holiday 2015"/>
    <s v="998-BRBH"/>
    <s v="COTTON-B131605_003"/>
    <s v="COTTONWOODBSKLFBTX"/>
    <s v="CONSUMER"/>
    <s v="Retail"/>
    <x v="0"/>
    <s v="INSPIRON 7353"/>
    <s v="COTTONWOODBSKLBTX"/>
    <x v="0"/>
    <s v="NULL"/>
    <s v="NULL"/>
    <s v="NULL"/>
    <s v="Cons Retail"/>
    <n v="1245"/>
    <n v="1245"/>
    <n v="21"/>
    <n v="21"/>
    <n v="0"/>
    <n v="0"/>
    <n v="0"/>
    <n v="0"/>
    <n v="0"/>
    <n v="0"/>
    <n v="0"/>
    <n v="0"/>
    <n v="0"/>
    <n v="0"/>
    <n v="1806"/>
    <n v="0"/>
    <n v="0"/>
    <n v="0"/>
    <n v="1806"/>
    <n v="5972"/>
    <n v="3"/>
    <n v="0"/>
    <n v="0"/>
    <n v="1242"/>
    <n v="0"/>
    <n v="1245"/>
    <n v="800"/>
    <n v="1006"/>
    <n v="2944"/>
    <n v="858.21"/>
    <n v="1068471.45"/>
    <n v="1549927.26"/>
    <n v="0"/>
    <x v="159"/>
  </r>
  <r>
    <s v="905VK"/>
    <s v="DAO_Retail"/>
    <s v="Spring 2015"/>
    <s v="998-BLYL"/>
    <s v="ANW17-7493SLV"/>
    <s v="ECHO 17FBTX"/>
    <s v="CONSUMER"/>
    <s v="Retail"/>
    <x v="8"/>
    <s v="ALIENWARE 17 R2"/>
    <s v="ECHO 17 BTX"/>
    <x v="0"/>
    <s v="NULL"/>
    <s v="NULL"/>
    <s v="NULL"/>
    <s v="Cons Retail"/>
    <n v="17"/>
    <n v="17"/>
    <n v="17"/>
    <n v="17"/>
    <n v="17"/>
    <n v="17"/>
    <n v="17"/>
    <n v="17"/>
    <n v="17"/>
    <n v="0"/>
    <n v="0"/>
    <n v="0"/>
    <n v="0"/>
    <n v="0"/>
    <n v="0"/>
    <n v="0"/>
    <n v="0"/>
    <n v="0"/>
    <n v="0"/>
    <n v="0"/>
    <n v="17"/>
    <n v="0"/>
    <n v="0"/>
    <n v="0"/>
    <n v="0"/>
    <n v="17"/>
    <n v="0"/>
    <n v="0"/>
    <n v="0"/>
    <n v="1597.59"/>
    <n v="27159.03"/>
    <n v="0"/>
    <n v="27159.03"/>
    <x v="24"/>
  </r>
  <r>
    <s v="9927N"/>
    <s v="DAO_Retail"/>
    <n v="2014"/>
    <s v="998-21671"/>
    <s v="INSPIRON 7 SERIES 15,7537,NOTEBOOK,HADLEY 15FBTX"/>
    <s v="HADLEY 15FBTX"/>
    <s v="CONSUMER"/>
    <s v="Retail"/>
    <x v="0"/>
    <s v="INSPIRON 7537"/>
    <s v="HADLEY 15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7"/>
  </r>
  <r>
    <s v="9RXNW"/>
    <s v="BTS_DAO"/>
    <s v="DBM"/>
    <s v="998-BMLV"/>
    <s v="INSPIRON 17-5758"/>
    <s v="TULIP17BDWFBTX"/>
    <s v="CONSUMER"/>
    <s v="Consumer"/>
    <x v="0"/>
    <s v="INSPIRON 17-5758"/>
    <s v="TULIP17BDWBTX"/>
    <x v="0"/>
    <s v="NULL"/>
    <s v="NULL"/>
    <s v="NULL"/>
    <s v="Cons Direct"/>
    <n v="5"/>
    <n v="5"/>
    <n v="5"/>
    <n v="5"/>
    <n v="5"/>
    <n v="5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0"/>
    <n v="5"/>
    <n v="0"/>
    <n v="0"/>
    <n v="0"/>
    <n v="587.14"/>
    <n v="2935.7"/>
    <n v="0"/>
    <n v="0"/>
    <x v="155"/>
  </r>
  <r>
    <s v="9W3H5"/>
    <s v="DAO_Retail"/>
    <n v="2014"/>
    <s v="998-BHSP"/>
    <s v="INSPIRON 5 SERIES 15,NOTEBOOK,5537,OAKM15HSWFBTX"/>
    <s v="OAKM15HSWFBTX"/>
    <s v="CONSUMER"/>
    <s v="Retail"/>
    <x v="0"/>
    <s v="INSPIRON 5537"/>
    <s v="OAKM15HS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9"/>
  </r>
  <r>
    <s v="95X0R"/>
    <s v="DAO_Retail"/>
    <s v="Holiday 2013"/>
    <s v="730-7736"/>
    <s v="BELL8-1818BLK"/>
    <s v="BELLAIREFBTX"/>
    <s v="TABLET DEVICES"/>
    <s v="Retail"/>
    <x v="7"/>
    <s v="VENUE 8 PRO"/>
    <s v="BELLAIREBTX"/>
    <x v="0"/>
    <s v="DAO"/>
    <s v="North Am."/>
    <s v="Tablets"/>
    <s v="Tablets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259.17"/>
    <n v="259.17"/>
    <n v="0"/>
    <n v="259.17"/>
    <x v="116"/>
  </r>
  <r>
    <s v="9D29C"/>
    <s v="DAO_Retail"/>
    <n v="2014"/>
    <s v="998-BKCN"/>
    <s v="INSPIRON 3542,,NOTEBOOK,CEDAR15HSWFBTX"/>
    <s v="CEDAR15HSWFBTX"/>
    <s v="CONSUMER"/>
    <s v="Retail"/>
    <x v="0"/>
    <s v="INSPIRON 3542"/>
    <s v="CEDAR15HS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7"/>
  </r>
  <r>
    <s v="9RCTV"/>
    <s v="DAO_Retail"/>
    <n v="2014"/>
    <s v="998-BHSU"/>
    <s v="INSPIRON 5 SERIES 17,NOTEBOOK,OAKM17HSWFBTX"/>
    <s v="OAKM17HSWFBTX"/>
    <s v="CONSUMER"/>
    <s v="Retail"/>
    <x v="0"/>
    <s v="INSPIRON 5737"/>
    <s v="OAKM17HS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5"/>
  </r>
  <r>
    <s v="9VH44"/>
    <s v="BTS_Mexico"/>
    <s v="B2S-2015"/>
    <s v="998-BEZK"/>
    <s v="US 16GB WiFi/Black"/>
    <s v="TALBOTTFBTX"/>
    <s v="TABLET DEVICES"/>
    <s v="Consumer"/>
    <x v="7"/>
    <s v="VENUE 7"/>
    <s v="TALBOTTBTX"/>
    <x v="1"/>
    <s v="DAO"/>
    <s v="NULL"/>
    <s v="NULL"/>
    <s v="Tablets"/>
    <n v="376"/>
    <n v="376"/>
    <n v="376"/>
    <n v="376"/>
    <n v="376"/>
    <n v="376"/>
    <n v="376"/>
    <n v="376"/>
    <n v="376"/>
    <n v="376"/>
    <n v="376"/>
    <n v="376"/>
    <n v="0"/>
    <n v="0"/>
    <n v="0"/>
    <n v="0"/>
    <n v="0"/>
    <n v="0"/>
    <n v="0"/>
    <n v="0"/>
    <n v="376"/>
    <n v="0"/>
    <n v="0"/>
    <n v="0"/>
    <n v="0"/>
    <n v="376"/>
    <n v="0"/>
    <n v="0"/>
    <n v="0"/>
    <n v="138.80000000000001"/>
    <n v="52188.800000000003"/>
    <n v="0"/>
    <n v="52188.800000000003"/>
    <x v="203"/>
  </r>
  <r>
    <s v="CFF81"/>
    <s v="DAO_Commercial"/>
    <s v="FY16 2H"/>
    <s v="998-BSQI"/>
    <s v="3040MFF_2H16_010"/>
    <s v="WHITEFISHMFFFBTX"/>
    <s v="COMMERCIAL"/>
    <s v="Retail"/>
    <x v="2"/>
    <s v="OPTIPLEX 3040"/>
    <s v="WHITEFISHMFF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s v="-"/>
    <n v="0"/>
    <n v="0"/>
    <n v="0"/>
    <x v="212"/>
  </r>
  <r>
    <s v="N5JXJ"/>
    <s v="DAO_Retail"/>
    <n v="2014"/>
    <s v="998-BNSR"/>
    <s v="INSPIRON 3048,NO PROCESSOR,CASPIAN AIO,CASPIANFBTX"/>
    <s v="CASPIANBTX"/>
    <s v="CONSUMER"/>
    <s v="Retail"/>
    <x v="1"/>
    <s v="INSPIRON 3048"/>
    <s v="CASPIAN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8"/>
  </r>
  <r>
    <s v="ND99C"/>
    <s v="DAO_Commercial"/>
    <n v="2013"/>
    <s v="998-BBYI"/>
    <s v="INSPIRON 3542"/>
    <s v="CEDAR15HSWFBTX"/>
    <s v="CONSUMER"/>
    <s v="Commercial"/>
    <x v="0"/>
    <s v="INSPIRON 3542"/>
    <s v="CEDAR15HSWBTX"/>
    <x v="0"/>
    <s v="DAO"/>
    <s v="NULL"/>
    <s v="NULL"/>
    <s v="Cons Direct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344.99"/>
    <n v="344.99"/>
    <n v="0"/>
    <n v="344.99"/>
    <x v="37"/>
  </r>
  <r>
    <s v="NV461"/>
    <s v="DAO_Retail"/>
    <n v="2014"/>
    <s v="730-5653"/>
    <s v="INSPIRON 3521,NOTEBOOK,OAKV15IVBFBTX"/>
    <s v="OAKV15IVBFBTX"/>
    <s v="CONSUMER"/>
    <s v="Retail"/>
    <x v="0"/>
    <s v="INSPIRON 3521"/>
    <s v="OAKV15IVB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6"/>
  </r>
  <r>
    <s v="NW26D"/>
    <s v="DAO_Retail"/>
    <n v="2014"/>
    <s v="730-7802"/>
    <s v="INSPIRON 3521,NOTEBOOK,OAKV15IVBFBTX"/>
    <s v="OAKV15IVBFBTX"/>
    <s v="CONSUMER"/>
    <s v="Retail"/>
    <x v="0"/>
    <s v="INSPIRON 3521"/>
    <s v="OAKV15IVB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6"/>
  </r>
  <r>
    <s v="PJT63"/>
    <s v="DAO_Retail"/>
    <n v="2014"/>
    <s v="998-BDXP"/>
    <s v="OPTIPLEX XE2,NO PROCESSOR,AMAZON X MT E,AMAZONXMTFBTX,EPA,BTX,WW"/>
    <s v="AMAZONXMTFBTX"/>
    <s v="COMMERCIAL"/>
    <s v="Retail"/>
    <x v="2"/>
    <s v="OPTIPLEX XE2"/>
    <s v="AMAZONXMT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04"/>
  </r>
  <r>
    <s v="TD2KG"/>
    <s v="DAO_Commercial"/>
    <s v="DBM"/>
    <s v="998-BGHK"/>
    <s v="OptiPlex 3030AIO_010"/>
    <s v="TIGRIS AIOFBTX"/>
    <s v="COMMERCIAL"/>
    <s v="Commercial"/>
    <x v="2"/>
    <s v="OPTIPLEX 3030 AIO"/>
    <s v="TIGRIS AIO BTX"/>
    <x v="0"/>
    <s v="DAO"/>
    <s v="NULL"/>
    <s v="NULL"/>
    <s v="Commercial DBM"/>
    <n v="74"/>
    <n v="74"/>
    <n v="74"/>
    <n v="74"/>
    <n v="74"/>
    <n v="74"/>
    <n v="74"/>
    <n v="74"/>
    <n v="74"/>
    <n v="74"/>
    <n v="74"/>
    <n v="0"/>
    <n v="0"/>
    <n v="0"/>
    <n v="0"/>
    <n v="0"/>
    <n v="0"/>
    <n v="0"/>
    <n v="0"/>
    <n v="0"/>
    <n v="56"/>
    <n v="18"/>
    <n v="0"/>
    <n v="0"/>
    <n v="0"/>
    <n v="74"/>
    <n v="0"/>
    <n v="0"/>
    <n v="0"/>
    <n v="503.1"/>
    <n v="37229.4"/>
    <n v="0"/>
    <n v="37229.4"/>
    <x v="173"/>
  </r>
  <r>
    <s v="TMKJD"/>
    <s v="DAO_Commercial"/>
    <s v="DBM2HFY16"/>
    <s v="998-BRCK"/>
    <s v="E5550_2H15_011"/>
    <s v="HOUSTON15FBTX"/>
    <s v="COMMERCIAL"/>
    <s v="Retail"/>
    <x v="4"/>
    <s v="LATITUDE 5550"/>
    <s v="HOUSTON15BTX"/>
    <x v="0"/>
    <s v="NULL"/>
    <s v="NULL"/>
    <s v="NULL"/>
    <s v="Commercial DBM"/>
    <n v="295"/>
    <n v="295"/>
    <n v="295"/>
    <n v="186"/>
    <n v="186"/>
    <n v="19"/>
    <n v="0"/>
    <n v="0"/>
    <n v="0"/>
    <n v="0"/>
    <n v="0"/>
    <n v="0"/>
    <n v="0"/>
    <n v="0"/>
    <n v="0"/>
    <n v="0"/>
    <n v="264"/>
    <n v="0"/>
    <n v="264"/>
    <n v="0"/>
    <n v="295"/>
    <n v="0"/>
    <n v="0"/>
    <n v="0"/>
    <n v="0"/>
    <n v="295"/>
    <n v="47"/>
    <n v="217"/>
    <n v="47"/>
    <n v="631.89"/>
    <n v="186407.55"/>
    <n v="166818.96"/>
    <n v="0"/>
    <x v="62"/>
  </r>
  <r>
    <s v="TTJ34"/>
    <s v="DAO_Retail"/>
    <n v="2014"/>
    <s v="730-4451"/>
    <s v="INSPIRON 3521,NOTEBOOK,OAKV15IVBFBTX"/>
    <s v="OAKV15IVBFBTX"/>
    <s v="CONSUMER"/>
    <s v="Retail"/>
    <x v="0"/>
    <s v="INSPIRON 3521"/>
    <s v="OAKV15IVB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6"/>
  </r>
  <r>
    <s v="TWHXV"/>
    <s v="BTS_DAO"/>
    <s v="DBM"/>
    <s v="998-BMLF"/>
    <s v="TULIP15BYTBTX1,INSPIRON 15-5551"/>
    <s v="TULIP15BYTFBTX"/>
    <s v="CONSUMER"/>
    <s v="Consumer"/>
    <x v="0"/>
    <s v="INSPIRON 15-5551"/>
    <s v="TULIP15BYTBTX"/>
    <x v="0"/>
    <s v="NULL"/>
    <s v="NULL"/>
    <s v="NULL"/>
    <s v="Cons Direct"/>
    <n v="90"/>
    <n v="90"/>
    <n v="90"/>
    <n v="90"/>
    <n v="90"/>
    <n v="90"/>
    <n v="90"/>
    <n v="0"/>
    <n v="0"/>
    <n v="0"/>
    <n v="0"/>
    <n v="0"/>
    <n v="0"/>
    <n v="0"/>
    <n v="0"/>
    <n v="0"/>
    <n v="0"/>
    <n v="0"/>
    <n v="0"/>
    <n v="1"/>
    <n v="89"/>
    <n v="0"/>
    <n v="0"/>
    <n v="1"/>
    <n v="0"/>
    <n v="90"/>
    <n v="0"/>
    <n v="0"/>
    <n v="0"/>
    <n v="357.94"/>
    <n v="32214.6"/>
    <n v="0"/>
    <n v="0"/>
    <x v="142"/>
  </r>
  <r>
    <s v="V3WXG"/>
    <s v="DAO_Retail"/>
    <n v="2014"/>
    <s v="730-6629"/>
    <s v="INSPIRON 3521,NOTEBOOK,OAKV15IVBFBTX"/>
    <s v="OAKV15IVBFBTX"/>
    <s v="CONSUMER"/>
    <s v="Retail"/>
    <x v="0"/>
    <s v="INSPIRON 3521"/>
    <s v="OAKV15IVB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6"/>
  </r>
  <r>
    <s v="MJGW8"/>
    <s v="DAO_Commercial"/>
    <s v="FY16 2H"/>
    <s v="998-BRLQ"/>
    <s v="7040SFF_2H16_031"/>
    <s v="SWORDFISHSFFFBTX"/>
    <s v="COMMERCIAL"/>
    <s v="Retail"/>
    <x v="2"/>
    <s v="OPTIPLEX 7040"/>
    <s v="SWORDFISHSFF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s v="-"/>
    <n v="0"/>
    <n v="0"/>
    <n v="0"/>
    <x v="82"/>
  </r>
  <r>
    <s v="MNKMY"/>
    <s v="BTS_Mexico"/>
    <s v="FY 16 Holiday Cycle 5"/>
    <s v="998-BQQE"/>
    <s v="CEDAR14V1505_2225"/>
    <s v="IRIS14BDWFBTX"/>
    <s v="CONSUMER"/>
    <s v="Consumer"/>
    <x v="0"/>
    <s v="INSPIRON 14-3458"/>
    <s v="IRIS14BDWBTX"/>
    <x v="1"/>
    <s v="NULL"/>
    <s v="NULL"/>
    <s v="NULL"/>
    <s v="Cons Direct"/>
    <n v="5500"/>
    <n v="5500"/>
    <n v="760"/>
    <n v="0"/>
    <n v="0"/>
    <n v="0"/>
    <n v="0"/>
    <n v="0"/>
    <n v="0"/>
    <n v="0"/>
    <n v="0"/>
    <n v="0"/>
    <n v="0"/>
    <n v="0"/>
    <n v="1920"/>
    <n v="0"/>
    <n v="342"/>
    <n v="0"/>
    <n v="2262"/>
    <n v="4000"/>
    <n v="0"/>
    <n v="0"/>
    <n v="0"/>
    <n v="0"/>
    <n v="5500"/>
    <n v="5500"/>
    <n v="342"/>
    <n v="1920"/>
    <n v="1152"/>
    <n v="480.92680000000001"/>
    <n v="2645097.4"/>
    <n v="1087856.4216"/>
    <n v="0"/>
    <x v="55"/>
  </r>
  <r>
    <s v="MRR81"/>
    <s v="DAO_Commercial"/>
    <s v="FY16 2H"/>
    <s v="998-BRKU"/>
    <s v="5040SFF_2H16_014"/>
    <s v="TRIGGERFISHSFFFBTX"/>
    <s v="COMMERCIAL"/>
    <s v="Retail"/>
    <x v="2"/>
    <s v="OPTIPLEX 5040"/>
    <s v="TRIGGERFISHSFFBTX"/>
    <x v="0"/>
    <s v="NULL"/>
    <s v="NULL"/>
    <s v="NULL"/>
    <s v="Commercial DBM"/>
    <n v="414"/>
    <n v="414"/>
    <n v="120"/>
    <n v="0"/>
    <n v="0"/>
    <n v="0"/>
    <n v="0"/>
    <n v="0"/>
    <n v="0"/>
    <n v="0"/>
    <n v="0"/>
    <n v="0"/>
    <n v="0"/>
    <n v="0"/>
    <n v="0"/>
    <n v="0"/>
    <n v="0"/>
    <n v="0"/>
    <n v="0"/>
    <n v="189"/>
    <n v="414"/>
    <n v="0"/>
    <n v="0"/>
    <n v="0"/>
    <n v="0"/>
    <n v="414"/>
    <n v="0"/>
    <n v="0"/>
    <n v="34"/>
    <n v="492.61470000000003"/>
    <n v="203942.48580000002"/>
    <n v="0"/>
    <n v="0"/>
    <x v="122"/>
  </r>
  <r>
    <s v="MT6FV"/>
    <s v="DAO_Commercial"/>
    <s v="NDBM_Wave1Refresh"/>
    <s v="730-8217"/>
    <s v="Optiplex 9020SF_022"/>
    <s v="AMAZONSFFFBTX"/>
    <s v="COMMERCIAL"/>
    <s v="Commercial"/>
    <x v="2"/>
    <s v="OPTIPLEX 9020"/>
    <s v="AMAZONSFFBTX"/>
    <x v="0"/>
    <s v="DAO"/>
    <s v="North Am."/>
    <s v="Commercial NDBM"/>
    <s v="Commercial DBM"/>
    <n v="234"/>
    <n v="234"/>
    <n v="234"/>
    <n v="234"/>
    <n v="234"/>
    <n v="234"/>
    <n v="234"/>
    <n v="234"/>
    <n v="234"/>
    <n v="234"/>
    <n v="234"/>
    <n v="234"/>
    <n v="234"/>
    <n v="42"/>
    <n v="0"/>
    <n v="0"/>
    <n v="0"/>
    <n v="0"/>
    <n v="0"/>
    <n v="0"/>
    <n v="8"/>
    <n v="7"/>
    <n v="0"/>
    <n v="219"/>
    <n v="0"/>
    <n v="234"/>
    <n v="0"/>
    <n v="0"/>
    <n v="0"/>
    <n v="567.01"/>
    <n v="132680.34"/>
    <n v="0"/>
    <n v="132680.34"/>
    <x v="133"/>
  </r>
  <r>
    <s v="MVFXN"/>
    <s v="DAO_Retail"/>
    <n v="2014"/>
    <s v="998-BKSZ"/>
    <s v="GOODYEARFBTX,MNTW,XPS,8700"/>
    <s v="GOODYEARFBTX"/>
    <s v="CONSUMER"/>
    <s v="Retail"/>
    <x v="12"/>
    <s v="XPS 8700"/>
    <s v="GOODYEAR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8"/>
  </r>
  <r>
    <s v="HMRYN"/>
    <s v="DAO_Commercial"/>
    <s v="ESG"/>
    <s v="210-AEDZ"/>
    <s v="EQL 4210XS 400G 600G 2.5in"/>
    <s v="EQUALLOGIC PS4210"/>
    <s v="NULL"/>
    <s v="Commercial"/>
    <x v="3"/>
    <s v="NULL"/>
    <s v="NULL"/>
    <x v="0"/>
    <s v="NULL"/>
    <s v="NULL"/>
    <s v="NULL"/>
    <s v="Enterprise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0"/>
    <n v="0"/>
    <n v="13405"/>
    <n v="26810"/>
    <n v="0"/>
    <n v="0"/>
    <x v="21"/>
  </r>
  <r>
    <s v="J25HW"/>
    <s v="DAO_Retail"/>
    <n v="2014"/>
    <s v="998-BMCB"/>
    <s v="INSPIRON 3543,,NOTEBOOK,CEDAR15BDWFBTX"/>
    <s v="CEDAR15BDWFBTX"/>
    <s v="CONSUMER"/>
    <s v="Retail"/>
    <x v="0"/>
    <s v="INSPIRON 3543"/>
    <s v="CEDAR15BD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"/>
  </r>
  <r>
    <s v="J2MG2"/>
    <s v="DAO_Retail"/>
    <s v="Holiday 2014"/>
    <s v="998-BHUO"/>
    <s v="AX51R2-5748BK"/>
    <s v="ANDROMEDA R2FBTX"/>
    <s v="CONSUMER"/>
    <s v="Retail"/>
    <x v="9"/>
    <s v="ALIENWARE X51"/>
    <s v="ANDROMEDA R2 BTX"/>
    <x v="0"/>
    <s v="DAO"/>
    <s v="NULL"/>
    <s v="NULL"/>
    <s v="Cons Retail"/>
    <n v="60"/>
    <n v="60"/>
    <n v="60"/>
    <n v="60"/>
    <n v="60"/>
    <n v="60"/>
    <n v="60"/>
    <n v="60"/>
    <n v="60"/>
    <n v="60"/>
    <n v="60"/>
    <n v="60"/>
    <n v="60"/>
    <n v="60"/>
    <n v="0"/>
    <n v="0"/>
    <n v="0"/>
    <n v="0"/>
    <n v="0"/>
    <n v="0"/>
    <n v="60"/>
    <n v="0"/>
    <n v="0"/>
    <n v="0"/>
    <n v="0"/>
    <n v="60"/>
    <n v="0"/>
    <n v="0"/>
    <n v="0"/>
    <n v="701.6"/>
    <n v="42096"/>
    <n v="0"/>
    <n v="42096"/>
    <x v="63"/>
  </r>
  <r>
    <s v="JFFMH"/>
    <s v="DAO_Commercial"/>
    <s v="ESG"/>
    <s v="389-BDKE"/>
    <s v="PowerEdge Con1"/>
    <s v="Haywire"/>
    <s v="NULL"/>
    <s v="Commercial"/>
    <x v="13"/>
    <s v="NULL"/>
    <s v="NULL"/>
    <x v="0"/>
    <s v="DAO"/>
    <s v="North Am."/>
    <s v="Enterprise"/>
    <s v="Enterprise"/>
    <n v="2248"/>
    <n v="2248"/>
    <n v="2248"/>
    <n v="2248"/>
    <n v="2248"/>
    <n v="1996"/>
    <n v="988"/>
    <n v="736"/>
    <n v="736"/>
    <n v="736"/>
    <n v="736"/>
    <n v="736"/>
    <n v="736"/>
    <n v="436"/>
    <n v="0"/>
    <n v="0"/>
    <n v="0"/>
    <n v="0"/>
    <n v="0"/>
    <n v="0"/>
    <n v="2248"/>
    <n v="0"/>
    <n v="0"/>
    <n v="0"/>
    <n v="0"/>
    <n v="2248"/>
    <n v="0"/>
    <n v="0"/>
    <n v="0"/>
    <n v="264.05"/>
    <n v="593584.4"/>
    <n v="0"/>
    <n v="194340.80000000002"/>
    <x v="115"/>
  </r>
  <r>
    <s v="JK0V3"/>
    <s v="DAO_Retail"/>
    <n v="2014"/>
    <s v="998-BNPP"/>
    <s v="ALIENWARE 17 R2,,ALIENWARE 17 R2,ECHO 17FBTX"/>
    <s v="ECHO 17FBTX"/>
    <s v="CONSUMER"/>
    <s v="Retail"/>
    <x v="8"/>
    <s v="ALIENWARE 17 R2"/>
    <s v="ECHO 17 BTX"/>
    <x v="0"/>
    <s v="NULL"/>
    <s v="NULL"/>
    <s v="NULL"/>
    <s v="Cons Retail"/>
    <n v="386"/>
    <n v="386"/>
    <n v="386"/>
    <n v="386"/>
    <n v="386"/>
    <n v="386"/>
    <n v="386"/>
    <n v="0"/>
    <n v="0"/>
    <n v="0"/>
    <n v="0"/>
    <n v="0"/>
    <n v="0"/>
    <n v="0"/>
    <n v="0"/>
    <n v="0"/>
    <n v="0"/>
    <n v="0"/>
    <n v="0"/>
    <n v="0"/>
    <n v="278"/>
    <n v="0"/>
    <n v="0"/>
    <n v="108"/>
    <n v="0"/>
    <n v="386"/>
    <n v="0"/>
    <n v="0"/>
    <n v="0"/>
    <n v="1208.26"/>
    <n v="466388.36"/>
    <n v="0"/>
    <n v="0"/>
    <x v="24"/>
  </r>
  <r>
    <s v="MWJ5H"/>
    <s v="DAO_Retail"/>
    <s v="Holiday 2015"/>
    <s v="998-BROW"/>
    <s v="TULIP15SKL1605_2310"/>
    <s v="TULIP15SKLFBTX"/>
    <s v="CONSUMER"/>
    <s v="Retail"/>
    <x v="0"/>
    <s v="INSPIRON 15-5559"/>
    <s v="TULIP15SKLBTX"/>
    <x v="0"/>
    <s v="NULL"/>
    <s v="NULL"/>
    <s v="NULL"/>
    <s v="Cons Retail"/>
    <n v="410"/>
    <n v="410"/>
    <n v="0"/>
    <n v="0"/>
    <n v="0"/>
    <n v="0"/>
    <n v="0"/>
    <n v="0"/>
    <n v="0"/>
    <n v="0"/>
    <n v="0"/>
    <n v="0"/>
    <n v="0"/>
    <n v="0"/>
    <n v="0"/>
    <n v="0"/>
    <n v="535"/>
    <n v="0"/>
    <n v="535"/>
    <n v="541"/>
    <n v="410"/>
    <n v="0"/>
    <n v="0"/>
    <n v="0"/>
    <n v="0"/>
    <n v="410"/>
    <n v="535"/>
    <n v="0"/>
    <n v="536"/>
    <n v="576.62199999999996"/>
    <n v="236415.02"/>
    <n v="308492.76999999996"/>
    <n v="0"/>
    <x v="89"/>
  </r>
  <r>
    <s v="MXMTT"/>
    <s v="DAO_Retail"/>
    <n v="2014"/>
    <s v="730-3218"/>
    <s v="INSPIRON 5423,BMWZ4FBTX1,NOTEBOOK,BMWZ4BTX"/>
    <s v="BMWZ4FBTX"/>
    <s v="CONSUMER"/>
    <s v="Retail"/>
    <x v="0"/>
    <s v="INSPIRON 5423"/>
    <s v="BMWZ4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"/>
  </r>
  <r>
    <s v="MY4RH"/>
    <s v="DAO_Retail"/>
    <n v="2014"/>
    <s v="730-8315"/>
    <s v="INSPIRON 3 SERIES 15,NOTEBOOK,3537,OAKV15HSWFBTX"/>
    <s v="OAKV15HSWFBTX"/>
    <s v="CONSUMER"/>
    <s v="Retail"/>
    <x v="0"/>
    <s v="INSPIRON 3537"/>
    <s v="OAKV15HSW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28"/>
  </r>
  <r>
    <s v="N9P29"/>
    <s v="DAO_Retail"/>
    <n v="2014"/>
    <s v="998-BNUN"/>
    <s v="INSPIRON 3147,,NOTEBOOK,REDWOODFBTX"/>
    <s v="REDWOODFBTX"/>
    <s v="CONSUMER"/>
    <s v="Retail"/>
    <x v="0"/>
    <s v="INSPIRON 3147"/>
    <s v="REDWOOD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8"/>
  </r>
  <r>
    <s v="NC12J"/>
    <s v="DAO_Retail"/>
    <n v="2014"/>
    <s v="730-7345"/>
    <s v="INSPIRON 2020,NO PROCESSOR,AIO,EAGLETONFBTX"/>
    <s v="EAGLETONFBTX"/>
    <s v="CONSUMER"/>
    <s v="Retail"/>
    <x v="1"/>
    <s v="INSPIRON ONE 2020"/>
    <s v="EAGLETON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"/>
  </r>
  <r>
    <s v="8M4J8"/>
    <s v="BTS_DAO"/>
    <s v="FY 16 Holiday Cycle 5"/>
    <s v="998-BQVB"/>
    <s v="TULIP15BDW1605_2358_HSW_R"/>
    <s v="TULIP15BDWFBTX"/>
    <s v="CONSUMER"/>
    <s v="Consumer"/>
    <x v="0"/>
    <s v="INSPIRON 15-5558"/>
    <s v="TULIP15BDWBTX"/>
    <x v="0"/>
    <s v="NULL"/>
    <s v="NULL"/>
    <s v="NULL"/>
    <s v="Cons Direct"/>
    <n v="324"/>
    <n v="324"/>
    <n v="324"/>
    <n v="16"/>
    <n v="16"/>
    <n v="0"/>
    <n v="0"/>
    <n v="0"/>
    <n v="0"/>
    <n v="0"/>
    <n v="0"/>
    <n v="0"/>
    <n v="0"/>
    <n v="0"/>
    <n v="0"/>
    <n v="0"/>
    <n v="3887"/>
    <n v="0"/>
    <n v="3887"/>
    <n v="0"/>
    <n v="324"/>
    <n v="0"/>
    <n v="0"/>
    <n v="0"/>
    <n v="0"/>
    <n v="324"/>
    <n v="3887"/>
    <n v="0"/>
    <n v="1277"/>
    <n v="510.7"/>
    <n v="165466.79999999999"/>
    <n v="1985090.9"/>
    <n v="0"/>
    <x v="80"/>
  </r>
  <r>
    <s v="8M7V6"/>
    <s v="DAO_Retail"/>
    <s v="Spring-2015"/>
    <s v="998-BBEK"/>
    <s v="OAK15V1501_1199"/>
    <s v="OAKV15IVBFBTX"/>
    <s v="CONSUMER"/>
    <s v="Retail"/>
    <x v="0"/>
    <s v="INSPIRON 3521"/>
    <s v="OAKV15IVBBTX"/>
    <x v="0"/>
    <s v="DAO"/>
    <s v="North Am."/>
    <s v="Consumer Direct"/>
    <s v="Cons Retail"/>
    <n v="32"/>
    <n v="32"/>
    <n v="32"/>
    <n v="32"/>
    <n v="32"/>
    <n v="32"/>
    <n v="32"/>
    <n v="32"/>
    <n v="32"/>
    <n v="32"/>
    <n v="32"/>
    <n v="32"/>
    <n v="32"/>
    <n v="32"/>
    <n v="0"/>
    <n v="0"/>
    <n v="0"/>
    <n v="0"/>
    <n v="0"/>
    <n v="0"/>
    <n v="32"/>
    <n v="0"/>
    <n v="0"/>
    <n v="0"/>
    <n v="0"/>
    <n v="32"/>
    <n v="0"/>
    <n v="0"/>
    <n v="0"/>
    <n v="547.29999999999995"/>
    <n v="17513.599999999999"/>
    <n v="0"/>
    <n v="17513.599999999999"/>
    <x v="26"/>
  </r>
  <r>
    <s v="8WK5X"/>
    <s v="DAO_Retail"/>
    <s v="FY16 Back to School cycle3"/>
    <s v="998-BPSE"/>
    <s v="DINO1603_5101"/>
    <s v="DINO13FBTX"/>
    <s v="CONSUMER"/>
    <s v="Retail"/>
    <x v="5"/>
    <s v="XPS  13 9343"/>
    <s v="DINO13BTX"/>
    <x v="0"/>
    <s v="NULL"/>
    <s v="NULL"/>
    <s v="NULL"/>
    <s v="Cons Retail"/>
    <n v="787"/>
    <n v="787"/>
    <n v="787"/>
    <n v="787"/>
    <n v="787"/>
    <n v="517"/>
    <n v="217"/>
    <n v="0"/>
    <n v="0"/>
    <n v="0"/>
    <n v="0"/>
    <n v="0"/>
    <n v="0"/>
    <n v="0"/>
    <n v="0"/>
    <n v="0"/>
    <n v="0"/>
    <n v="0"/>
    <n v="0"/>
    <n v="0"/>
    <n v="787"/>
    <n v="0"/>
    <n v="0"/>
    <n v="0"/>
    <n v="0"/>
    <n v="787"/>
    <n v="0"/>
    <n v="0"/>
    <n v="0"/>
    <n v="873.2"/>
    <n v="687208.4"/>
    <n v="0"/>
    <n v="0"/>
    <x v="48"/>
  </r>
  <r>
    <s v="8WRHN"/>
    <s v="DAO_Retail"/>
    <s v="Back to School 2014"/>
    <s v="998-BECG"/>
    <s v="X8700-1125BLK"/>
    <s v="GOODYEARFBTX"/>
    <s v="CONSUMER"/>
    <s v="Retail"/>
    <x v="12"/>
    <s v="XPS 8700"/>
    <s v="GOODYEARBTX"/>
    <x v="0"/>
    <s v="DAO"/>
    <s v="NULL"/>
    <s v="NULL"/>
    <s v="Cons Retail"/>
    <n v="69"/>
    <n v="69"/>
    <n v="69"/>
    <n v="69"/>
    <n v="69"/>
    <n v="69"/>
    <n v="69"/>
    <n v="69"/>
    <n v="69"/>
    <n v="69"/>
    <n v="69"/>
    <n v="0"/>
    <n v="0"/>
    <n v="0"/>
    <n v="0"/>
    <n v="0"/>
    <n v="0"/>
    <n v="0"/>
    <n v="0"/>
    <n v="0"/>
    <n v="69"/>
    <n v="0"/>
    <n v="0"/>
    <n v="0"/>
    <n v="0"/>
    <n v="69"/>
    <n v="0"/>
    <n v="0"/>
    <n v="0"/>
    <n v="568.27"/>
    <n v="39210.629999999997"/>
    <n v="0"/>
    <n v="39210.629999999997"/>
    <x v="68"/>
  </r>
  <r>
    <s v="8YKX9"/>
    <s v="DAO_Retail"/>
    <n v="2014"/>
    <s v="730-2372"/>
    <s v="INSPIRON 2020,NO PROCESSOR,AIO,EAGLETONFBTX"/>
    <s v="EAGLETONFBTX"/>
    <s v="CONSUMER"/>
    <s v="Retail"/>
    <x v="1"/>
    <s v="INSPIRON ONE 2020"/>
    <s v="EAGLETON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"/>
  </r>
  <r>
    <s v="NK5FN"/>
    <s v="DAO_Retail"/>
    <n v="2014"/>
    <s v="998-BHSM"/>
    <s v="INSPIRON 5 SERIES 15,NOTEBOOK,5537,OAKM15HSWFBTX"/>
    <s v="OAKM15HSWFBTX"/>
    <s v="CONSUMER"/>
    <s v="Retail"/>
    <x v="0"/>
    <s v="INSPIRON 5537"/>
    <s v="OAKM15HS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9"/>
  </r>
  <r>
    <s v="NWR94"/>
    <s v="DAO_Retail"/>
    <s v="Holiday 2014"/>
    <s v="998-BHVH"/>
    <s v="i5348-5557BLK"/>
    <s v="THUNFBTX"/>
    <s v="CONSUMER"/>
    <s v="Retail"/>
    <x v="1"/>
    <s v="INSPIRON 5348"/>
    <s v="THUNBTX"/>
    <x v="0"/>
    <s v="DAO"/>
    <s v="NULL"/>
    <s v="NULL"/>
    <s v="Cons Retail"/>
    <n v="4"/>
    <n v="4"/>
    <n v="4"/>
    <n v="4"/>
    <n v="4"/>
    <n v="4"/>
    <n v="4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0"/>
    <n v="0"/>
    <n v="0"/>
    <n v="716.26"/>
    <n v="2865.04"/>
    <n v="0"/>
    <n v="0"/>
    <x v="103"/>
  </r>
  <r>
    <s v="P2G76"/>
    <s v="DAO_Retail"/>
    <n v="2014"/>
    <s v="730-5057"/>
    <s v="INSPIRON 5721,,NOTEBOOK,OAKM17IVBFBTX"/>
    <s v="OAKM17IVBFBTX"/>
    <s v="CONSUMER"/>
    <s v="Retail"/>
    <x v="0"/>
    <s v="INSPIRON 5721"/>
    <s v="OAKM17IVB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4"/>
  </r>
  <r>
    <s v="P45XV"/>
    <s v="BTS_DAO"/>
    <s v="SPR-2016"/>
    <s v="998-BMJV"/>
    <s v="VENUE 8 7840,,,BLACKBURNFBTX,ADR"/>
    <s v="BLACKBURNFBTX"/>
    <s v="TABLET DEVICES"/>
    <s v="Consumer"/>
    <x v="7"/>
    <s v="VENUE 8 7840"/>
    <s v="BLACKBURNBTX"/>
    <x v="0"/>
    <s v="NULL"/>
    <s v="NULL"/>
    <s v="NULL"/>
    <s v="Tablets"/>
    <n v="23"/>
    <n v="23"/>
    <n v="23"/>
    <n v="23"/>
    <n v="23"/>
    <n v="0"/>
    <n v="0"/>
    <n v="0"/>
    <n v="0"/>
    <n v="0"/>
    <n v="0"/>
    <n v="0"/>
    <n v="0"/>
    <n v="0"/>
    <n v="265"/>
    <n v="0"/>
    <n v="0"/>
    <n v="0"/>
    <n v="265"/>
    <n v="1"/>
    <n v="23"/>
    <n v="0"/>
    <n v="0"/>
    <n v="0"/>
    <n v="0"/>
    <n v="23"/>
    <n v="0"/>
    <n v="265"/>
    <n v="265"/>
    <n v="337.76"/>
    <n v="7768.48"/>
    <n v="89506.4"/>
    <n v="0"/>
    <x v="229"/>
  </r>
  <r>
    <s v="P58FG"/>
    <s v="DAO_Retail"/>
    <n v="2014"/>
    <s v="730-7635"/>
    <s v="XPS13,9333,NOTEBOOK,SPYDER ULT XPSFBTX"/>
    <s v="SPYDER ULT XPSFBTX"/>
    <s v="CONSUMER"/>
    <s v="Retail"/>
    <x v="5"/>
    <s v="XPS13"/>
    <s v="SPYDER ULT XPS 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49"/>
  </r>
  <r>
    <s v="CHW1J"/>
    <s v="DAO_Retail"/>
    <n v="2014"/>
    <s v="730-0025"/>
    <s v="CHELSEABTX1"/>
    <s v="INSPIRON N5030,FGA,NOTEBOOK,CHELSEA15INTEL"/>
    <s v="CONSUMER"/>
    <s v="Retail"/>
    <x v="0"/>
    <s v="INSPIRON N5030"/>
    <s v="CHELSEA15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6"/>
  </r>
  <r>
    <s v="CM6TC"/>
    <s v="DAO_Retail"/>
    <s v="Holiday 2015"/>
    <s v="998-BRXK"/>
    <s v="CORAL_ASM_1603_A001"/>
    <s v="CORALFBTX"/>
    <s v="CONSUMER"/>
    <s v="Retail"/>
    <x v="9"/>
    <s v="ASM100"/>
    <s v="CORAL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1080"/>
    <n v="0"/>
    <n v="1080"/>
    <n v="679"/>
    <n v="0"/>
    <n v="0"/>
    <n v="0"/>
    <n v="0"/>
    <n v="0"/>
    <n v="0"/>
    <n v="0"/>
    <n v="1080"/>
    <n v="1080"/>
    <n v="410.31509999999997"/>
    <n v="0"/>
    <n v="443140.30799999996"/>
    <n v="0"/>
    <x v="91"/>
  </r>
  <r>
    <s v="CYFYF"/>
    <s v="BTS_DAO"/>
    <s v="B2S-2015"/>
    <s v="998-BELO"/>
    <s v="US 16GB WiFi/Black"/>
    <s v="YATESFBTX"/>
    <s v="TABLET DEVICES"/>
    <s v="Consumer"/>
    <x v="7"/>
    <s v="VENUE 8"/>
    <s v="YATESBTX"/>
    <x v="0"/>
    <s v="DAO"/>
    <s v="NULL"/>
    <s v="NULL"/>
    <s v="Tablets"/>
    <n v="41"/>
    <n v="41"/>
    <n v="41"/>
    <n v="41"/>
    <n v="41"/>
    <n v="41"/>
    <n v="41"/>
    <n v="41"/>
    <n v="41"/>
    <n v="41"/>
    <n v="41"/>
    <n v="41"/>
    <n v="41"/>
    <n v="41"/>
    <n v="0"/>
    <n v="0"/>
    <n v="0"/>
    <n v="0"/>
    <n v="0"/>
    <n v="0"/>
    <n v="41"/>
    <n v="0"/>
    <n v="0"/>
    <n v="0"/>
    <n v="0"/>
    <n v="41"/>
    <n v="0"/>
    <n v="0"/>
    <n v="0"/>
    <n v="172.66"/>
    <n v="7079.0599999999995"/>
    <n v="0"/>
    <n v="7079.0599999999995"/>
    <x v="184"/>
  </r>
  <r>
    <s v="D1VYD"/>
    <s v="DAO_Retail"/>
    <s v="Holiday 2015"/>
    <s v="998-BRXN"/>
    <s v="BERL1605_1623_P/BERL1701_1623"/>
    <s v="BERLINETTAFBTX"/>
    <s v="CONSUMER"/>
    <s v="Retail"/>
    <x v="5"/>
    <s v="XPS 9550"/>
    <s v="BERLINETTA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1"/>
    <n v="0"/>
    <n v="0"/>
    <n v="0"/>
    <n v="0"/>
    <n v="0"/>
    <n v="0"/>
    <n v="0"/>
    <n v="0"/>
    <n v="0"/>
    <s v="-"/>
    <n v="0"/>
    <n v="0"/>
    <n v="0"/>
    <x v="145"/>
  </r>
  <r>
    <s v="D1Y38"/>
    <s v="DAO_Retail"/>
    <n v="2014"/>
    <s v="730-2512"/>
    <s v="XPS15,NO PROCESSOR,NOTEBOOK,PANAMERA XPS FBTX"/>
    <s v="PANAMERA XPS FBTX"/>
    <s v="CONSUMER"/>
    <s v="Retail"/>
    <x v="5"/>
    <s v="XPS15"/>
    <s v="PANAMERA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9"/>
  </r>
  <r>
    <s v="K8X6G"/>
    <s v="DAO_Retail"/>
    <n v="2014"/>
    <s v="730-7653"/>
    <s v="VENUE 8 PRO,5830,BELLAIREFBTX,WIN"/>
    <s v="BELLAIREFBTX"/>
    <s v="TABLET DEVICES"/>
    <s v="Retail"/>
    <x v="7"/>
    <s v="VENUE 8 PRO"/>
    <s v="BELLAIREBTX"/>
    <x v="0"/>
    <s v="DAO"/>
    <s v="NULL"/>
    <s v="NULL"/>
    <s v="Tabl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6"/>
  </r>
  <r>
    <s v="KKXHG"/>
    <s v="BTS_Mexico"/>
    <s v="B2S-2015"/>
    <s v="998-BEZL"/>
    <s v="US 16GB WiFi/Red"/>
    <s v="TALBOTTFBTX"/>
    <s v="TABLET DEVICES"/>
    <s v="Consumer"/>
    <x v="7"/>
    <s v="VENUE 7"/>
    <s v="TALBOTTBTX"/>
    <x v="1"/>
    <s v="DAO"/>
    <s v="NULL"/>
    <s v="NULL"/>
    <s v="Braz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03"/>
  </r>
  <r>
    <s v="KNPV5"/>
    <s v="DAO_Commercial"/>
    <s v="Q4FY15"/>
    <s v="998-BIYE"/>
    <s v="SMB - WYSE D90D7 - FGA"/>
    <s v="DELL WYSE D90D7FBTX"/>
    <s v="THIN CLIENT"/>
    <s v="Commercial"/>
    <x v="11"/>
    <s v="DELL WYSE"/>
    <s v="DELL WYSE D90D7BTX"/>
    <x v="0"/>
    <s v="NULL"/>
    <s v="NULL"/>
    <s v="NULL"/>
    <s v="Commercial DBM"/>
    <n v="2"/>
    <n v="2"/>
    <n v="2"/>
    <n v="2"/>
    <n v="2"/>
    <n v="2"/>
    <n v="2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0"/>
    <n v="0"/>
    <n v="179.42"/>
    <n v="358.84"/>
    <n v="0"/>
    <n v="0"/>
    <x v="230"/>
  </r>
  <r>
    <s v="KRX8N"/>
    <s v="DAO_Retail"/>
    <n v="2014"/>
    <s v="998-BHVS"/>
    <s v="INSPIRON 5 SERIES 17,NOTEBOOK,OAKM17HSWFBTX"/>
    <s v="OAKM17HSWFBTX"/>
    <s v="CONSUMER"/>
    <s v="Retail"/>
    <x v="0"/>
    <s v="INSPIRON 5737"/>
    <s v="OAKM17HS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5"/>
  </r>
  <r>
    <s v="KTV0V"/>
    <s v="DAO_Retail"/>
    <n v="2014"/>
    <s v="730-5263"/>
    <s v="INSPIRON 660,NO PROCESSOR,MINI TOWER,MISSION HILLS MLKFBTX"/>
    <s v="MISSION HILLS MLK BTX"/>
    <s v="CONSUMER"/>
    <s v="Retail"/>
    <x v="1"/>
    <s v="INSPIRON 660"/>
    <s v="MISSION HILLS MLK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8"/>
  </r>
  <r>
    <s v="V68HN"/>
    <s v="DAO_Retail"/>
    <n v="2014"/>
    <s v="730-2144"/>
    <s v="INSPIRON 5720,AUDIA7INTELBTX1"/>
    <s v="AUDIA7INTELFBTX"/>
    <s v="CONSUMER"/>
    <s v="Retail"/>
    <x v="0"/>
    <s v="INSPIRON 5720"/>
    <s v="AUDIA7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63"/>
  </r>
  <r>
    <s v="VNX8X"/>
    <s v="DAO_Retail"/>
    <n v="2014"/>
    <s v="998-BLZB"/>
    <s v="ALIENWARE 17 R2,,ALIENWARE 17 R2,ECHO 17FBTX"/>
    <s v="ECHO 17FBTX"/>
    <s v="CONSUMER"/>
    <s v="Retail"/>
    <x v="8"/>
    <s v="ALIENWARE 17 R2"/>
    <s v="ECHO 17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4"/>
  </r>
  <r>
    <s v="VV17X"/>
    <s v="DAO_Commercial"/>
    <s v="FY16 2H"/>
    <s v="998-BRLL"/>
    <s v="7040SFF_2H16_007"/>
    <s v="SWORDFISHSFFFBTX"/>
    <s v="COMMERCIAL"/>
    <s v="Retail"/>
    <x v="2"/>
    <s v="OPTIPLEX 7040"/>
    <s v="SWORDFISHSFFBTX"/>
    <x v="0"/>
    <s v="NULL"/>
    <s v="NULL"/>
    <s v="NULL"/>
    <s v="Commercial DBM"/>
    <n v="67"/>
    <n v="67"/>
    <n v="0"/>
    <n v="0"/>
    <n v="0"/>
    <n v="0"/>
    <n v="0"/>
    <n v="0"/>
    <n v="0"/>
    <n v="0"/>
    <n v="0"/>
    <n v="0"/>
    <n v="0"/>
    <n v="0"/>
    <n v="0"/>
    <n v="144"/>
    <n v="0"/>
    <n v="0"/>
    <n v="144"/>
    <n v="699"/>
    <n v="67"/>
    <n v="0"/>
    <n v="0"/>
    <n v="0"/>
    <n v="0"/>
    <n v="67"/>
    <n v="0"/>
    <n v="144"/>
    <n v="163"/>
    <n v="498.24439999999998"/>
    <n v="33382.374799999998"/>
    <n v="71747.193599999999"/>
    <n v="0"/>
    <x v="82"/>
  </r>
  <r>
    <s v="VY8KF"/>
    <s v="DAO_Retail"/>
    <n v="2014"/>
    <s v="998-BNTX"/>
    <s v="TULIP17BDWBTX1,INSPIRON 17-5758"/>
    <s v="TULIP17BDWFBTX"/>
    <s v="CONSUMER"/>
    <s v="Retail"/>
    <x v="0"/>
    <s v="INSPIRON 17-5758"/>
    <s v="TULIP17BDWBTX"/>
    <x v="0"/>
    <s v="NULL"/>
    <s v="NULL"/>
    <s v="NULL"/>
    <s v="Cons Retail"/>
    <n v="11"/>
    <n v="11"/>
    <n v="11"/>
    <n v="11"/>
    <n v="11"/>
    <n v="11"/>
    <n v="11"/>
    <n v="11"/>
    <n v="0"/>
    <n v="0"/>
    <n v="0"/>
    <n v="0"/>
    <n v="0"/>
    <n v="0"/>
    <n v="0"/>
    <n v="0"/>
    <n v="0"/>
    <n v="0"/>
    <n v="0"/>
    <n v="0"/>
    <n v="11"/>
    <n v="0"/>
    <n v="0"/>
    <n v="0"/>
    <n v="0"/>
    <n v="11"/>
    <n v="0"/>
    <n v="0"/>
    <n v="0"/>
    <n v="875.16"/>
    <n v="9626.76"/>
    <n v="0"/>
    <n v="9626.76"/>
    <x v="155"/>
  </r>
  <r>
    <s v="W14YN"/>
    <s v="DAO_Commercial"/>
    <s v="DBM"/>
    <s v="998-BNXG"/>
    <s v="TLA,TC WYSE 3010 THIN CLIE,BTS"/>
    <s v="SANTA CLARAFBTX"/>
    <s v="THIN CLIENT"/>
    <s v="Commercial"/>
    <x v="11"/>
    <s v="WYSE 3010 THIN CLIENT"/>
    <s v="SANTA CLARABTX"/>
    <x v="0"/>
    <s v="NULL"/>
    <s v="NULL"/>
    <s v="NULL"/>
    <s v="Commercial DBM"/>
    <n v="2789"/>
    <n v="2789"/>
    <n v="2789"/>
    <n v="2189"/>
    <n v="2189"/>
    <n v="1049"/>
    <n v="629"/>
    <n v="107"/>
    <n v="0"/>
    <n v="0"/>
    <n v="0"/>
    <n v="0"/>
    <n v="0"/>
    <n v="0"/>
    <n v="0"/>
    <n v="0"/>
    <n v="0"/>
    <n v="0"/>
    <n v="0"/>
    <n v="0"/>
    <n v="2789"/>
    <n v="0"/>
    <n v="0"/>
    <n v="0"/>
    <n v="0"/>
    <n v="2789"/>
    <n v="0"/>
    <n v="0"/>
    <n v="0"/>
    <n v="79.94"/>
    <n v="222952.66"/>
    <n v="0"/>
    <n v="8553.58"/>
    <x v="213"/>
  </r>
  <r>
    <s v="JR6T2"/>
    <s v="DAO_Commercial"/>
    <s v="NDBM_Wave2"/>
    <s v="730-6963"/>
    <s v="Latitude E7440_015"/>
    <s v="GOLIAD14FBTX"/>
    <s v="COMMERCIAL"/>
    <s v="Commercial"/>
    <x v="4"/>
    <s v="LATITUDE E7440"/>
    <s v="GOLIAD14BTX"/>
    <x v="0"/>
    <s v="DAO"/>
    <s v="North Am."/>
    <s v="Commercial NDBM"/>
    <s v="Commercial DBM"/>
    <n v="85"/>
    <n v="85"/>
    <n v="85"/>
    <n v="85"/>
    <n v="85"/>
    <n v="85"/>
    <n v="85"/>
    <n v="85"/>
    <n v="85"/>
    <n v="85"/>
    <n v="85"/>
    <n v="85"/>
    <n v="85"/>
    <n v="85"/>
    <n v="0"/>
    <n v="0"/>
    <n v="0"/>
    <n v="0"/>
    <n v="0"/>
    <n v="0"/>
    <n v="84"/>
    <n v="1"/>
    <n v="0"/>
    <n v="0"/>
    <n v="0"/>
    <n v="85"/>
    <n v="0"/>
    <n v="0"/>
    <n v="0"/>
    <n v="801.71"/>
    <n v="68145.350000000006"/>
    <n v="0"/>
    <n v="68145.350000000006"/>
    <x v="170"/>
  </r>
  <r>
    <s v="JWRJH"/>
    <s v="DAO_Retail"/>
    <n v="2014"/>
    <s v="998-BHPS"/>
    <s v="INSPIRON 5 SERIES 15,NOTEBOOK,5537,OAKM15HSWFBTX"/>
    <s v="OAKM15HSWFBTX"/>
    <s v="CONSUMER"/>
    <s v="Retail"/>
    <x v="0"/>
    <s v="INSPIRON 5537"/>
    <s v="OAKM15HS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9"/>
  </r>
  <r>
    <s v="K26KM"/>
    <s v="DAO_Commercial"/>
    <s v="DBM"/>
    <s v="998-BINU"/>
    <s v="SMB - Venue 11_01"/>
    <s v="JUNCTIONFBTX"/>
    <s v="TABLET DEVICES"/>
    <s v="Commercial"/>
    <x v="7"/>
    <s v="VENUE 11 PRO"/>
    <s v="JUNCTIONBTX"/>
    <x v="0"/>
    <s v="NULL"/>
    <s v="NULL"/>
    <s v="NULL"/>
    <s v="Tablets"/>
    <n v="126"/>
    <n v="126"/>
    <n v="126"/>
    <n v="126"/>
    <n v="126"/>
    <n v="126"/>
    <n v="126"/>
    <n v="126"/>
    <n v="126"/>
    <n v="126"/>
    <n v="126"/>
    <n v="126"/>
    <n v="126"/>
    <n v="126"/>
    <n v="0"/>
    <n v="0"/>
    <n v="0"/>
    <n v="0"/>
    <n v="0"/>
    <n v="0"/>
    <n v="46"/>
    <n v="80"/>
    <n v="0"/>
    <n v="0"/>
    <n v="0"/>
    <n v="126"/>
    <n v="0"/>
    <n v="0"/>
    <n v="0"/>
    <n v="758.56"/>
    <n v="95578.559999999998"/>
    <n v="0"/>
    <n v="95578.559999999998"/>
    <x v="76"/>
  </r>
  <r>
    <s v="K9FPV"/>
    <s v="DAO_Retail"/>
    <n v="2014"/>
    <s v="998-BBSM"/>
    <s v="VENUE 7,3730, DCHDY-BASE,TBLT,16G,TBRD,BTX,US,BLK"/>
    <s v="THUNDERBIRD BTS"/>
    <s v="TABLET DEVICES"/>
    <s v="Retail"/>
    <x v="7"/>
    <s v="VENUE 10 PRO 5055"/>
    <s v="THUNDERBIRD"/>
    <x v="0"/>
    <s v="NULL"/>
    <s v="NULL"/>
    <s v="NULL"/>
    <s v="Tabl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31"/>
  </r>
  <r>
    <s v="KDFYJ"/>
    <s v="DAO_Retail"/>
    <n v="2014"/>
    <s v="730-4243"/>
    <s v="INSPIRON 3521,NOTEBOOK,OAKV15IVBFBTX"/>
    <s v="OAKV15IVBFBTX"/>
    <s v="CONSUMER"/>
    <s v="Retail"/>
    <x v="0"/>
    <s v="INSPIRON 3521"/>
    <s v="OAKV15IVB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6"/>
  </r>
  <r>
    <s v="F1VRD"/>
    <s v="DAO_Retail"/>
    <n v="2014"/>
    <s v="730-4400"/>
    <s v="INSPIRON 3521,NOTEBOOK,OAKV15IVBFBTX"/>
    <s v="OAKV15IVBFBTX"/>
    <s v="CONSUMER"/>
    <s v="Retail"/>
    <x v="0"/>
    <s v="INSPIRON 3521"/>
    <s v="OAKV15IVB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6"/>
  </r>
  <r>
    <s v="F22YX"/>
    <s v="DAO_Retail"/>
    <s v="Holiday 2015"/>
    <s v="998-BSDT"/>
    <s v="PANDORA1605_5723_P"/>
    <s v="PANDORA15SKLFBTX"/>
    <s v="CONSUMER"/>
    <s v="Retail"/>
    <x v="0"/>
    <s v="INSPIRON 7559"/>
    <s v="PANDORA15SKLBTX"/>
    <x v="0"/>
    <s v="NULL"/>
    <s v="NULL"/>
    <s v="NULL"/>
    <s v="Cons Retail"/>
    <n v="3208"/>
    <n v="3208"/>
    <n v="206"/>
    <n v="0"/>
    <n v="0"/>
    <n v="0"/>
    <n v="0"/>
    <n v="0"/>
    <n v="0"/>
    <n v="0"/>
    <n v="0"/>
    <n v="0"/>
    <n v="0"/>
    <n v="0"/>
    <n v="1017"/>
    <n v="0"/>
    <n v="0"/>
    <n v="0"/>
    <n v="1017"/>
    <n v="700"/>
    <n v="3208"/>
    <n v="0"/>
    <n v="0"/>
    <n v="0"/>
    <n v="0"/>
    <n v="3208"/>
    <n v="0"/>
    <n v="1017"/>
    <n v="3270"/>
    <n v="764.87660000000005"/>
    <n v="2453724.1328000003"/>
    <n v="777879.5022000001"/>
    <n v="0"/>
    <x v="200"/>
  </r>
  <r>
    <s v="F6MF2"/>
    <s v="DAO_Retail"/>
    <n v="2014"/>
    <s v="730-6786"/>
    <s v="XPS ONE 27,NO PROCESSOR,AIO,2720,PIRELLIBTX1"/>
    <s v="PIRELLIFBTX"/>
    <s v="CONSUMER"/>
    <s v="Retail"/>
    <x v="12"/>
    <s v="XPS ONE 27"/>
    <s v="PIRELLI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8"/>
  </r>
  <r>
    <s v="F77RN"/>
    <s v="DAO_Retail"/>
    <s v="Holiday 2015"/>
    <s v="998-BREX"/>
    <s v="Inspiron 15 , 3543"/>
    <s v="CEDAR15BDWFBTX"/>
    <s v="CONSUMER"/>
    <s v="Retail"/>
    <x v="0"/>
    <s v="INSPIRON 3543"/>
    <s v="CEDAR15BDWBTX"/>
    <x v="0"/>
    <s v="NULL"/>
    <s v="NULL"/>
    <s v="NULL"/>
    <s v="Cons Retail"/>
    <n v="191"/>
    <n v="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"/>
    <n v="0"/>
    <n v="0"/>
    <n v="0"/>
    <n v="0"/>
    <n v="191"/>
    <n v="0"/>
    <n v="0"/>
    <n v="0"/>
    <n v="537.5"/>
    <n v="102662.5"/>
    <n v="0"/>
    <n v="0"/>
    <x v="2"/>
  </r>
  <r>
    <s v="F9DDK"/>
    <s v="DAO_Retail"/>
    <n v="2014"/>
    <s v="730-2350"/>
    <s v="INSPIRON 5520,AUDIA5INTELBTX1"/>
    <s v="AUDIA5INTELFBTX"/>
    <s v="CONSUMER"/>
    <s v="Retail"/>
    <x v="0"/>
    <s v="INSPIRON 5520"/>
    <s v="AUDIA5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5"/>
  </r>
  <r>
    <s v="PR4MG"/>
    <s v="BTS_DAO"/>
    <n v="2012"/>
    <s v="730-4077"/>
    <s v="Vostro 270 ST Con 65"/>
    <s v="SUNRISEFBTX"/>
    <s v="CONSUMER"/>
    <s v="Consumer"/>
    <x v="10"/>
    <s v="VOSTRO 270S"/>
    <s v="SUNRISEBTX"/>
    <x v="0"/>
    <s v="DAO"/>
    <s v="NULL"/>
    <s v="NULL"/>
    <s v="Cons Direct"/>
    <n v="2"/>
    <n v="2"/>
    <n v="2"/>
    <n v="2"/>
    <n v="2"/>
    <n v="2"/>
    <n v="2"/>
    <n v="2"/>
    <n v="2"/>
    <n v="2"/>
    <n v="2"/>
    <n v="2"/>
    <n v="2"/>
    <n v="2"/>
    <n v="0"/>
    <n v="0"/>
    <n v="0"/>
    <n v="0"/>
    <n v="0"/>
    <n v="0"/>
    <n v="2"/>
    <n v="0"/>
    <n v="0"/>
    <n v="0"/>
    <n v="0"/>
    <n v="2"/>
    <n v="0"/>
    <n v="0"/>
    <n v="0"/>
    <n v="473.77"/>
    <n v="947.54"/>
    <n v="0"/>
    <n v="947.54"/>
    <x v="54"/>
  </r>
  <r>
    <s v="PXX41"/>
    <s v="BTS_DAO"/>
    <s v="FY 16 Holiday Cycle 5"/>
    <s v="998-BQRN"/>
    <s v="REDWOOD1605_1203"/>
    <s v="REDWOODMLKBSWFBTX"/>
    <s v="CONSUMER"/>
    <s v="Consumer"/>
    <x v="0"/>
    <s v="INSPIRON 3157"/>
    <s v="REDWOODMLKBSWBTX"/>
    <x v="0"/>
    <s v="NULL"/>
    <s v="NULL"/>
    <s v="NULL"/>
    <s v="Cons Direct"/>
    <n v="1753"/>
    <n v="1753"/>
    <n v="1617"/>
    <n v="1603"/>
    <n v="950"/>
    <n v="164"/>
    <n v="0"/>
    <n v="0"/>
    <n v="0"/>
    <n v="0"/>
    <n v="0"/>
    <n v="0"/>
    <n v="0"/>
    <n v="0"/>
    <n v="0"/>
    <n v="0"/>
    <n v="0"/>
    <n v="0"/>
    <n v="0"/>
    <n v="786"/>
    <n v="1450"/>
    <n v="0"/>
    <n v="0"/>
    <n v="303"/>
    <n v="0"/>
    <n v="1753"/>
    <n v="0"/>
    <n v="0"/>
    <n v="0"/>
    <n v="417.44"/>
    <n v="731772.32"/>
    <n v="0"/>
    <n v="0"/>
    <x v="224"/>
  </r>
  <r>
    <s v="PYM5N"/>
    <s v="BTS_DAO"/>
    <s v="SPR-2016"/>
    <s v="998-BLQZ"/>
    <s v="i7|12GB|1TB"/>
    <s v="GOODYEARFBTX"/>
    <s v="CONSUMER"/>
    <s v="Consumer"/>
    <x v="12"/>
    <s v="XPS 8700"/>
    <s v="GOODYEARBTX"/>
    <x v="0"/>
    <s v="NULL"/>
    <s v="NULL"/>
    <s v="NULL"/>
    <s v="Cons Direct"/>
    <n v="9"/>
    <n v="9"/>
    <n v="9"/>
    <n v="9"/>
    <n v="9"/>
    <n v="9"/>
    <n v="9"/>
    <n v="9"/>
    <n v="9"/>
    <n v="9"/>
    <n v="9"/>
    <n v="0"/>
    <n v="0"/>
    <n v="0"/>
    <n v="0"/>
    <n v="0"/>
    <n v="0"/>
    <n v="0"/>
    <n v="0"/>
    <n v="0"/>
    <n v="9"/>
    <n v="0"/>
    <n v="0"/>
    <n v="0"/>
    <n v="0"/>
    <n v="9"/>
    <n v="0"/>
    <n v="0"/>
    <n v="0"/>
    <n v="675.22"/>
    <n v="6076.9800000000005"/>
    <n v="0"/>
    <n v="6076.9800000000005"/>
    <x v="68"/>
  </r>
  <r>
    <s v="RNVWY"/>
    <s v="DAO_Retail"/>
    <s v="Holiday 2015"/>
    <s v="998-BSDK"/>
    <s v="REDWOODMLK1603_1404_P"/>
    <s v="REDWOODMLKBSWFBTX"/>
    <s v="CONSUMER"/>
    <s v="Retail"/>
    <x v="0"/>
    <s v="INSPIRON 3157"/>
    <s v="REDWOODMLKBSWBTX"/>
    <x v="0"/>
    <s v="NULL"/>
    <s v="NULL"/>
    <s v="NULL"/>
    <s v="Cons Retail"/>
    <n v="708"/>
    <n v="708"/>
    <n v="0"/>
    <n v="0"/>
    <n v="0"/>
    <n v="0"/>
    <n v="0"/>
    <n v="0"/>
    <n v="0"/>
    <n v="0"/>
    <n v="0"/>
    <n v="0"/>
    <n v="0"/>
    <n v="0"/>
    <n v="0"/>
    <n v="0"/>
    <n v="135"/>
    <n v="0"/>
    <n v="135"/>
    <n v="409"/>
    <n v="708"/>
    <n v="0"/>
    <n v="0"/>
    <n v="0"/>
    <n v="0"/>
    <n v="708"/>
    <n v="135"/>
    <n v="0"/>
    <n v="0"/>
    <n v="487.84609999999998"/>
    <n v="345395.03879999998"/>
    <n v="65859.223499999993"/>
    <n v="0"/>
    <x v="224"/>
  </r>
  <r>
    <s v="RNW34"/>
    <s v="BTS_Mexico"/>
    <s v="NDBM_Wave2"/>
    <s v="998-BEEQ"/>
    <s v="Salado14_R1_109"/>
    <s v="LATITUDE E6440,,NOTEBOOK,SALADO14BTX"/>
    <s v="COMMERCIAL"/>
    <s v="Commercial"/>
    <x v="4"/>
    <s v="LATITUDE E6440"/>
    <s v="SALADO14BTX"/>
    <x v="1"/>
    <s v="LATAM"/>
    <s v="NULL"/>
    <s v="NULL"/>
    <s v="Commercial DBM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1"/>
    <n v="0"/>
    <n v="0"/>
    <n v="0"/>
    <n v="1"/>
    <n v="0"/>
    <n v="0"/>
    <n v="0"/>
    <n v="672.9"/>
    <n v="672.9"/>
    <n v="0"/>
    <n v="672.9"/>
    <x v="57"/>
  </r>
  <r>
    <s v="KH2R1"/>
    <s v="DAO_Retail"/>
    <n v="2014"/>
    <s v="730-8178"/>
    <s v="INSPIRON 3647,T93ND, BASE,INSP DT,3647,BTX,GENERAL SFFFBTX"/>
    <s v="GENERAL SFFFBTX"/>
    <s v="CONSUMER"/>
    <s v="Retail"/>
    <x v="1"/>
    <s v="INSPIRON 3647"/>
    <s v="GENERAL SFF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8"/>
  </r>
  <r>
    <s v="KHW4N"/>
    <s v="BTS_DAO"/>
    <s v="Back to School 2014"/>
    <s v="998-BEJK"/>
    <s v="i3542-3335BK"/>
    <s v="CEDAR15HSWFBTX"/>
    <s v="CONSUMER"/>
    <s v="Consumer"/>
    <x v="0"/>
    <s v="INSPIRON 3542"/>
    <s v="CEDAR15HSWBTX"/>
    <x v="0"/>
    <s v="DAO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7"/>
  </r>
  <r>
    <s v="KJPGP"/>
    <s v="DAO_Retail"/>
    <n v="2014"/>
    <s v="998-BNXV"/>
    <s v="INSPIRON 7558,,NOTEBOOK,BLACKWOODBDWFBTX"/>
    <s v="BLACKWOODBDWFBTX"/>
    <s v="CONSUMER"/>
    <s v="Retail"/>
    <x v="0"/>
    <s v="INSPIRON 7558"/>
    <s v="BLACKWOODBDWBTX"/>
    <x v="0"/>
    <s v="NULL"/>
    <s v="NULL"/>
    <s v="NULL"/>
    <s v="Cons Retail"/>
    <n v="450"/>
    <n v="450"/>
    <n v="450"/>
    <n v="450"/>
    <n v="450"/>
    <n v="450"/>
    <n v="450"/>
    <n v="450"/>
    <n v="250"/>
    <n v="0"/>
    <n v="0"/>
    <n v="0"/>
    <n v="0"/>
    <n v="0"/>
    <n v="0"/>
    <n v="0"/>
    <n v="0"/>
    <n v="0"/>
    <n v="0"/>
    <n v="0"/>
    <n v="450"/>
    <n v="0"/>
    <n v="0"/>
    <n v="0"/>
    <n v="0"/>
    <n v="450"/>
    <n v="0"/>
    <n v="0"/>
    <n v="0"/>
    <n v="801.73"/>
    <n v="360778.5"/>
    <n v="0"/>
    <n v="360778.5"/>
    <x v="67"/>
  </r>
  <r>
    <s v="M2KKD"/>
    <s v="BTS_DAO"/>
    <s v="HOL-2015"/>
    <s v="998-BIZP"/>
    <s v="i7HSW|8|1TB"/>
    <s v="MAPLEM15HSWFBTX"/>
    <s v="CONSUMER"/>
    <s v="Consumer"/>
    <x v="0"/>
    <s v="INSPIRON 5547"/>
    <s v="MAPLEM15HSW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8.34"/>
    <n v="0"/>
    <n v="0"/>
    <n v="0"/>
    <x v="5"/>
  </r>
  <r>
    <s v="MF87C"/>
    <s v="DAO_Retail"/>
    <n v="2014"/>
    <s v="998-BNRE"/>
    <s v="ALIENWARE 15,,ALIENWARE 15,ECHO 15FBTX"/>
    <s v="ECHO 15FBTX"/>
    <s v="CONSUMER"/>
    <s v="Retail"/>
    <x v="8"/>
    <s v="ALIENWARE 15"/>
    <s v="ECHO 15 BTX"/>
    <x v="0"/>
    <s v="NULL"/>
    <s v="NULL"/>
    <s v="NULL"/>
    <s v="Cons Retail"/>
    <n v="16"/>
    <n v="16"/>
    <n v="16"/>
    <n v="16"/>
    <n v="16"/>
    <n v="16"/>
    <n v="16"/>
    <n v="0"/>
    <n v="0"/>
    <n v="0"/>
    <n v="0"/>
    <n v="0"/>
    <n v="0"/>
    <n v="0"/>
    <n v="0"/>
    <n v="0"/>
    <n v="0"/>
    <n v="0"/>
    <n v="0"/>
    <n v="0"/>
    <n v="16"/>
    <n v="0"/>
    <n v="0"/>
    <n v="0"/>
    <n v="0"/>
    <n v="16"/>
    <n v="0"/>
    <n v="0"/>
    <n v="0"/>
    <n v="1259.1600000000001"/>
    <n v="20146.560000000001"/>
    <n v="0"/>
    <n v="0"/>
    <x v="70"/>
  </r>
  <r>
    <s v="8YX89"/>
    <s v="BTS_DAO"/>
    <n v="2014"/>
    <s v="730-8304"/>
    <s v="XPSU12-4671CRBFB"/>
    <s v="MURCIELAGO ULT FBTX"/>
    <s v="CONSUMER"/>
    <s v="Consumer"/>
    <x v="5"/>
    <s v="XPS DUO 12"/>
    <s v="MURCIELAGO ULT BTX"/>
    <x v="0"/>
    <s v="DAO"/>
    <s v="North Am."/>
    <s v="Consumer InDirect"/>
    <s v="Cons Direct"/>
    <n v="2"/>
    <n v="2"/>
    <n v="2"/>
    <n v="2"/>
    <n v="2"/>
    <n v="2"/>
    <n v="2"/>
    <n v="2"/>
    <n v="2"/>
    <n v="2"/>
    <n v="2"/>
    <n v="2"/>
    <n v="2"/>
    <n v="2"/>
    <n v="0"/>
    <n v="0"/>
    <n v="0"/>
    <n v="0"/>
    <n v="0"/>
    <n v="0"/>
    <n v="2"/>
    <n v="0"/>
    <n v="0"/>
    <n v="0"/>
    <n v="0"/>
    <n v="2"/>
    <n v="0"/>
    <n v="0"/>
    <n v="0"/>
    <n v="930.13"/>
    <n v="1860.26"/>
    <n v="0"/>
    <n v="1860.26"/>
    <x v="22"/>
  </r>
  <r>
    <s v="907J7"/>
    <s v="DAO_Retail"/>
    <n v="2014"/>
    <s v="730-4431"/>
    <s v="INSPIRON 660S,NO PROCESSOR,SFF,PINEVALLEYFBTX"/>
    <s v="PINEVALLEYFBTX"/>
    <s v="CONSUMER"/>
    <s v="Retail"/>
    <x v="1"/>
    <s v="INSPIRON 660S"/>
    <s v="PINEVALLEY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7"/>
  </r>
  <r>
    <s v="90WD4"/>
    <s v="DAO_Retail"/>
    <n v="2014"/>
    <s v="730-0213"/>
    <s v="XPS14Z,NO PROCESSOR,NOTEBOOK,BREITLING XPSZ FBTX"/>
    <s v="BREITLING XPSZ FBTX"/>
    <s v="CONSUMER"/>
    <s v="Retail"/>
    <x v="5"/>
    <s v="XPS14Z"/>
    <s v="BREITLING XPSZ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5"/>
  </r>
  <r>
    <s v="91HTX"/>
    <s v="BTS_Mexico"/>
    <s v="Wave2_Refresh"/>
    <s v="998-BHDU"/>
    <s v="INSPIRON 5542,,NOTEBOOK,MAPLEV15HSWFBTX"/>
    <s v="MAPLEV15HSWFBTX"/>
    <s v="CONSUMER"/>
    <s v="Commercial"/>
    <x v="0"/>
    <s v="INSPIRON 5542"/>
    <s v="MAPLEV15HSWBTX"/>
    <x v="1"/>
    <s v="LATAM"/>
    <s v="NULL"/>
    <s v="NULL"/>
    <s v="Cons Direct"/>
    <n v="9"/>
    <n v="9"/>
    <n v="9"/>
    <n v="9"/>
    <n v="9"/>
    <n v="9"/>
    <n v="9"/>
    <n v="9"/>
    <n v="9"/>
    <n v="9"/>
    <n v="9"/>
    <n v="9"/>
    <n v="0"/>
    <n v="0"/>
    <n v="0"/>
    <n v="0"/>
    <n v="0"/>
    <n v="0"/>
    <n v="0"/>
    <n v="0"/>
    <n v="9"/>
    <n v="0"/>
    <n v="0"/>
    <n v="0"/>
    <n v="0"/>
    <n v="9"/>
    <n v="0"/>
    <n v="0"/>
    <n v="0"/>
    <n v="488.12"/>
    <n v="4393.08"/>
    <n v="0"/>
    <n v="4393.08"/>
    <x v="232"/>
  </r>
  <r>
    <s v="9C3Y4"/>
    <s v="DAO_Retail"/>
    <n v="2014"/>
    <s v="998-BNUD"/>
    <s v="TULIP15AMDBTX1,INSPIRON 15-5555"/>
    <s v="TULIP15AMDFBTX"/>
    <s v="CONSUMER"/>
    <s v="Retail"/>
    <x v="0"/>
    <s v="INSPIRON 15-5555"/>
    <s v="TULIP15AMDBTX"/>
    <x v="0"/>
    <s v="NULL"/>
    <s v="NULL"/>
    <s v="NULL"/>
    <s v="Cons Retail"/>
    <n v="69"/>
    <n v="69"/>
    <n v="69"/>
    <n v="69"/>
    <n v="69"/>
    <n v="69"/>
    <n v="0"/>
    <n v="0"/>
    <n v="0"/>
    <n v="0"/>
    <n v="0"/>
    <n v="0"/>
    <n v="0"/>
    <n v="0"/>
    <n v="0"/>
    <n v="0"/>
    <n v="0"/>
    <n v="0"/>
    <n v="0"/>
    <n v="1"/>
    <n v="69"/>
    <n v="0"/>
    <n v="0"/>
    <n v="0"/>
    <n v="0"/>
    <n v="69"/>
    <n v="0"/>
    <n v="0"/>
    <n v="0"/>
    <n v="363.02"/>
    <n v="25048.379999999997"/>
    <n v="0"/>
    <n v="0"/>
    <x v="45"/>
  </r>
  <r>
    <s v="9V9V2"/>
    <s v="DAO_Retail"/>
    <n v="2014"/>
    <s v="998-BNPD"/>
    <s v="GOODYEARFBTX,MNTW,XPS,8700"/>
    <s v="GOODYEARFBTX"/>
    <s v="CONSUMER"/>
    <s v="Retail"/>
    <x v="12"/>
    <s v="XPS 8700"/>
    <s v="GOODYEAR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-"/>
    <n v="0"/>
    <n v="0"/>
    <n v="0"/>
    <x v="68"/>
  </r>
  <r>
    <s v="9YXYH"/>
    <s v="BTS_DAO"/>
    <s v="FY 16 Holiday Cycle 5"/>
    <s v="998-BRRG"/>
    <s v="CEDAR15VHSW1605_2359_OPP"/>
    <s v="CEDAR15HSWFBTX"/>
    <s v="CONSUMER"/>
    <s v="Consumer"/>
    <x v="0"/>
    <s v="INSPIRON 3542"/>
    <s v="CEDAR15HSW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555"/>
    <n v="0"/>
    <n v="555"/>
    <n v="118"/>
    <n v="0"/>
    <n v="0"/>
    <n v="0"/>
    <n v="0"/>
    <n v="0"/>
    <n v="0"/>
    <n v="555"/>
    <n v="0"/>
    <n v="92"/>
    <n v="427.49369999999999"/>
    <n v="0"/>
    <n v="237259.00349999999"/>
    <n v="0"/>
    <x v="37"/>
  </r>
  <r>
    <s v="CCR5C"/>
    <s v="DAO_Commercial"/>
    <s v="DBM"/>
    <s v="998-BNXB"/>
    <s v="Smart Selection|AMD G-T48E 1.4GHz DC|ThinO+PCOIP|2GB|8GB"/>
    <s v="SAN FRANCISCOTOSBTX"/>
    <s v="THIN CLIENT"/>
    <s v="Commercial"/>
    <x v="11"/>
    <s v="WYSE 5010 THIN CLIENT"/>
    <s v="SAN FRANCISCOBTX"/>
    <x v="0"/>
    <s v="NULL"/>
    <s v="NULL"/>
    <s v="NULL"/>
    <s v="Commercial DBM"/>
    <n v="564"/>
    <n v="564"/>
    <n v="364"/>
    <n v="54"/>
    <n v="54"/>
    <n v="0"/>
    <n v="0"/>
    <n v="0"/>
    <n v="0"/>
    <n v="0"/>
    <n v="0"/>
    <n v="0"/>
    <n v="0"/>
    <n v="0"/>
    <n v="0"/>
    <n v="0"/>
    <n v="100"/>
    <n v="0"/>
    <n v="100"/>
    <n v="0"/>
    <n v="564"/>
    <n v="0"/>
    <n v="0"/>
    <n v="0"/>
    <n v="0"/>
    <n v="564"/>
    <n v="0"/>
    <n v="100"/>
    <n v="100"/>
    <n v="120.42"/>
    <n v="67916.88"/>
    <n v="12042"/>
    <n v="0"/>
    <x v="106"/>
  </r>
  <r>
    <s v="CFPYW"/>
    <s v="DAO_Retail"/>
    <s v="Back to School 2014"/>
    <s v="998-BECE"/>
    <s v="X8700-1751BLK"/>
    <s v="GOODYEARFBTX"/>
    <s v="CONSUMER"/>
    <s v="Retail"/>
    <x v="12"/>
    <s v="XPS 8700"/>
    <s v="GOODYEARBTX"/>
    <x v="0"/>
    <s v="DAO"/>
    <s v="NULL"/>
    <s v="NULL"/>
    <s v="Cons Retail"/>
    <n v="16"/>
    <n v="16"/>
    <n v="16"/>
    <n v="16"/>
    <n v="16"/>
    <n v="16"/>
    <n v="16"/>
    <n v="16"/>
    <n v="16"/>
    <n v="8"/>
    <n v="0"/>
    <n v="0"/>
    <n v="0"/>
    <n v="0"/>
    <n v="0"/>
    <n v="0"/>
    <n v="0"/>
    <n v="0"/>
    <n v="0"/>
    <n v="0"/>
    <n v="16"/>
    <n v="0"/>
    <n v="0"/>
    <n v="0"/>
    <n v="0"/>
    <n v="16"/>
    <n v="0"/>
    <n v="0"/>
    <n v="0"/>
    <n v="670.27"/>
    <n v="10724.32"/>
    <n v="0"/>
    <n v="10724.32"/>
    <x v="68"/>
  </r>
  <r>
    <s v="N0DFW"/>
    <s v="DAO_Retail"/>
    <s v="Spring 2015"/>
    <s v="998-BKXY"/>
    <s v="i7352-4433SLV"/>
    <s v="CONTEBDWFBTX"/>
    <s v="CONSUMER"/>
    <s v="Retail"/>
    <x v="0"/>
    <s v="INSPIRON 7352"/>
    <s v="CONTEBDWBTX"/>
    <x v="0"/>
    <s v="NULL"/>
    <s v="NULL"/>
    <s v="NULL"/>
    <s v="Cons Retail"/>
    <n v="157"/>
    <n v="157"/>
    <n v="157"/>
    <n v="157"/>
    <n v="157"/>
    <n v="157"/>
    <n v="157"/>
    <n v="157"/>
    <n v="0"/>
    <n v="0"/>
    <n v="0"/>
    <n v="0"/>
    <n v="0"/>
    <n v="0"/>
    <n v="0"/>
    <n v="0"/>
    <n v="0"/>
    <n v="0"/>
    <n v="0"/>
    <n v="0"/>
    <n v="157"/>
    <n v="0"/>
    <n v="0"/>
    <n v="0"/>
    <n v="0"/>
    <n v="157"/>
    <n v="0"/>
    <n v="0"/>
    <n v="0"/>
    <n v="830.28"/>
    <n v="130353.95999999999"/>
    <n v="0"/>
    <n v="130353.95999999999"/>
    <x v="136"/>
  </r>
  <r>
    <s v="N30XN"/>
    <s v="BTS_Mexico"/>
    <s v="FY 16 Holiday Cycle 5"/>
    <s v="998-BQQC"/>
    <s v="IRIS14BDW1603_106"/>
    <s v="IRIS14BDWFBTX"/>
    <s v="CONSUMER"/>
    <s v="Consumer"/>
    <x v="0"/>
    <s v="INSPIRON 14-3458"/>
    <s v="IRIS14BDWBTX"/>
    <x v="1"/>
    <s v="NULL"/>
    <s v="NULL"/>
    <s v="NULL"/>
    <s v="Cons Direct"/>
    <n v="1949"/>
    <n v="1949"/>
    <n v="1631"/>
    <n v="1435"/>
    <n v="331"/>
    <n v="62"/>
    <n v="0"/>
    <n v="0"/>
    <n v="0"/>
    <n v="0"/>
    <n v="0"/>
    <n v="0"/>
    <n v="0"/>
    <n v="0"/>
    <n v="665"/>
    <n v="0"/>
    <n v="270"/>
    <n v="0"/>
    <n v="935"/>
    <n v="1846"/>
    <n v="1517"/>
    <n v="0"/>
    <n v="0"/>
    <n v="0"/>
    <n v="432"/>
    <n v="1949"/>
    <n v="270"/>
    <n v="665"/>
    <n v="705"/>
    <n v="475.49"/>
    <n v="926730.01"/>
    <n v="444583.15"/>
    <n v="0"/>
    <x v="55"/>
  </r>
  <r>
    <s v="N3XT6"/>
    <s v="DAO_Retail"/>
    <n v="2014"/>
    <s v="998-10112"/>
    <s v="INSPIRON N5110,FGAN5110,NO PROCESSOR,NOTEBOOK,QUEEN15INTELFBTX"/>
    <s v="QUEEN15INTELFBTX"/>
    <s v="CONSUMER"/>
    <s v="Retail"/>
    <x v="0"/>
    <s v="INSPIRON N5110"/>
    <s v="QUEEN15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3"/>
  </r>
  <r>
    <s v="N7JR6"/>
    <s v="DAO_Retail"/>
    <n v="2014"/>
    <s v="998-BBSZ"/>
    <s v="ALIENWARE 18,VIKINGFBTX"/>
    <s v="VIKINGFBTX"/>
    <s v="CONSUMER"/>
    <s v="Retail"/>
    <x v="8"/>
    <s v="ALIENWARE 18"/>
    <s v="VIKING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44"/>
  </r>
  <r>
    <s v="NH9FG"/>
    <s v="DAO_Retail"/>
    <n v="2014"/>
    <s v="998-BOOH"/>
    <s v="TULIP15BDWBTX1,INSPIRON 15-5558"/>
    <s v="TULIP15BDWFBTX"/>
    <s v="CONSUMER"/>
    <s v="Retail"/>
    <x v="0"/>
    <s v="INSPIRON 15-5558"/>
    <s v="TULIP15BD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0"/>
  </r>
  <r>
    <s v="KV602"/>
    <s v="BTS_DAO"/>
    <s v="DBM"/>
    <s v="998-BMLX"/>
    <s v="TULIP17BDWFBTX"/>
    <s v="TULIP17BDWFBTX"/>
    <s v="CONSUMER"/>
    <s v="Consumer"/>
    <x v="0"/>
    <s v="INSPIRON 17-5758"/>
    <s v="TULIP17BDWBTX"/>
    <x v="0"/>
    <s v="NULL"/>
    <s v="NULL"/>
    <s v="NULL"/>
    <s v="Cons Direct"/>
    <n v="119"/>
    <n v="119"/>
    <n v="119"/>
    <n v="119"/>
    <n v="119"/>
    <n v="119"/>
    <n v="0"/>
    <n v="0"/>
    <n v="0"/>
    <n v="0"/>
    <n v="0"/>
    <n v="0"/>
    <n v="0"/>
    <n v="0"/>
    <n v="0"/>
    <n v="0"/>
    <n v="0"/>
    <n v="0"/>
    <n v="0"/>
    <n v="0"/>
    <n v="119"/>
    <n v="0"/>
    <n v="0"/>
    <n v="0"/>
    <n v="0"/>
    <n v="119"/>
    <n v="0"/>
    <n v="0"/>
    <n v="0"/>
    <n v="678.94"/>
    <n v="80793.86"/>
    <n v="0"/>
    <n v="0"/>
    <x v="155"/>
  </r>
  <r>
    <s v="KWNPD"/>
    <s v="BTS_DAO"/>
    <s v="DBM"/>
    <s v="998-BPBN"/>
    <s v="Cel|4|500|T"/>
    <s v="TULIP15BDWFBTX"/>
    <s v="CONSUMER"/>
    <s v="Consumer"/>
    <x v="0"/>
    <s v="INSPIRON 15-5558"/>
    <s v="TULIP15BDWBTX"/>
    <x v="0"/>
    <s v="NULL"/>
    <s v="NULL"/>
    <s v="NULL"/>
    <s v="Cons Direct"/>
    <n v="1510"/>
    <n v="1510"/>
    <n v="1510"/>
    <n v="1510"/>
    <n v="1510"/>
    <n v="1510"/>
    <n v="1401"/>
    <n v="0"/>
    <n v="0"/>
    <n v="0"/>
    <n v="0"/>
    <n v="0"/>
    <n v="0"/>
    <n v="0"/>
    <n v="0"/>
    <n v="0"/>
    <n v="0"/>
    <n v="0"/>
    <n v="0"/>
    <n v="0"/>
    <n v="219"/>
    <n v="0"/>
    <n v="0"/>
    <n v="1291"/>
    <n v="0"/>
    <n v="1510"/>
    <n v="0"/>
    <n v="0"/>
    <n v="0"/>
    <n v="392.31"/>
    <n v="592388.1"/>
    <n v="0"/>
    <n v="0"/>
    <x v="80"/>
  </r>
  <r>
    <s v="KXH8X"/>
    <s v="BTS_DAO"/>
    <s v="B2S-2016"/>
    <s v="998-BNPR"/>
    <s v="T|E2|4GB|500|UMA|DVDRW|DW1707|Win8.1"/>
    <s v="ORCAMD24FBTX"/>
    <s v="CONSUMER"/>
    <s v="Consumer"/>
    <x v="1"/>
    <s v="INSPIRON 24-3455"/>
    <s v="ORCAMD24BTX"/>
    <x v="0"/>
    <s v="NULL"/>
    <s v="NULL"/>
    <s v="NULL"/>
    <s v="Cons Direct"/>
    <n v="784"/>
    <n v="784"/>
    <n v="784"/>
    <n v="784"/>
    <n v="784"/>
    <n v="784"/>
    <n v="784"/>
    <n v="784"/>
    <n v="584"/>
    <n v="0"/>
    <n v="0"/>
    <n v="0"/>
    <n v="0"/>
    <n v="0"/>
    <n v="0"/>
    <n v="0"/>
    <n v="0"/>
    <n v="0"/>
    <n v="0"/>
    <n v="1"/>
    <n v="784"/>
    <n v="0"/>
    <n v="0"/>
    <n v="0"/>
    <n v="0"/>
    <n v="784"/>
    <n v="0"/>
    <n v="0"/>
    <n v="0"/>
    <n v="358.62"/>
    <n v="281158.08"/>
    <n v="0"/>
    <n v="281158.08"/>
    <x v="77"/>
  </r>
  <r>
    <s v="MP5K8"/>
    <s v="DAO_Retail"/>
    <n v="2014"/>
    <s v="730-7449"/>
    <s v="INSPIRON 5535,NOTEBOOK,OAKM15HSWFBTX"/>
    <s v="OAK15AMDFBTX"/>
    <s v="CONSUMER"/>
    <s v="Retail"/>
    <x v="0"/>
    <s v="INSPIRON 5535"/>
    <s v="OAK15AMD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0"/>
  </r>
  <r>
    <s v="MTFHD"/>
    <s v="DAO_Commercial"/>
    <s v="ESG"/>
    <s v="210-AEDX"/>
    <s v="EQL 4210E 6TB 3.5in"/>
    <s v="EQUALLOGIC PS4210"/>
    <s v="NULL"/>
    <s v="Commercial"/>
    <x v="3"/>
    <s v="NULL"/>
    <s v="NULL"/>
    <x v="0"/>
    <s v="NULL"/>
    <s v="NULL"/>
    <s v="NULL"/>
    <s v="Enterpri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1"/>
  </r>
  <r>
    <s v="NFM5W"/>
    <s v="DAO_Commercial"/>
    <s v="DBM"/>
    <s v="998-BLXE"/>
    <s v="3020SFF_1H16_007"/>
    <s v="TIGRISSFFFBTX"/>
    <s v="COMMERCIAL"/>
    <s v="Commercial"/>
    <x v="2"/>
    <s v="OPTIPLEX 3020"/>
    <s v="TIGRISSFFBTX"/>
    <x v="0"/>
    <s v="NULL"/>
    <s v="NULL"/>
    <s v="Commercial NDBM"/>
    <s v="Commercial DBM"/>
    <n v="2591"/>
    <n v="2591"/>
    <n v="556"/>
    <n v="520"/>
    <n v="520"/>
    <n v="0"/>
    <n v="0"/>
    <n v="0"/>
    <n v="0"/>
    <n v="0"/>
    <n v="0"/>
    <n v="0"/>
    <n v="0"/>
    <n v="0"/>
    <n v="0"/>
    <n v="15"/>
    <n v="5093"/>
    <n v="0"/>
    <n v="5108"/>
    <n v="724"/>
    <n v="1565"/>
    <n v="24"/>
    <n v="0"/>
    <n v="1002"/>
    <n v="0"/>
    <n v="2591"/>
    <n v="1445"/>
    <n v="3663"/>
    <n v="480"/>
    <n v="372.28"/>
    <n v="964577.48"/>
    <n v="1901606.2399999998"/>
    <n v="0"/>
    <x v="119"/>
  </r>
  <r>
    <s v="NK25P"/>
    <s v="BTS_DAO"/>
    <s v="Back to School 2014"/>
    <s v="998-BEKF"/>
    <s v="i3542-6000BK"/>
    <s v="CEDAR15HSWFBTX"/>
    <s v="CONSUMER"/>
    <s v="Consumer"/>
    <x v="0"/>
    <s v="INSPIRON 3542"/>
    <s v="CEDAR15HSWBTX"/>
    <x v="0"/>
    <s v="DAO"/>
    <s v="NULL"/>
    <s v="NULL"/>
    <s v="Cons Direct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504.52"/>
    <n v="504.52"/>
    <n v="0"/>
    <n v="504.52"/>
    <x v="37"/>
  </r>
  <r>
    <s v="P3K1H"/>
    <s v="DAO_Retail"/>
    <s v="Holiday 2015"/>
    <s v="998-BRSZ"/>
    <s v="COTTON131605_5016"/>
    <s v="COTTONWOODSKLFBTX"/>
    <s v="CONSUMER"/>
    <s v="Retail"/>
    <x v="0"/>
    <s v="INSPIRON 7359"/>
    <s v="COTTONWOODSK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531"/>
    <n v="0"/>
    <n v="0"/>
    <n v="0"/>
    <n v="531"/>
    <n v="1"/>
    <n v="0"/>
    <n v="0"/>
    <n v="0"/>
    <n v="0"/>
    <n v="0"/>
    <n v="0"/>
    <n v="531"/>
    <n v="0"/>
    <n v="531"/>
    <n v="748.77819999999997"/>
    <n v="0"/>
    <n v="397601.2242"/>
    <n v="0"/>
    <x v="168"/>
  </r>
  <r>
    <s v="P6Y1P"/>
    <s v="BTS_DAO"/>
    <s v="Spr-2015"/>
    <s v="998-BDGD"/>
    <s v="i5|8GB|1TB|WIN8.1"/>
    <s v="GOODYEARFBTX"/>
    <s v="CONSUMER"/>
    <s v="Consumer"/>
    <x v="12"/>
    <s v="XPS 8700"/>
    <s v="GOODYEARBTX"/>
    <x v="0"/>
    <s v="DAO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8"/>
  </r>
  <r>
    <s v="P7HR7"/>
    <s v="DAO_Retail"/>
    <n v="2014"/>
    <s v="730-4586"/>
    <s v="XPS14,NO PROCESSOR,NOTEBOOK,CARRERA XPS FBTX"/>
    <s v="CARRERA XPS FBTX"/>
    <s v="CONSUMER"/>
    <s v="Retail"/>
    <x v="5"/>
    <s v="XPS14"/>
    <s v="CARRERA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9"/>
  </r>
  <r>
    <s v="7GMCP"/>
    <s v="DAO_Commercial"/>
    <s v="DBM"/>
    <s v="998-BHNO"/>
    <s v="OPTIPLEX 9020_016"/>
    <s v="AMAZONMTFBTX"/>
    <s v="COMMERCIAL"/>
    <s v="Commercial"/>
    <x v="2"/>
    <s v="OPTIPLEX 9020"/>
    <s v="AMAZONMTBTX"/>
    <x v="0"/>
    <s v="DAO"/>
    <s v="NULL"/>
    <s v="NULL"/>
    <s v="Commercial DBM"/>
    <n v="1193"/>
    <n v="1193"/>
    <n v="1049"/>
    <n v="929"/>
    <n v="581"/>
    <n v="91"/>
    <n v="0"/>
    <n v="0"/>
    <n v="0"/>
    <n v="0"/>
    <n v="0"/>
    <n v="0"/>
    <n v="0"/>
    <n v="0"/>
    <n v="0"/>
    <n v="0"/>
    <n v="1992"/>
    <n v="0"/>
    <n v="1992"/>
    <n v="604"/>
    <n v="684"/>
    <n v="14"/>
    <n v="0"/>
    <n v="495"/>
    <n v="0"/>
    <n v="1193"/>
    <n v="0"/>
    <n v="1992"/>
    <n v="496"/>
    <n v="660.31"/>
    <n v="787749.83"/>
    <n v="1315337.5199999998"/>
    <n v="0"/>
    <x v="65"/>
  </r>
  <r>
    <s v="7PN9W"/>
    <s v="BTS_DAO"/>
    <s v="HOL-2015"/>
    <s v="998-BGBU"/>
    <s v="i7HSW|12|1TB  T FHD Win8.1P"/>
    <s v="BRADLEYHSWFBTX"/>
    <s v="CONSUMER"/>
    <s v="Consumer"/>
    <x v="0"/>
    <s v="INSPIRON 7547"/>
    <s v="BRADLEYHSW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"/>
  </r>
  <r>
    <s v="85KDV"/>
    <s v="DAO_Commercial"/>
    <s v="NDBM_Wave2"/>
    <s v="730-7753"/>
    <s v="OptiPlex 3020 SFF_010"/>
    <s v="TIGRISSFFFBTX"/>
    <s v="COMMERCIAL"/>
    <s v="Retail"/>
    <x v="2"/>
    <s v="OPTIPLEX 3020"/>
    <s v="TIGRISSFFBTX"/>
    <x v="0"/>
    <s v="DAO"/>
    <s v="North Am.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9"/>
  </r>
  <r>
    <s v="87F70"/>
    <s v="DAO_Retail"/>
    <s v="Back to School 2014"/>
    <s v="998-BDCV"/>
    <s v="i3542-3334BK"/>
    <s v="CEDAR15HSWFBTX"/>
    <s v="CONSUMER"/>
    <s v="Retail"/>
    <x v="0"/>
    <s v="INSPIRON 3542"/>
    <s v="CEDAR15HSW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9.65"/>
    <n v="0"/>
    <n v="0"/>
    <n v="0"/>
    <x v="37"/>
  </r>
  <r>
    <s v="88J0X"/>
    <s v="DAO_Retail"/>
    <n v="2014"/>
    <s v="998-BHRP"/>
    <s v="INSPIRON 5 SERIES 15,NOTEBOOK,5537,OAKM15HSWFBTX"/>
    <s v="OAKM15HSWFBTX"/>
    <s v="CONSUMER"/>
    <s v="Retail"/>
    <x v="0"/>
    <s v="INSPIRON 5537"/>
    <s v="OAKM15HS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9"/>
  </r>
  <r>
    <s v="P93N7"/>
    <s v="BTS_DAO"/>
    <s v="SPR-2016"/>
    <s v="998-BLNQ"/>
    <s v="T|i5|8|1TB|UMA|DVDRW|1703|Win8.1"/>
    <s v="PIRELLIFBTX"/>
    <s v="CONSUMER"/>
    <s v="Consumer"/>
    <x v="12"/>
    <s v="XPS ONE 27"/>
    <s v="PIRELLIBTX"/>
    <x v="0"/>
    <s v="NULL"/>
    <s v="NULL"/>
    <s v="NULL"/>
    <s v="Cons Direct"/>
    <n v="15"/>
    <n v="15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0"/>
    <n v="0"/>
    <n v="0"/>
    <n v="0"/>
    <n v="15"/>
    <n v="0"/>
    <n v="0"/>
    <n v="0"/>
    <n v="1175.3800000000001"/>
    <n v="17630.7"/>
    <n v="0"/>
    <n v="0"/>
    <x v="98"/>
  </r>
  <r>
    <s v="P9KYK"/>
    <s v="DAO_Retail"/>
    <n v="2014"/>
    <s v="998-BHSW"/>
    <s v="INSPIRON 5535,NOTEBOOK,OAKM15HSWFBTX"/>
    <s v="OAK15AMDFBTX"/>
    <s v="CONSUMER"/>
    <s v="Retail"/>
    <x v="0"/>
    <s v="INSPIRON 5535"/>
    <s v="OAK15AMD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0"/>
  </r>
  <r>
    <s v="P9WHK"/>
    <s v="DAO_Retail"/>
    <n v="2014"/>
    <s v="998-BPXR"/>
    <s v="TULIP15BDWBTX1,INSPIRON 15-5558"/>
    <s v="TULIP15BDWFBTX"/>
    <s v="CONSUMER"/>
    <s v="Retail"/>
    <x v="0"/>
    <s v="INSPIRON 15-5558"/>
    <s v="TULIP15BDWBTX"/>
    <x v="0"/>
    <s v="NULL"/>
    <s v="NULL"/>
    <s v="NULL"/>
    <s v="Cons Retail"/>
    <n v="1816"/>
    <n v="1816"/>
    <n v="1816"/>
    <n v="1816"/>
    <n v="1816"/>
    <n v="1816"/>
    <n v="566"/>
    <n v="0"/>
    <n v="0"/>
    <n v="0"/>
    <n v="0"/>
    <n v="0"/>
    <n v="0"/>
    <n v="0"/>
    <n v="0"/>
    <n v="0"/>
    <n v="0"/>
    <n v="0"/>
    <n v="0"/>
    <n v="0"/>
    <n v="914"/>
    <n v="0"/>
    <n v="0"/>
    <n v="902"/>
    <n v="0"/>
    <n v="1816"/>
    <n v="0"/>
    <n v="0"/>
    <n v="0"/>
    <n v="734.52"/>
    <n v="1333888.32"/>
    <n v="0"/>
    <n v="0"/>
    <x v="80"/>
  </r>
  <r>
    <s v="PHMDW"/>
    <s v="BTS_DAO"/>
    <s v="HOL-2015"/>
    <s v="998-BKRM"/>
    <s v="i5HSW|8|1TB|HD"/>
    <s v="ECHO 13FBTX"/>
    <s v="CONSUMER"/>
    <s v="Consumer"/>
    <x v="8"/>
    <s v="ALIENWARE 13"/>
    <s v="ECHO 13 BTX"/>
    <x v="0"/>
    <s v="NULL"/>
    <s v="NULL"/>
    <s v="NULL"/>
    <s v="Cons Direct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871.68"/>
    <n v="871.68"/>
    <n v="0"/>
    <n v="871.68"/>
    <x v="60"/>
  </r>
  <r>
    <s v="PJPFH"/>
    <s v="DAO_Commercial"/>
    <s v="FY16 2H"/>
    <s v="998-BRLM"/>
    <s v="7040SFF_2H16_011"/>
    <s v="SWORDFISHSFFFBTX"/>
    <s v="COMMERCIAL"/>
    <s v="Retail"/>
    <x v="2"/>
    <s v="OPTIPLEX 7040"/>
    <s v="SWORDFISHSFFBTX"/>
    <x v="0"/>
    <s v="NULL"/>
    <s v="NULL"/>
    <s v="NULL"/>
    <s v="Commercial DBM"/>
    <n v="17"/>
    <n v="17"/>
    <n v="0"/>
    <n v="0"/>
    <n v="0"/>
    <n v="0"/>
    <n v="0"/>
    <n v="0"/>
    <n v="0"/>
    <n v="0"/>
    <n v="0"/>
    <n v="0"/>
    <n v="0"/>
    <n v="0"/>
    <n v="0"/>
    <n v="48"/>
    <n v="0"/>
    <n v="0"/>
    <n v="48"/>
    <n v="163"/>
    <n v="17"/>
    <n v="0"/>
    <n v="0"/>
    <n v="0"/>
    <n v="0"/>
    <n v="17"/>
    <n v="0"/>
    <n v="48"/>
    <n v="48"/>
    <n v="513.75800000000004"/>
    <n v="8733.8860000000004"/>
    <n v="24660.384000000002"/>
    <n v="0"/>
    <x v="82"/>
  </r>
  <r>
    <s v="D2VD5"/>
    <s v="DAO_Commercial"/>
    <n v="2013"/>
    <s v="730-4070"/>
    <s v="Vostro 270 MT Con 55"/>
    <s v="SAWGRASS MLKFBTX"/>
    <s v="CONSUMER"/>
    <s v="Commercial"/>
    <x v="10"/>
    <s v="VOSTRO 270"/>
    <s v="SAWGRASS MLK BTX"/>
    <x v="0"/>
    <s v="DAO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81"/>
  </r>
  <r>
    <s v="DFYX9"/>
    <s v="BTS_Mexico"/>
    <s v="FY 16 Holiday Cycle 5"/>
    <s v="998-BQJT"/>
    <s v="TULIP15SKL1605_2319_R"/>
    <s v="TULIP15SKLFBTX"/>
    <s v="CONSUMER"/>
    <s v="Consumer"/>
    <x v="0"/>
    <s v="INSPIRON 15-5559"/>
    <s v="TULIP15SKLBTX"/>
    <x v="1"/>
    <s v="NULL"/>
    <s v="NULL"/>
    <s v="NULL"/>
    <s v="Cons Direct"/>
    <n v="330"/>
    <n v="330"/>
    <n v="330"/>
    <n v="0"/>
    <n v="0"/>
    <n v="0"/>
    <n v="0"/>
    <n v="0"/>
    <n v="0"/>
    <n v="0"/>
    <n v="0"/>
    <n v="0"/>
    <n v="0"/>
    <n v="0"/>
    <n v="620"/>
    <n v="0"/>
    <n v="378"/>
    <n v="0"/>
    <n v="998"/>
    <n v="174"/>
    <n v="0"/>
    <n v="0"/>
    <n v="0"/>
    <n v="0"/>
    <n v="330"/>
    <n v="330"/>
    <n v="378"/>
    <n v="620"/>
    <n v="712"/>
    <n v="604.97879999999998"/>
    <n v="199643.00399999999"/>
    <n v="603768.84239999996"/>
    <n v="0"/>
    <x v="89"/>
  </r>
  <r>
    <s v="DG2MW"/>
    <s v="DAO_Retail"/>
    <s v="Spring 2015"/>
    <s v="998-BLWX"/>
    <s v="ANW15-5350SLV"/>
    <s v="ECHO 15FBTX"/>
    <s v="CONSUMER"/>
    <s v="Retail"/>
    <x v="8"/>
    <s v="ALIENWARE 15"/>
    <s v="ECHO 15 BTX"/>
    <x v="0"/>
    <s v="NULL"/>
    <s v="NULL"/>
    <s v="NULL"/>
    <s v="Cons Retail"/>
    <n v="18"/>
    <n v="18"/>
    <n v="18"/>
    <n v="18"/>
    <n v="18"/>
    <n v="18"/>
    <n v="18"/>
    <n v="18"/>
    <n v="18"/>
    <n v="18"/>
    <n v="0"/>
    <n v="0"/>
    <n v="0"/>
    <n v="0"/>
    <n v="0"/>
    <n v="0"/>
    <n v="0"/>
    <n v="0"/>
    <n v="0"/>
    <n v="0"/>
    <n v="18"/>
    <n v="0"/>
    <n v="0"/>
    <n v="0"/>
    <n v="0"/>
    <n v="18"/>
    <n v="0"/>
    <n v="0"/>
    <n v="0"/>
    <n v="1252.6400000000001"/>
    <n v="22547.52"/>
    <n v="0"/>
    <n v="22547.52"/>
    <x v="70"/>
  </r>
  <r>
    <s v="DHJJT"/>
    <s v="DAO_Commercial"/>
    <s v="DBM"/>
    <s v="998-BMGP"/>
    <s v="OPTIPLEX 3030 AIO,TIGRISAIO E,TIGRIS AIO,TIGRIS AIOBTX"/>
    <s v="TIGRIS AIOFBTX"/>
    <s v="COMMERCIAL"/>
    <s v="Commercial"/>
    <x v="2"/>
    <s v="OPTIPLEX 3030 AIO"/>
    <s v="TIGRIS AIO BTX"/>
    <x v="0"/>
    <s v="NULL"/>
    <s v="NULL"/>
    <s v="NULL"/>
    <s v="Commercial DBM"/>
    <n v="373"/>
    <n v="373"/>
    <n v="109"/>
    <n v="109"/>
    <n v="0"/>
    <n v="0"/>
    <n v="0"/>
    <n v="0"/>
    <n v="0"/>
    <n v="0"/>
    <n v="0"/>
    <n v="0"/>
    <n v="0"/>
    <n v="0"/>
    <n v="0"/>
    <n v="24"/>
    <n v="340"/>
    <n v="0"/>
    <n v="364"/>
    <n v="252"/>
    <n v="343"/>
    <n v="30"/>
    <n v="0"/>
    <n v="0"/>
    <n v="0"/>
    <n v="373"/>
    <n v="140"/>
    <n v="224"/>
    <n v="124"/>
    <n v="568.5"/>
    <n v="212050.5"/>
    <n v="206934"/>
    <n v="0"/>
    <x v="173"/>
  </r>
  <r>
    <s v="DP1PV"/>
    <s v="DAO_Retail"/>
    <n v="2014"/>
    <s v="998-BNII"/>
    <s v="INSPIRON 7548,,,BRADLEYBDWFBTX"/>
    <s v="BRADLEYBDWFBTX"/>
    <s v="CONSUMER"/>
    <s v="Retail"/>
    <x v="0"/>
    <s v="INSPIRON 7548"/>
    <s v="BRADLEYBD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-"/>
    <n v="0"/>
    <n v="0"/>
    <n v="0"/>
    <x v="71"/>
  </r>
  <r>
    <s v="MGMKY"/>
    <s v="DAO_Retail"/>
    <n v="2014"/>
    <s v="730-0389"/>
    <s v="XPS14Z,NO PROCESSOR,NOTEBOOK,BREITLING XPSZ FBTX"/>
    <s v="BREITLING XPSZ FBTX"/>
    <s v="CONSUMER"/>
    <s v="Retail"/>
    <x v="5"/>
    <s v="XPS14Z"/>
    <s v="BREITLING XPSZ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5"/>
  </r>
  <r>
    <s v="MTTYH"/>
    <s v="BTS_Mexico"/>
    <s v="Holiday 2014"/>
    <s v="998-BIFQ"/>
    <s v="v7TBL-1667BLK"/>
    <s v="TALBOTTFBTX"/>
    <s v="TABLET DEVICES"/>
    <s v="Retail"/>
    <x v="7"/>
    <s v="VENUE 7"/>
    <s v="TALBOTTBTX"/>
    <x v="1"/>
    <s v="NULL"/>
    <s v="NULL"/>
    <s v="NULL"/>
    <s v="Tablets"/>
    <n v="392"/>
    <n v="392"/>
    <n v="392"/>
    <n v="392"/>
    <n v="392"/>
    <n v="392"/>
    <n v="392"/>
    <n v="392"/>
    <n v="392"/>
    <n v="392"/>
    <n v="392"/>
    <n v="392"/>
    <n v="392"/>
    <n v="392"/>
    <n v="0"/>
    <n v="0"/>
    <n v="0"/>
    <n v="0"/>
    <n v="0"/>
    <n v="0"/>
    <n v="392"/>
    <n v="0"/>
    <n v="0"/>
    <n v="0"/>
    <n v="0"/>
    <n v="392"/>
    <n v="0"/>
    <n v="0"/>
    <n v="0"/>
    <n v="138.80000000000001"/>
    <n v="54409.600000000006"/>
    <n v="0"/>
    <n v="54409.600000000006"/>
    <x v="203"/>
  </r>
  <r>
    <s v="MXYJV"/>
    <s v="DAO_Retail"/>
    <n v="2014"/>
    <s v="730-2532"/>
    <s v="XPS13,NO PROCESSOR,NOTEBOOK,SPYDER XPS FBTX"/>
    <s v="SPYDER XPS FBTX"/>
    <s v="CONSUMER"/>
    <s v="Retail"/>
    <x v="5"/>
    <s v="XPS13"/>
    <s v="SPYDER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4"/>
  </r>
  <r>
    <s v="N47YM"/>
    <s v="BTS_Mexico"/>
    <s v="FY 16 Holiday Cycle 5"/>
    <s v="998-BQOJ"/>
    <s v="JASMBSW1605_8100"/>
    <s v="JASBSW20FBTX"/>
    <s v="CONSUMER"/>
    <s v="Consumer"/>
    <x v="1"/>
    <s v="INSPIRON 20-3052"/>
    <s v="JASBSW20BTX"/>
    <x v="1"/>
    <s v="NULL"/>
    <s v="NULL"/>
    <s v="NULL"/>
    <s v="Cons Direct"/>
    <n v="43"/>
    <n v="43"/>
    <n v="0"/>
    <n v="0"/>
    <n v="0"/>
    <n v="0"/>
    <n v="0"/>
    <n v="0"/>
    <n v="0"/>
    <n v="0"/>
    <n v="0"/>
    <n v="0"/>
    <n v="0"/>
    <n v="0"/>
    <n v="0"/>
    <n v="0"/>
    <n v="187"/>
    <n v="0"/>
    <n v="187"/>
    <n v="20"/>
    <n v="43"/>
    <n v="0"/>
    <n v="0"/>
    <n v="0"/>
    <n v="0"/>
    <n v="43"/>
    <n v="6"/>
    <n v="181"/>
    <n v="1"/>
    <n v="360.01729999999998"/>
    <n v="15480.743899999999"/>
    <n v="67323.235099999991"/>
    <n v="0"/>
    <x v="25"/>
  </r>
  <r>
    <s v="N7XPW"/>
    <s v="DAO_Retail"/>
    <n v="2014"/>
    <s v="730-4337"/>
    <s v="INSPIRON 660,NO PROCESSOR,MINI TOWER,MISSION HILLS MLKFBTX"/>
    <s v="MISSION HILLS MLK BTX"/>
    <s v="CONSUMER"/>
    <s v="Retail"/>
    <x v="1"/>
    <s v="INSPIRON 660"/>
    <s v="MISSION HILLS MLK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8"/>
  </r>
  <r>
    <s v="DWJ48"/>
    <s v="BTS_Mexico"/>
    <s v="FY 16 Holiday Cycle 5"/>
    <s v="998-BQNI"/>
    <s v="ORCHSKL1605_423"/>
    <s v="ORCSKL24FBTX"/>
    <s v="CONSUMER"/>
    <s v="Consumer"/>
    <x v="1"/>
    <s v="INSPIRON 24-3459"/>
    <s v="ORCSKL24BTX"/>
    <x v="1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113"/>
    <n v="0"/>
    <n v="113"/>
    <n v="783"/>
    <n v="0"/>
    <n v="0"/>
    <n v="0"/>
    <n v="0"/>
    <n v="0"/>
    <n v="0"/>
    <n v="113"/>
    <n v="0"/>
    <n v="169"/>
    <n v="714.1893"/>
    <n v="0"/>
    <n v="80703.390899999999"/>
    <n v="0"/>
    <x v="143"/>
  </r>
  <r>
    <s v="DY49M"/>
    <s v="DAO_Retail"/>
    <n v="2014"/>
    <s v="998-BOPI"/>
    <s v="INSPIRON 3647,T93ND, BASE,INSP DT,3647,BTX,GENERAL SFFFBTX"/>
    <s v="GENERAL SFFFBTX"/>
    <s v="CONSUMER"/>
    <s v="Retail"/>
    <x v="1"/>
    <s v="INSPIRON 3647"/>
    <s v="GENERAL SFF BTX"/>
    <x v="0"/>
    <s v="NULL"/>
    <s v="NULL"/>
    <s v="NULL"/>
    <s v="Cons Retail"/>
    <n v="80"/>
    <n v="80"/>
    <n v="80"/>
    <n v="80"/>
    <n v="80"/>
    <n v="80"/>
    <n v="80"/>
    <n v="80"/>
    <n v="80"/>
    <n v="0"/>
    <n v="0"/>
    <n v="0"/>
    <n v="0"/>
    <n v="0"/>
    <n v="0"/>
    <n v="0"/>
    <n v="0"/>
    <n v="0"/>
    <n v="0"/>
    <n v="1"/>
    <n v="80"/>
    <n v="0"/>
    <n v="0"/>
    <n v="0"/>
    <n v="0"/>
    <n v="80"/>
    <n v="0"/>
    <n v="0"/>
    <n v="0"/>
    <n v="358.18"/>
    <n v="28654.400000000001"/>
    <n v="0"/>
    <n v="28654.400000000001"/>
    <x v="28"/>
  </r>
  <r>
    <s v="F3T9R"/>
    <s v="DAO_Retail"/>
    <s v="Holiday 2013"/>
    <s v="730-7950"/>
    <s v="Pro11i-6363BLK"/>
    <s v="JUNCTIONFBTX"/>
    <s v="TABLET DEVICES"/>
    <s v="Retail"/>
    <x v="7"/>
    <s v="VENUE 11 PRO"/>
    <s v="JUNCTIONBTX"/>
    <x v="0"/>
    <s v="DAO"/>
    <s v="North Am."/>
    <s v="Tablets"/>
    <s v="Tabl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6"/>
  </r>
  <r>
    <s v="F4DXP"/>
    <s v="BTS_DAO"/>
    <s v="HOL-2015"/>
    <s v="998-BHCS"/>
    <s v="i5HSW|8|1TB HD+ W7P"/>
    <s v="CEDAR17HSWFBTX"/>
    <s v="CONSUMER"/>
    <s v="Consumer"/>
    <x v="0"/>
    <s v="INSPIRON 5748"/>
    <s v="CEDAR17HSW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2"/>
  </r>
  <r>
    <s v="FDGYN"/>
    <s v="DAO_Commercial"/>
    <s v="DBM"/>
    <s v="998-BFZW"/>
    <s v="OptiPlex 7020 MT_017"/>
    <s v="AMAZON7MTFBTX"/>
    <s v="COMMERCIAL"/>
    <s v="Commercial"/>
    <x v="2"/>
    <s v="OPTIPLEX 7020"/>
    <s v="AMAZON7MTBTX"/>
    <x v="0"/>
    <s v="DAO"/>
    <s v="NULL"/>
    <s v="NULL"/>
    <s v="Commercial DBM"/>
    <n v="2508"/>
    <n v="2508"/>
    <n v="2292"/>
    <n v="1596"/>
    <n v="948"/>
    <n v="0"/>
    <n v="0"/>
    <n v="0"/>
    <n v="0"/>
    <n v="0"/>
    <n v="0"/>
    <n v="0"/>
    <n v="0"/>
    <n v="0"/>
    <n v="0"/>
    <n v="0"/>
    <n v="3368"/>
    <n v="0"/>
    <n v="3368"/>
    <n v="780"/>
    <n v="1552"/>
    <n v="45"/>
    <n v="0"/>
    <n v="911"/>
    <n v="0"/>
    <n v="2508"/>
    <n v="0"/>
    <n v="3368"/>
    <n v="1020"/>
    <n v="500.77"/>
    <n v="1255931.1599999999"/>
    <n v="1686593.3599999999"/>
    <n v="0"/>
    <x v="225"/>
  </r>
  <r>
    <s v="P9FFC"/>
    <s v="DAO_Commercial"/>
    <s v="ESG"/>
    <s v="210-ACQC"/>
    <s v="EQL 6210X 900G 2.5in"/>
    <s v="EQUALLOGIC PS6210"/>
    <s v="NULL"/>
    <s v="Commercial"/>
    <x v="3"/>
    <s v="NULL"/>
    <s v="NULL"/>
    <x v="0"/>
    <s v="DAO"/>
    <s v="NULL"/>
    <s v="NULL"/>
    <s v="Enterprise"/>
    <n v="17"/>
    <n v="17"/>
    <n v="17"/>
    <n v="17"/>
    <n v="13"/>
    <n v="1"/>
    <n v="0"/>
    <n v="0"/>
    <n v="0"/>
    <n v="0"/>
    <n v="0"/>
    <n v="0"/>
    <n v="0"/>
    <n v="0"/>
    <n v="0"/>
    <n v="0"/>
    <n v="0"/>
    <n v="0"/>
    <n v="0"/>
    <n v="0"/>
    <n v="17"/>
    <n v="0"/>
    <n v="0"/>
    <n v="0"/>
    <n v="0"/>
    <n v="17"/>
    <n v="0"/>
    <n v="0"/>
    <n v="0"/>
    <n v="8455"/>
    <n v="143735"/>
    <n v="0"/>
    <n v="0"/>
    <x v="7"/>
  </r>
  <r>
    <s v="PN8HD"/>
    <s v="BTS_DAO"/>
    <s v="FY16 Holiday cycle5"/>
    <s v="998-BPRL"/>
    <s v="SUPEKV1605_424_P"/>
    <s v="SUPERIORAMDFBTX"/>
    <s v="CONSUMER"/>
    <s v="Consumer"/>
    <x v="10"/>
    <s v="VOSTRO 3905"/>
    <s v="SUPERIORAMDBTX"/>
    <x v="0"/>
    <s v="NULL"/>
    <s v="NULL"/>
    <s v="NULL"/>
    <s v="Cons Direct"/>
    <n v="307"/>
    <n v="307"/>
    <n v="295"/>
    <n v="290"/>
    <n v="239"/>
    <n v="6"/>
    <n v="0"/>
    <n v="0"/>
    <n v="0"/>
    <n v="0"/>
    <n v="0"/>
    <n v="0"/>
    <n v="0"/>
    <n v="0"/>
    <n v="0"/>
    <n v="0"/>
    <n v="196"/>
    <n v="0"/>
    <n v="196"/>
    <n v="5"/>
    <n v="307"/>
    <n v="0"/>
    <n v="0"/>
    <n v="0"/>
    <n v="0"/>
    <n v="307"/>
    <n v="0"/>
    <n v="196"/>
    <n v="0"/>
    <n v="447.09"/>
    <n v="137256.63"/>
    <n v="87629.64"/>
    <n v="0"/>
    <x v="185"/>
  </r>
  <r>
    <s v="PRG61"/>
    <s v="DAO_Retail"/>
    <n v="2014"/>
    <s v="998-BNRH"/>
    <s v="TULIP15BYTBTX1,INSPIRON 15-5551"/>
    <s v="TULIP15BYTFBTX"/>
    <s v="CONSUMER"/>
    <s v="Retail"/>
    <x v="0"/>
    <s v="INSPIRON 15-5551"/>
    <s v="TULIP15BYT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42"/>
  </r>
  <r>
    <s v="R12FT"/>
    <s v="DAO_Retail"/>
    <n v="2014"/>
    <s v="998-BHRX"/>
    <s v="INSPIRON 5735,,,OAK17AMDFBTX"/>
    <s v="OAK17AMDFBTX"/>
    <s v="CONSUMER"/>
    <s v="Retail"/>
    <x v="0"/>
    <s v="INSPIRON 5735"/>
    <s v="OAK17AMD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9"/>
  </r>
  <r>
    <s v="R1FJF"/>
    <s v="BTS_Mexico"/>
    <s v="FY 16 Spring Cycle 1"/>
    <s v="998-BKPH"/>
    <s v="MAPLE15MBDW1601_2606_3DR"/>
    <s v="MAPLEM15BDWFBTX"/>
    <s v="CONSUMER"/>
    <s v="Consumer"/>
    <x v="0"/>
    <s v="INSPIRON 5548"/>
    <s v="MAPLEM15BDWBTX"/>
    <x v="1"/>
    <s v="NULL"/>
    <s v="NULL"/>
    <s v="NULL"/>
    <s v="Cons Direct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697.12"/>
    <n v="697.12"/>
    <n v="0"/>
    <n v="697.12"/>
    <x v="35"/>
  </r>
  <r>
    <s v="FKFN2"/>
    <s v="DAO_Retail"/>
    <n v="2014"/>
    <s v="998-BIGM"/>
    <s v="INSPIRON 5545,,NOTEBOOK,MAPLE15AMDFBTX"/>
    <s v="MAPLE15AMDFBTX"/>
    <s v="CONSUMER"/>
    <s v="Retail"/>
    <x v="0"/>
    <s v="INSPIRON 5545"/>
    <s v="MAPLE15AMDBTX"/>
    <x v="0"/>
    <s v="NULL"/>
    <s v="NULL"/>
    <s v="NULL"/>
    <s v="Cons Retail"/>
    <n v="8"/>
    <n v="8"/>
    <n v="8"/>
    <n v="8"/>
    <n v="8"/>
    <n v="8"/>
    <n v="8"/>
    <n v="8"/>
    <n v="8"/>
    <n v="8"/>
    <n v="8"/>
    <n v="8"/>
    <n v="8"/>
    <n v="8"/>
    <n v="0"/>
    <n v="0"/>
    <n v="0"/>
    <n v="0"/>
    <n v="0"/>
    <n v="0"/>
    <n v="8"/>
    <n v="0"/>
    <n v="0"/>
    <n v="0"/>
    <n v="0"/>
    <n v="8"/>
    <n v="0"/>
    <n v="0"/>
    <n v="0"/>
    <n v="411.14"/>
    <n v="3289.12"/>
    <n v="0"/>
    <n v="3289.12"/>
    <x v="176"/>
  </r>
  <r>
    <s v="FN3HW"/>
    <s v="DAO_Retail"/>
    <n v="2014"/>
    <s v="730-7134"/>
    <s v="ALIENWARE 14,MARINERFBTX"/>
    <s v="MARINERFBTX"/>
    <s v="CONSUMER"/>
    <s v="Retail"/>
    <x v="8"/>
    <s v="ALIENWARE 14"/>
    <s v="MARINER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87"/>
  </r>
  <r>
    <s v="FWP7G"/>
    <s v="BTS_Mexico"/>
    <s v="FY 16 Holiday Cycle 5"/>
    <s v="998-BQIL"/>
    <s v="IRIS14BDW1605_106"/>
    <s v="IRIS14BDWFBTX"/>
    <s v="CONSUMER"/>
    <s v="Consumer"/>
    <x v="0"/>
    <s v="INSPIRON 14-3458"/>
    <s v="IRIS14BDWBTX"/>
    <x v="1"/>
    <s v="NULL"/>
    <s v="NULL"/>
    <s v="NULL"/>
    <s v="Cons Direct"/>
    <n v="14"/>
    <n v="14"/>
    <n v="14"/>
    <n v="14"/>
    <n v="0"/>
    <n v="0"/>
    <n v="0"/>
    <n v="0"/>
    <n v="0"/>
    <n v="0"/>
    <n v="0"/>
    <n v="0"/>
    <n v="0"/>
    <n v="0"/>
    <n v="0"/>
    <n v="0"/>
    <n v="401"/>
    <n v="0"/>
    <n v="401"/>
    <n v="100"/>
    <n v="14"/>
    <n v="0"/>
    <n v="0"/>
    <n v="0"/>
    <n v="0"/>
    <n v="14"/>
    <n v="401"/>
    <n v="0"/>
    <n v="30"/>
    <n v="423.94940000000003"/>
    <n v="5935.2916000000005"/>
    <n v="170003.70940000002"/>
    <n v="0"/>
    <x v="55"/>
  </r>
  <r>
    <s v="FY6G3"/>
    <s v="DAO_Retail"/>
    <s v="FY16 Back to School cycle3"/>
    <s v="998-BPTH"/>
    <s v="DINO1603_5131"/>
    <s v="DINO13FBTX"/>
    <s v="CONSUMER"/>
    <s v="Retail"/>
    <x v="5"/>
    <s v="XPS  13 9343"/>
    <s v="DINO13BTX"/>
    <x v="0"/>
    <s v="NULL"/>
    <s v="NULL"/>
    <s v="NULL"/>
    <s v="Cons Retail"/>
    <n v="195"/>
    <n v="195"/>
    <n v="195"/>
    <n v="195"/>
    <n v="195"/>
    <n v="195"/>
    <n v="195"/>
    <n v="195"/>
    <n v="0"/>
    <n v="0"/>
    <n v="0"/>
    <n v="0"/>
    <n v="0"/>
    <n v="0"/>
    <n v="0"/>
    <n v="0"/>
    <n v="0"/>
    <n v="0"/>
    <n v="0"/>
    <n v="0"/>
    <n v="195"/>
    <n v="0"/>
    <n v="0"/>
    <n v="0"/>
    <n v="0"/>
    <n v="195"/>
    <n v="0"/>
    <n v="0"/>
    <n v="0"/>
    <n v="1052.9000000000001"/>
    <n v="205315.50000000003"/>
    <n v="0"/>
    <n v="205315.50000000003"/>
    <x v="48"/>
  </r>
  <r>
    <s v="G0N2M"/>
    <s v="BTS_Mexico"/>
    <s v="FY 16 Spring Cycle 1"/>
    <s v="998-BMBF"/>
    <s v="IRIS14BAYT1601_001/MX/BTS"/>
    <s v="IRIS14BYTFBTX"/>
    <s v="CONSUMER"/>
    <s v="Consumer"/>
    <x v="0"/>
    <s v="INSPIRON 14-3451"/>
    <s v="IRIS14BYTBTX"/>
    <x v="1"/>
    <s v="NULL"/>
    <s v="NULL"/>
    <s v="NULL"/>
    <s v="Cons Direct"/>
    <n v="67"/>
    <n v="67"/>
    <n v="67"/>
    <n v="67"/>
    <n v="67"/>
    <n v="11"/>
    <n v="11"/>
    <n v="0"/>
    <n v="0"/>
    <n v="0"/>
    <n v="0"/>
    <n v="0"/>
    <n v="0"/>
    <n v="0"/>
    <n v="0"/>
    <n v="0"/>
    <n v="0"/>
    <n v="0"/>
    <n v="0"/>
    <n v="0"/>
    <n v="67"/>
    <n v="0"/>
    <n v="0"/>
    <n v="0"/>
    <n v="0"/>
    <n v="67"/>
    <n v="0"/>
    <n v="0"/>
    <n v="0"/>
    <n v="273.77"/>
    <n v="18342.59"/>
    <n v="0"/>
    <n v="0"/>
    <x v="16"/>
  </r>
  <r>
    <s v="W67JJ"/>
    <s v="DAO_Retail"/>
    <n v="2014"/>
    <s v="730-6715"/>
    <s v="GOODYEARFBTX,MNTW,XPS,8700"/>
    <s v="GOODYEARFBTX"/>
    <s v="CONSUMER"/>
    <s v="Retail"/>
    <x v="12"/>
    <s v="XPS 8700"/>
    <s v="GOODYEAR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8"/>
  </r>
  <r>
    <s v="W73KF"/>
    <s v="DAO_Retail"/>
    <s v="Holiday 2014"/>
    <s v="998-BDCR"/>
    <s v="i5748-2143sLV"/>
    <s v="CEDAR17HSWFBTX"/>
    <s v="CONSUMER"/>
    <s v="Retail"/>
    <x v="0"/>
    <s v="INSPIRON 5748"/>
    <s v="CEDAR17HSWBTX"/>
    <x v="0"/>
    <s v="DAO"/>
    <s v="North Am."/>
    <s v="Consumer InDirect"/>
    <s v="Cons Retail"/>
    <n v="3"/>
    <n v="3"/>
    <n v="3"/>
    <n v="3"/>
    <n v="3"/>
    <n v="3"/>
    <n v="3"/>
    <n v="3"/>
    <n v="3"/>
    <n v="3"/>
    <n v="3"/>
    <n v="3"/>
    <n v="3"/>
    <n v="3"/>
    <n v="0"/>
    <n v="0"/>
    <n v="0"/>
    <n v="0"/>
    <n v="0"/>
    <n v="0"/>
    <n v="3"/>
    <n v="0"/>
    <n v="0"/>
    <n v="0"/>
    <n v="0"/>
    <n v="3"/>
    <n v="0"/>
    <n v="0"/>
    <n v="0"/>
    <n v="561.72"/>
    <n v="1685.16"/>
    <n v="0"/>
    <n v="1685.16"/>
    <x v="12"/>
  </r>
  <r>
    <s v="WKY63"/>
    <s v="DAO_Retail"/>
    <s v="Spring 2014"/>
    <s v="998-BICF"/>
    <s v="i17RM-8392IBL"/>
    <s v="OAKM17HSWFBTX"/>
    <s v="CONSUMER"/>
    <s v="Retail"/>
    <x v="0"/>
    <s v="INSPIRON 5737"/>
    <s v="OAKM17HSWBTX"/>
    <x v="0"/>
    <s v="DAO"/>
    <s v="NULL"/>
    <s v="NULL"/>
    <s v="Cons Retail"/>
    <n v="4"/>
    <n v="4"/>
    <n v="4"/>
    <n v="4"/>
    <n v="4"/>
    <n v="4"/>
    <n v="4"/>
    <n v="4"/>
    <n v="4"/>
    <n v="4"/>
    <n v="4"/>
    <n v="4"/>
    <n v="0"/>
    <n v="0"/>
    <n v="0"/>
    <n v="0"/>
    <n v="0"/>
    <n v="0"/>
    <n v="0"/>
    <n v="0"/>
    <n v="4"/>
    <n v="0"/>
    <n v="0"/>
    <n v="0"/>
    <n v="0"/>
    <n v="4"/>
    <n v="0"/>
    <n v="0"/>
    <n v="0"/>
    <n v="666.45"/>
    <n v="2665.8"/>
    <n v="0"/>
    <n v="2665.8"/>
    <x v="135"/>
  </r>
  <r>
    <s v="WM10W"/>
    <s v="DAO_Retail"/>
    <s v="Spring 2015"/>
    <s v="998-BLRS"/>
    <s v="i3043-3752BLK"/>
    <s v="FOXGLOVEFBTX"/>
    <s v="CONSUMER"/>
    <s v="Retail"/>
    <x v="1"/>
    <s v="INSPIRON 3043"/>
    <s v="FOXGLOVEBTX"/>
    <x v="0"/>
    <s v="NULL"/>
    <s v="NULL"/>
    <s v="NULL"/>
    <s v="Cons Retail"/>
    <n v="330"/>
    <n v="330"/>
    <n v="330"/>
    <n v="330"/>
    <n v="330"/>
    <n v="330"/>
    <n v="330"/>
    <n v="330"/>
    <n v="134"/>
    <n v="0"/>
    <n v="0"/>
    <n v="0"/>
    <n v="0"/>
    <n v="0"/>
    <n v="0"/>
    <n v="0"/>
    <n v="0"/>
    <n v="0"/>
    <n v="0"/>
    <n v="0"/>
    <n v="330"/>
    <n v="0"/>
    <n v="0"/>
    <n v="0"/>
    <n v="0"/>
    <n v="330"/>
    <n v="0"/>
    <n v="0"/>
    <n v="0"/>
    <n v="445.84"/>
    <n v="147127.19999999998"/>
    <n v="0"/>
    <n v="147127.19999999998"/>
    <x v="51"/>
  </r>
  <r>
    <s v="WNT18"/>
    <s v="DAO_Retail"/>
    <n v="2014"/>
    <s v="998-BNNG"/>
    <s v="XPS15,9530,,TESTAROSSAXPSFBTX"/>
    <s v="TESTAROSSAXPSFBTX"/>
    <s v="CONSUMER"/>
    <s v="Retail"/>
    <x v="5"/>
    <s v="XPS 9530"/>
    <s v="TESTAROSSA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05"/>
  </r>
  <r>
    <s v="D7WCX"/>
    <s v="BTS_DAO"/>
    <s v="LTS"/>
    <s v="998-BIXE"/>
    <s v="XPS 1820,,,CORSEULTFBTX"/>
    <s v="CORSEULTFBTX"/>
    <s v="CONSUMER"/>
    <s v="Consumer"/>
    <x v="12"/>
    <s v="XPS 1820"/>
    <s v="CORSEULTBTX"/>
    <x v="0"/>
    <s v="NULL"/>
    <s v="NULL"/>
    <s v="NULL"/>
    <s v="Cons Direct"/>
    <n v="44"/>
    <n v="44"/>
    <n v="44"/>
    <n v="44"/>
    <n v="44"/>
    <n v="44"/>
    <n v="44"/>
    <n v="44"/>
    <n v="0"/>
    <n v="0"/>
    <n v="0"/>
    <n v="0"/>
    <n v="0"/>
    <n v="0"/>
    <n v="0"/>
    <n v="0"/>
    <n v="0"/>
    <n v="0"/>
    <n v="0"/>
    <n v="0"/>
    <n v="44"/>
    <n v="0"/>
    <n v="0"/>
    <n v="0"/>
    <n v="0"/>
    <n v="44"/>
    <n v="0"/>
    <n v="0"/>
    <n v="0"/>
    <n v="974.4"/>
    <n v="42873.599999999999"/>
    <n v="0"/>
    <n v="42873.599999999999"/>
    <x v="162"/>
  </r>
  <r>
    <s v="DHG67"/>
    <s v="DAO_Retail"/>
    <n v="2014"/>
    <s v="730-4335"/>
    <s v="INSPIRON 660,NO PROCESSOR,MINI TOWER,MISSION HILLS MLKFBTX"/>
    <s v="MISSION HILLS MLK BTX"/>
    <s v="CONSUMER"/>
    <s v="Retail"/>
    <x v="1"/>
    <s v="INSPIRON 660"/>
    <s v="MISSION HILLS MLK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8"/>
  </r>
  <r>
    <s v="DPC80"/>
    <s v="DAO_Retail"/>
    <s v="Spring 2015"/>
    <s v="998-BLQC"/>
    <s v="X8700-3562BLK"/>
    <s v="GOODYEARFBTX"/>
    <s v="CONSUMER"/>
    <s v="Retail"/>
    <x v="12"/>
    <s v="XPS 8700"/>
    <s v="GOODYEAR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8"/>
  </r>
  <r>
    <s v="DRY8M"/>
    <s v="DAO_Commercial"/>
    <s v="DBM"/>
    <s v="389-BCBK"/>
    <s v="MMCo - 7010 SFF"/>
    <s v="Lanikai 7 SFF"/>
    <s v="Desktops"/>
    <s v="Retail"/>
    <x v="2"/>
    <s v="NULL"/>
    <s v="LANIKAI7SFBTX"/>
    <x v="0"/>
    <s v="DAO"/>
    <s v="North Am."/>
    <s v="Commercial Legacy"/>
    <s v="Commercial DBM"/>
    <n v="531"/>
    <n v="531"/>
    <n v="531"/>
    <n v="531"/>
    <n v="531"/>
    <n v="531"/>
    <n v="531"/>
    <n v="531"/>
    <n v="531"/>
    <n v="531"/>
    <n v="531"/>
    <n v="531"/>
    <n v="531"/>
    <n v="531"/>
    <n v="0"/>
    <n v="0"/>
    <n v="0"/>
    <n v="0"/>
    <n v="0"/>
    <n v="0"/>
    <n v="531"/>
    <n v="0"/>
    <n v="0"/>
    <n v="0"/>
    <n v="0"/>
    <n v="531"/>
    <n v="0"/>
    <n v="0"/>
    <n v="0"/>
    <n v="481.85002338363"/>
    <n v="255862.36241670753"/>
    <n v="0"/>
    <n v="255862.36241670753"/>
    <x v="199"/>
  </r>
  <r>
    <s v="DX32X"/>
    <s v="DAO_Retail"/>
    <s v="Back to School 2014"/>
    <s v="998-BDCP"/>
    <s v="i5547-5780sLV"/>
    <s v="MAPLEM15HSWFBTX"/>
    <s v="CONSUMER"/>
    <s v="Retail"/>
    <x v="0"/>
    <s v="INSPIRON 5547"/>
    <s v="MAPLEM15HSWBTX"/>
    <x v="0"/>
    <s v="DAO"/>
    <s v="North Am."/>
    <s v="Consumer InDirect"/>
    <s v="Cons Retail"/>
    <n v="18"/>
    <n v="18"/>
    <n v="18"/>
    <n v="18"/>
    <n v="18"/>
    <n v="18"/>
    <n v="18"/>
    <n v="18"/>
    <n v="18"/>
    <n v="18"/>
    <n v="18"/>
    <n v="18"/>
    <n v="18"/>
    <n v="18"/>
    <n v="0"/>
    <n v="0"/>
    <n v="0"/>
    <n v="0"/>
    <n v="0"/>
    <n v="0"/>
    <n v="18"/>
    <n v="0"/>
    <n v="0"/>
    <n v="0"/>
    <n v="0"/>
    <n v="18"/>
    <n v="0"/>
    <n v="0"/>
    <n v="0"/>
    <n v="678.36"/>
    <n v="12210.48"/>
    <n v="0"/>
    <n v="12210.48"/>
    <x v="5"/>
  </r>
  <r>
    <s v="8F11V"/>
    <s v="BTS_DAO"/>
    <s v="B2S-2015"/>
    <s v="998-BDME"/>
    <s v="i5|6|1 HD"/>
    <s v="MAPLEM15HSWFBTX"/>
    <s v="CONSUMER"/>
    <s v="Consumer"/>
    <x v="0"/>
    <s v="INSPIRON 5547"/>
    <s v="MAPLEM15HSWBTX"/>
    <x v="0"/>
    <s v="DAO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"/>
  </r>
  <r>
    <s v="8X3H8"/>
    <s v="DAO_Retail"/>
    <n v="2014"/>
    <s v="998-BBYQ"/>
    <s v="ALIENWARE 17,RANGERFBTX"/>
    <s v="RANGERFBTX"/>
    <s v="CONSUMER"/>
    <s v="Retail"/>
    <x v="8"/>
    <s v="ALIENWARE 17"/>
    <s v="RANGER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09"/>
  </r>
  <r>
    <s v="98RD0"/>
    <s v="DAO_Retail"/>
    <n v="2014"/>
    <s v="998-BLLG"/>
    <s v="INSPIRON 7548,,,BRADLEYBDWFBTX"/>
    <s v="BRADLEYBDWFBTX"/>
    <s v="CONSUMER"/>
    <s v="Retail"/>
    <x v="0"/>
    <s v="INSPIRON 7548"/>
    <s v="BRADLEYBDWBTX"/>
    <x v="0"/>
    <s v="NULL"/>
    <s v="NULL"/>
    <s v="NULL"/>
    <s v="Cons Retail"/>
    <n v="180"/>
    <n v="180"/>
    <n v="180"/>
    <n v="180"/>
    <n v="180"/>
    <n v="180"/>
    <n v="180"/>
    <n v="180"/>
    <n v="180"/>
    <n v="180"/>
    <n v="180"/>
    <n v="180"/>
    <n v="180"/>
    <n v="0"/>
    <n v="0"/>
    <n v="0"/>
    <n v="0"/>
    <n v="0"/>
    <n v="0"/>
    <n v="0"/>
    <n v="180"/>
    <n v="0"/>
    <n v="0"/>
    <n v="0"/>
    <n v="0"/>
    <n v="180"/>
    <n v="0"/>
    <n v="0"/>
    <n v="0"/>
    <n v="1021.85"/>
    <n v="183933"/>
    <n v="0"/>
    <n v="183933"/>
    <x v="71"/>
  </r>
  <r>
    <s v="9CC99"/>
    <s v="BTS_DAO"/>
    <s v="SPR-2016"/>
    <s v="998-BKUE"/>
    <s v="NT|Cel|2GB|500|UMA|NoODD|DW1705|Win8.1bing"/>
    <s v="FOXGLOVEFBTX"/>
    <s v="CONSUMER"/>
    <s v="Consumer"/>
    <x v="1"/>
    <s v="INSPIRON 3043"/>
    <s v="FOXGLOVE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1"/>
  </r>
  <r>
    <s v="9CFPN"/>
    <s v="BTS_Mexico"/>
    <s v="Wave2_Refresh"/>
    <s v="998-BLUI"/>
    <s v="3020MT_1H16_009/MX/BTS"/>
    <s v="TIGRISMTFBTX"/>
    <s v="COMMERCIAL"/>
    <s v="Commercial"/>
    <x v="2"/>
    <s v="OPTIPLEX 3020"/>
    <s v="TIGRISMTBTX"/>
    <x v="1"/>
    <s v="NULL"/>
    <s v="NULL"/>
    <s v="Commercial NDBM"/>
    <s v="Commercial DBM"/>
    <n v="1149"/>
    <n v="1149"/>
    <n v="1149"/>
    <n v="1149"/>
    <n v="1149"/>
    <n v="1149"/>
    <n v="1149"/>
    <n v="94"/>
    <n v="0"/>
    <n v="0"/>
    <n v="0"/>
    <n v="0"/>
    <n v="0"/>
    <n v="0"/>
    <n v="0"/>
    <n v="0"/>
    <n v="0"/>
    <n v="0"/>
    <n v="0"/>
    <n v="0"/>
    <n v="629"/>
    <n v="0"/>
    <n v="0"/>
    <n v="0"/>
    <n v="520"/>
    <n v="1149"/>
    <n v="0"/>
    <n v="0"/>
    <n v="0"/>
    <n v="377.3"/>
    <n v="433517.7"/>
    <n v="0"/>
    <n v="35466.200000000004"/>
    <x v="41"/>
  </r>
  <r>
    <s v="CG28V"/>
    <s v="DAO_Retail"/>
    <n v="2014"/>
    <s v="730-8179"/>
    <s v="INSPIRON 3847,VRD56 BASE,INSP DT,3847,BTX,GENERAL MTFBTX"/>
    <s v="GENERAL MTFBTX"/>
    <s v="CONSUMER"/>
    <s v="Retail"/>
    <x v="1"/>
    <s v="INSPIRON 3847"/>
    <s v="GENERAL MT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0"/>
  </r>
  <r>
    <s v="CG89M"/>
    <s v="BTS_DAO"/>
    <s v="B2S-2015"/>
    <s v="998-BBYJ"/>
    <s v="i3|4|500"/>
    <s v="CEDAR15HSWFBTX"/>
    <s v="CONSUMER"/>
    <s v="Consumer"/>
    <x v="0"/>
    <s v="INSPIRON 3542"/>
    <s v="CEDAR15HSWBTX"/>
    <x v="0"/>
    <s v="DAO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7"/>
  </r>
  <r>
    <s v="CGCV2"/>
    <s v="DAO_Retail"/>
    <n v="2014"/>
    <s v="730-6747"/>
    <s v="INSPIRON 2330,NO PROCESSOR,MNTW,OLYMPICFBTX"/>
    <s v="OLYMPICFBTX"/>
    <s v="CONSUMER"/>
    <s v="Retail"/>
    <x v="1"/>
    <s v="INSPIRON 2330"/>
    <s v="OLYMPIC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1"/>
  </r>
  <r>
    <s v="CKWF3"/>
    <s v="DAO_Retail"/>
    <n v="2014"/>
    <s v="730-2619"/>
    <s v="XPS13,NO PROCESSOR,NOTEBOOK,SPYDER XPS FBTX"/>
    <s v="SPYDER XPS FBTX"/>
    <s v="CONSUMER"/>
    <s v="Retail"/>
    <x v="5"/>
    <s v="XPS13"/>
    <s v="SPYDER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4"/>
  </r>
  <r>
    <s v="CV9R4"/>
    <s v="BTS_DAO"/>
    <s v="SPR-2016"/>
    <s v="998-BKTI"/>
    <s v="i7BDW|8|1TB HD T"/>
    <s v="MAPLEM15BDWFBTX"/>
    <s v="CONSUMER"/>
    <s v="Consumer"/>
    <x v="0"/>
    <s v="INSPIRON 5548"/>
    <s v="MAPLEM15BDWBTX"/>
    <x v="0"/>
    <s v="NULL"/>
    <s v="NULL"/>
    <s v="NULL"/>
    <s v="Cons Direct"/>
    <n v="73"/>
    <n v="73"/>
    <n v="73"/>
    <n v="73"/>
    <n v="73"/>
    <n v="73"/>
    <n v="73"/>
    <n v="73"/>
    <n v="73"/>
    <n v="73"/>
    <n v="0"/>
    <n v="0"/>
    <n v="0"/>
    <n v="0"/>
    <n v="0"/>
    <n v="0"/>
    <n v="0"/>
    <n v="0"/>
    <n v="0"/>
    <n v="0"/>
    <n v="0"/>
    <n v="0"/>
    <n v="0"/>
    <n v="73"/>
    <n v="0"/>
    <n v="73"/>
    <n v="0"/>
    <n v="0"/>
    <n v="0"/>
    <n v="706.5"/>
    <n v="51574.5"/>
    <n v="0"/>
    <n v="51574.5"/>
    <x v="35"/>
  </r>
  <r>
    <s v="NJ12M"/>
    <s v="DAO_Commercial"/>
    <s v="DBM"/>
    <s v="998-BJYS"/>
    <s v="E5550_2H15_004"/>
    <s v="HOUSTON15FBTX"/>
    <s v="COMMERCIAL"/>
    <s v="Commercial"/>
    <x v="4"/>
    <s v="LATITUDE 5550"/>
    <s v="HOUSTON15BTX"/>
    <x v="0"/>
    <s v="NULL"/>
    <s v="NULL"/>
    <s v="NULL"/>
    <s v="Commercial DBM"/>
    <n v="1081"/>
    <n v="1081"/>
    <n v="1081"/>
    <n v="1081"/>
    <n v="1051"/>
    <n v="463"/>
    <n v="0"/>
    <n v="0"/>
    <n v="0"/>
    <n v="0"/>
    <n v="0"/>
    <n v="0"/>
    <n v="0"/>
    <n v="0"/>
    <n v="0"/>
    <n v="0"/>
    <n v="1176"/>
    <n v="0"/>
    <n v="1176"/>
    <n v="0"/>
    <n v="876"/>
    <n v="205"/>
    <n v="0"/>
    <n v="0"/>
    <n v="0"/>
    <n v="1081"/>
    <n v="504"/>
    <n v="672"/>
    <n v="252"/>
    <n v="654.84"/>
    <n v="707882.04"/>
    <n v="770091.84000000008"/>
    <n v="0"/>
    <x v="62"/>
  </r>
  <r>
    <s v="NM05H"/>
    <s v="DAO_Commercial"/>
    <s v="NDBM_Wave2Refresh"/>
    <s v="998-BELT"/>
    <s v="Latitude E5440_109"/>
    <s v="ALPINE14FBTX"/>
    <s v="COMMERCIAL"/>
    <s v="Commercial"/>
    <x v="4"/>
    <s v="LATITUDE E5440"/>
    <s v="ALPINE14BTX"/>
    <x v="0"/>
    <s v="DAO"/>
    <s v="NULL"/>
    <s v="NULL"/>
    <s v="Commercial DBM"/>
    <n v="2"/>
    <n v="2"/>
    <n v="2"/>
    <n v="2"/>
    <n v="2"/>
    <n v="2"/>
    <n v="2"/>
    <n v="2"/>
    <n v="2"/>
    <n v="2"/>
    <n v="2"/>
    <n v="0"/>
    <n v="0"/>
    <n v="0"/>
    <n v="0"/>
    <n v="0"/>
    <n v="0"/>
    <n v="0"/>
    <n v="0"/>
    <n v="0"/>
    <n v="2"/>
    <n v="0"/>
    <n v="0"/>
    <n v="0"/>
    <n v="0"/>
    <n v="2"/>
    <n v="0"/>
    <n v="0"/>
    <n v="0"/>
    <n v="629.77"/>
    <n v="1259.54"/>
    <n v="0"/>
    <n v="1259.54"/>
    <x v="72"/>
  </r>
  <r>
    <s v="NYMDP"/>
    <s v="DAO_Retail"/>
    <n v="2014"/>
    <s v="730-7668"/>
    <s v="GOODYEARFBTX,MNTW,XPS,8700"/>
    <s v="GOODYEARFBTX"/>
    <s v="CONSUMER"/>
    <s v="Retail"/>
    <x v="12"/>
    <s v="XPS 8700"/>
    <s v="GOODYEAR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8"/>
  </r>
  <r>
    <s v="P7MF5"/>
    <s v="DAO_Retail"/>
    <n v="2014"/>
    <s v="730-2182"/>
    <s v="INSPIRON 5720,AUDIA7INTELBTX1"/>
    <s v="AUDIA7INTELFBTX"/>
    <s v="CONSUMER"/>
    <s v="Retail"/>
    <x v="0"/>
    <s v="INSPIRON 5720"/>
    <s v="AUDIA7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63"/>
  </r>
  <r>
    <s v="PD29V"/>
    <s v="BTS_DAO"/>
    <s v="DBM"/>
    <s v="998-BMLU"/>
    <s v="INSPIRON 17-5758"/>
    <s v="TULIP17BDWFBTX"/>
    <s v="CONSUMER"/>
    <s v="Consumer"/>
    <x v="0"/>
    <s v="INSPIRON 17-5758"/>
    <s v="TULIP17BDWBTX"/>
    <x v="0"/>
    <s v="NULL"/>
    <s v="NULL"/>
    <s v="NULL"/>
    <s v="Cons Direct"/>
    <n v="103"/>
    <n v="103"/>
    <n v="103"/>
    <n v="103"/>
    <n v="103"/>
    <n v="103"/>
    <n v="18"/>
    <n v="0"/>
    <n v="0"/>
    <n v="0"/>
    <n v="0"/>
    <n v="0"/>
    <n v="0"/>
    <n v="0"/>
    <n v="0"/>
    <n v="0"/>
    <n v="0"/>
    <n v="0"/>
    <n v="0"/>
    <n v="0"/>
    <n v="5"/>
    <n v="0"/>
    <n v="0"/>
    <n v="98"/>
    <n v="0"/>
    <n v="103"/>
    <n v="0"/>
    <n v="0"/>
    <n v="0"/>
    <n v="555.28"/>
    <n v="57193.84"/>
    <n v="0"/>
    <n v="0"/>
    <x v="155"/>
  </r>
  <r>
    <s v="R9PDN"/>
    <s v="DAO_Commercial"/>
    <s v="DBM"/>
    <s v="998-BHNG"/>
    <s v="LATITUDE E6440_102"/>
    <s v="LATITUDE E6440,,NOTEBOOK,SALADO14BTX"/>
    <s v="COMMERCIAL"/>
    <s v="Commercial"/>
    <x v="4"/>
    <s v="LATITUDE E6440"/>
    <s v="SALADO14BTX"/>
    <x v="0"/>
    <s v="NULL"/>
    <s v="NULL"/>
    <s v="NULL"/>
    <s v="Commercial DBM"/>
    <n v="84"/>
    <n v="84"/>
    <n v="84"/>
    <n v="84"/>
    <n v="84"/>
    <n v="84"/>
    <n v="84"/>
    <n v="84"/>
    <n v="84"/>
    <n v="84"/>
    <n v="84"/>
    <n v="84"/>
    <n v="84"/>
    <n v="0"/>
    <n v="0"/>
    <n v="0"/>
    <n v="0"/>
    <n v="0"/>
    <n v="0"/>
    <n v="0"/>
    <n v="40"/>
    <n v="44"/>
    <n v="0"/>
    <n v="0"/>
    <n v="0"/>
    <n v="84"/>
    <n v="0"/>
    <n v="0"/>
    <n v="0"/>
    <n v="670.25"/>
    <n v="56301"/>
    <n v="0"/>
    <n v="56301"/>
    <x v="57"/>
  </r>
  <r>
    <s v="RJ6HR"/>
    <s v="DAO_Retail"/>
    <s v="Holiday 2015"/>
    <s v="998-BROQ"/>
    <s v="ORCH1603_2406_P"/>
    <s v="ORCAMD24FBTX"/>
    <s v="CONSUMER"/>
    <s v="Retail"/>
    <x v="1"/>
    <s v="INSPIRON 24-3455"/>
    <s v="ORCAMD24BTX"/>
    <x v="0"/>
    <s v="NULL"/>
    <s v="NULL"/>
    <s v="NULL"/>
    <s v="Cons Retail"/>
    <n v="420"/>
    <n v="420"/>
    <n v="0"/>
    <n v="0"/>
    <n v="0"/>
    <n v="0"/>
    <n v="0"/>
    <n v="0"/>
    <n v="0"/>
    <n v="0"/>
    <n v="0"/>
    <n v="0"/>
    <n v="0"/>
    <n v="0"/>
    <n v="80"/>
    <n v="0"/>
    <n v="120"/>
    <n v="0"/>
    <n v="200"/>
    <n v="693"/>
    <n v="420"/>
    <n v="0"/>
    <n v="0"/>
    <n v="0"/>
    <n v="0"/>
    <n v="420"/>
    <n v="120"/>
    <n v="80"/>
    <n v="620"/>
    <n v="443.72480000000002"/>
    <n v="186364.416"/>
    <n v="88744.960000000006"/>
    <n v="0"/>
    <x v="77"/>
  </r>
  <r>
    <s v="RN1KT"/>
    <s v="BTS_Mexico"/>
    <s v="B2S-16"/>
    <s v="998-BNRZ"/>
    <s v="Tulip151603_2362"/>
    <s v="TULIP15BDWFBTX"/>
    <s v="CONSUMER"/>
    <s v="Consumer"/>
    <x v="0"/>
    <s v="INSPIRON 15-5558"/>
    <s v="TULIP15BDWBTX"/>
    <x v="1"/>
    <s v="NULL"/>
    <s v="NULL"/>
    <s v="NULL"/>
    <s v="Cons Direct"/>
    <n v="305"/>
    <n v="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9"/>
    <n v="0"/>
    <n v="0"/>
    <n v="0"/>
    <n v="16"/>
    <n v="305"/>
    <n v="0"/>
    <n v="0"/>
    <n v="0"/>
    <n v="694.97"/>
    <n v="211965.85"/>
    <n v="0"/>
    <n v="0"/>
    <x v="80"/>
  </r>
  <r>
    <s v="RN3C9"/>
    <s v="DAO_Retail"/>
    <n v="2014"/>
    <s v="730-2529"/>
    <s v="XPS14,NO PROCESSOR,NOTEBOOK,CARRERA XPS FBTX"/>
    <s v="CARRERA XPS FBTX"/>
    <s v="CONSUMER"/>
    <s v="Retail"/>
    <x v="5"/>
    <s v="XPS14"/>
    <s v="CARRERA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9"/>
  </r>
  <r>
    <s v="RP89F"/>
    <s v="BTS_DAO"/>
    <s v="SPR-2016"/>
    <s v="998-BKTH"/>
    <s v="i5BDW|8|1TB HD T"/>
    <s v="MAPLEM15BDWFBTX"/>
    <s v="CONSUMER"/>
    <s v="Consumer"/>
    <x v="0"/>
    <s v="INSPIRON 5548"/>
    <s v="MAPLEM15BDWBTX"/>
    <x v="0"/>
    <s v="NULL"/>
    <s v="NULL"/>
    <s v="NULL"/>
    <s v="Cons Direct"/>
    <n v="93"/>
    <n v="93"/>
    <n v="93"/>
    <n v="93"/>
    <n v="93"/>
    <n v="93"/>
    <n v="93"/>
    <n v="93"/>
    <n v="93"/>
    <n v="93"/>
    <n v="93"/>
    <n v="0"/>
    <n v="0"/>
    <n v="0"/>
    <n v="0"/>
    <n v="0"/>
    <n v="0"/>
    <n v="0"/>
    <n v="0"/>
    <n v="0"/>
    <n v="93"/>
    <n v="0"/>
    <n v="0"/>
    <n v="0"/>
    <n v="0"/>
    <n v="93"/>
    <n v="0"/>
    <n v="0"/>
    <n v="0"/>
    <n v="606.5"/>
    <n v="56404.5"/>
    <n v="0"/>
    <n v="56404.5"/>
    <x v="35"/>
  </r>
  <r>
    <s v="WTC4M"/>
    <s v="DAO_Retail"/>
    <s v="Spring 2014"/>
    <s v="NULL"/>
    <s v="i15RMT-7561FIR"/>
    <s v="Oak 15 Mainstream Haswell"/>
    <s v="NULL"/>
    <s v="Retail"/>
    <x v="0"/>
    <s v="NULL"/>
    <s v="OAK15AMDBTX"/>
    <x v="0"/>
    <s v="DAO"/>
    <s v="North Am."/>
    <s v="Consumer InDirect"/>
    <s v="Cons Retail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560"/>
    <n v="560"/>
    <n v="0"/>
    <n v="560"/>
    <x v="0"/>
  </r>
  <r>
    <s v="WTTXG"/>
    <s v="DAO_Retail"/>
    <n v="2014"/>
    <s v="998-BMNQ"/>
    <s v="TULIP17BDWBTX1,INSPIRON 17-5758"/>
    <s v="TULIP17BDWFBTX"/>
    <s v="CONSUMER"/>
    <s v="Retail"/>
    <x v="0"/>
    <s v="INSPIRON 17-5758"/>
    <s v="TULIP17BDWBTX"/>
    <x v="0"/>
    <s v="NULL"/>
    <s v="NULL"/>
    <s v="NULL"/>
    <s v="Cons Retail"/>
    <n v="28"/>
    <n v="28"/>
    <n v="28"/>
    <n v="28"/>
    <n v="28"/>
    <n v="28"/>
    <n v="28"/>
    <n v="28"/>
    <n v="0"/>
    <n v="0"/>
    <n v="0"/>
    <n v="0"/>
    <n v="0"/>
    <n v="0"/>
    <n v="0"/>
    <n v="0"/>
    <n v="0"/>
    <n v="0"/>
    <n v="0"/>
    <n v="0"/>
    <n v="28"/>
    <n v="0"/>
    <n v="0"/>
    <n v="0"/>
    <n v="0"/>
    <n v="28"/>
    <n v="0"/>
    <n v="0"/>
    <n v="0"/>
    <n v="555.28"/>
    <n v="15547.84"/>
    <n v="0"/>
    <n v="15547.84"/>
    <x v="155"/>
  </r>
  <r>
    <s v="X0T6G"/>
    <s v="BTS_DAO"/>
    <s v="SPR-2016"/>
    <s v="998-BJSF"/>
    <s v="i7BDW|8|1TB HD+ W7P"/>
    <s v="CEDAR17BDWFBTX"/>
    <s v="CONSUMER"/>
    <s v="Consumer"/>
    <x v="0"/>
    <s v="INSPIRON 5749"/>
    <s v="CEDAR17BDW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89"/>
  </r>
  <r>
    <s v="X1MT1"/>
    <s v="DAO_Retail"/>
    <n v="2014"/>
    <s v="730-4128"/>
    <s v="INSPIRON 2020,NO PROCESSOR,AIO,EAGLETONFBTX"/>
    <s v="EAGLETONFBTX"/>
    <s v="CONSUMER"/>
    <s v="Retail"/>
    <x v="1"/>
    <s v="INSPIRON ONE 2020"/>
    <s v="EAGLETON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"/>
  </r>
  <r>
    <s v="X794F"/>
    <s v="DAO_Retail"/>
    <n v="2014"/>
    <s v="998-BHSG"/>
    <s v="INSPIRON 5735,,,OAK17AMDFBTX"/>
    <s v="OAK17AMDFBTX"/>
    <s v="CONSUMER"/>
    <s v="Retail"/>
    <x v="0"/>
    <s v="INSPIRON 5735"/>
    <s v="OAK17AMD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9"/>
  </r>
  <r>
    <s v="C661G"/>
    <s v="BTS_DAO"/>
    <s v="B2S-2016"/>
    <s v="998-BMMW"/>
    <s v="Touch|i3|8GB|1TB|UMA|DVDRW|DW1707|Win8.1"/>
    <s v="CASPIANBTX"/>
    <s v="CONSUMER"/>
    <s v="Consumer"/>
    <x v="1"/>
    <s v="INSPIRON 3048"/>
    <s v="CASPIANBTX"/>
    <x v="0"/>
    <s v="NULL"/>
    <s v="NULL"/>
    <s v="NULL"/>
    <s v="Cons Direct"/>
    <n v="178"/>
    <n v="178"/>
    <n v="0"/>
    <n v="0"/>
    <n v="0"/>
    <n v="0"/>
    <n v="0"/>
    <n v="0"/>
    <n v="0"/>
    <n v="0"/>
    <n v="0"/>
    <n v="0"/>
    <n v="0"/>
    <n v="0"/>
    <n v="95"/>
    <n v="0"/>
    <n v="4"/>
    <n v="0"/>
    <n v="99"/>
    <n v="0"/>
    <n v="178"/>
    <n v="0"/>
    <n v="0"/>
    <n v="0"/>
    <n v="0"/>
    <n v="178"/>
    <n v="0"/>
    <n v="99"/>
    <n v="95"/>
    <n v="563.37"/>
    <n v="100279.86"/>
    <n v="55773.63"/>
    <n v="0"/>
    <x v="38"/>
  </r>
  <r>
    <s v="C6WGG"/>
    <s v="DAO_Retail"/>
    <n v="2014"/>
    <s v="998-BMNP"/>
    <s v="TULIP17BDWBTX1,INSPIRON 17-5758"/>
    <s v="TULIP17BDWFBTX"/>
    <s v="CONSUMER"/>
    <s v="Retail"/>
    <x v="0"/>
    <s v="INSPIRON 17-5758"/>
    <s v="TULIP17BDWBTX"/>
    <x v="0"/>
    <s v="NULL"/>
    <s v="NULL"/>
    <s v="NULL"/>
    <s v="Cons Retail"/>
    <n v="18"/>
    <n v="18"/>
    <n v="18"/>
    <n v="18"/>
    <n v="18"/>
    <n v="18"/>
    <n v="18"/>
    <n v="18"/>
    <n v="0"/>
    <n v="0"/>
    <n v="0"/>
    <n v="0"/>
    <n v="0"/>
    <n v="0"/>
    <n v="0"/>
    <n v="0"/>
    <n v="0"/>
    <n v="0"/>
    <n v="0"/>
    <n v="0"/>
    <n v="18"/>
    <n v="0"/>
    <n v="0"/>
    <n v="0"/>
    <n v="0"/>
    <n v="18"/>
    <n v="0"/>
    <n v="0"/>
    <n v="0"/>
    <n v="647.08000000000004"/>
    <n v="11647.44"/>
    <n v="0"/>
    <n v="11647.44"/>
    <x v="155"/>
  </r>
  <r>
    <s v="C8GV1"/>
    <s v="DAO_Retail"/>
    <n v="2014"/>
    <s v="730-3411"/>
    <s v="XPS ONE 2710,,,PRINCEVILLEFBTX"/>
    <s v="PRINCEVILLEFBTX"/>
    <s v="CONSUMER"/>
    <s v="Retail"/>
    <x v="12"/>
    <s v="XPS ONE 2710"/>
    <s v="PRINCEVILLE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20"/>
  </r>
  <r>
    <s v="CF0PJ"/>
    <s v="DAO_Retail"/>
    <n v="2014"/>
    <s v="730-8191"/>
    <s v="INSPIRON 3847,VRD56 BASE,INSP DT,3847,BTX,GENERAL MTFBTX"/>
    <s v="GENERAL MTFBTX"/>
    <s v="CONSUMER"/>
    <s v="Retail"/>
    <x v="1"/>
    <s v="INSPIRON 3847"/>
    <s v="GENERAL MT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0"/>
  </r>
  <r>
    <s v="DP3N1"/>
    <s v="BTS_DAO"/>
    <s v="FY 16 Holiday Cycle 5"/>
    <s v="998-BQZQ"/>
    <s v="JASMSKL1605_903"/>
    <s v="JASSKL20FBTX"/>
    <s v="CONSUMER"/>
    <s v="Consumer"/>
    <x v="1"/>
    <s v="INSPIRON 20-3059"/>
    <s v="JASSKL20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09"/>
  </r>
  <r>
    <s v="PK8TY"/>
    <s v="DAO_Retail"/>
    <s v="Holiday 2015"/>
    <s v="998-BQVU"/>
    <s v="TULIP151605_2398_HSW1_R"/>
    <s v="TULIP15BDWFBTX"/>
    <s v="CONSUMER"/>
    <s v="Retail"/>
    <x v="0"/>
    <s v="INSPIRON 15-5558"/>
    <s v="TULIP15BDWBTX"/>
    <x v="0"/>
    <s v="NULL"/>
    <s v="NULL"/>
    <s v="NULL"/>
    <s v="Cons Retail"/>
    <n v="81560"/>
    <n v="81560"/>
    <n v="29880"/>
    <n v="18660"/>
    <n v="11540"/>
    <n v="0"/>
    <n v="0"/>
    <n v="0"/>
    <n v="0"/>
    <n v="0"/>
    <n v="0"/>
    <n v="0"/>
    <n v="0"/>
    <n v="0"/>
    <n v="0"/>
    <n v="0"/>
    <n v="11340"/>
    <n v="0"/>
    <n v="11340"/>
    <n v="0"/>
    <n v="78660"/>
    <n v="0"/>
    <n v="0"/>
    <n v="2900"/>
    <n v="0"/>
    <n v="81560"/>
    <n v="0"/>
    <n v="11340"/>
    <n v="0"/>
    <n v="583.34400000000005"/>
    <n v="47577536.640000001"/>
    <n v="6615120.9600000009"/>
    <n v="0"/>
    <x v="80"/>
  </r>
  <r>
    <s v="PVJT5"/>
    <s v="DAO_Commercial"/>
    <s v="ESG"/>
    <s v="332-0985"/>
    <s v="KACE 1100S"/>
    <s v="KACE"/>
    <s v="Desktops"/>
    <s v="Commercial"/>
    <x v="3"/>
    <s v="NULL"/>
    <s v="NULL"/>
    <x v="0"/>
    <s v="DAO"/>
    <s v="North Am."/>
    <s v="Enterprise"/>
    <s v="Enterpri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43"/>
  </r>
  <r>
    <s v="RHXPG"/>
    <s v="DAO_Commercial"/>
    <s v="ESG"/>
    <s v="210-ADGU"/>
    <s v="EQL 6100XV 300G 2.5in"/>
    <s v="EQUALLOGIC PS6100"/>
    <s v="NULL"/>
    <s v="Commercial"/>
    <x v="3"/>
    <s v="NULL"/>
    <s v="NULL"/>
    <x v="0"/>
    <s v="DAO"/>
    <s v="NULL"/>
    <s v="NULL"/>
    <s v="Enterprise"/>
    <n v="5"/>
    <n v="5"/>
    <n v="5"/>
    <n v="1"/>
    <n v="1"/>
    <n v="1"/>
    <n v="1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0"/>
    <n v="0"/>
    <n v="0"/>
    <n v="6996"/>
    <n v="34980"/>
    <n v="0"/>
    <n v="0"/>
    <x v="23"/>
  </r>
  <r>
    <s v="RPYCJ"/>
    <s v="BTS_DAO"/>
    <s v="SPR-2016"/>
    <s v="998-BLPF"/>
    <s v="NT|PDC|4GB|500G|UMA|DVDRW|DW1707|Win7 Pro"/>
    <s v="THUNFBTX"/>
    <s v="CONSUMER"/>
    <s v="Consumer"/>
    <x v="1"/>
    <s v="INSPIRON 5348"/>
    <s v="THUN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03"/>
  </r>
  <r>
    <s v="RX64N"/>
    <s v="DAO_Commercial"/>
    <s v="Wave 1 NDBM"/>
    <s v="730-5899"/>
    <s v="PBAIO141H_007"/>
    <s v="PALMBEACH AIOFBTX"/>
    <s v="COMMERCIAL"/>
    <s v="Retail"/>
    <x v="2"/>
    <s v="OPTIPLEX 3011 AIO"/>
    <s v="PALMBEACH AIO BTX"/>
    <x v="0"/>
    <s v="DAO"/>
    <s v="North Am.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50"/>
  </r>
  <r>
    <s v="G1FYW"/>
    <s v="DAO_Commercial"/>
    <s v="DBM"/>
    <s v="998-BIEB"/>
    <s v="SMB - CHROMEBOX 3010_001"/>
    <s v="IDITARODFBTX"/>
    <s v="TABLET DEVICES"/>
    <s v="Commercial"/>
    <x v="7"/>
    <s v="CHROMEBOX 3010"/>
    <s v="IDITARODBTX"/>
    <x v="0"/>
    <s v="NULL"/>
    <s v="NULL"/>
    <s v="NULL"/>
    <s v="Tablets"/>
    <n v="43"/>
    <n v="43"/>
    <n v="43"/>
    <n v="43"/>
    <n v="43"/>
    <n v="43"/>
    <n v="43"/>
    <n v="43"/>
    <n v="43"/>
    <n v="43"/>
    <n v="43"/>
    <n v="43"/>
    <n v="0"/>
    <n v="0"/>
    <n v="0"/>
    <n v="0"/>
    <n v="0"/>
    <n v="0"/>
    <n v="0"/>
    <n v="0"/>
    <n v="43"/>
    <n v="0"/>
    <n v="0"/>
    <n v="0"/>
    <n v="0"/>
    <n v="43"/>
    <n v="0"/>
    <n v="0"/>
    <n v="0"/>
    <n v="210.77"/>
    <n v="9063.11"/>
    <n v="0"/>
    <n v="9063.11"/>
    <x v="216"/>
  </r>
  <r>
    <s v="G4PDN"/>
    <s v="BTS_DAO"/>
    <s v="FY16 Back to School cycle3"/>
    <s v="998-BPQU"/>
    <s v="GBEARMT1603_100_R"/>
    <s v="GREATBEARMTBTX"/>
    <s v="CONSUMER"/>
    <s v="Consumer"/>
    <x v="10"/>
    <s v="VOSTRO 3900"/>
    <s v="GREATBEAR MT BTX"/>
    <x v="0"/>
    <s v="NULL"/>
    <s v="NULL"/>
    <s v="NULL"/>
    <s v="Cons Direct"/>
    <n v="1027"/>
    <n v="1027"/>
    <n v="967"/>
    <n v="866"/>
    <n v="854"/>
    <n v="532"/>
    <n v="172"/>
    <n v="0"/>
    <n v="0"/>
    <n v="0"/>
    <n v="0"/>
    <n v="0"/>
    <n v="0"/>
    <n v="0"/>
    <n v="0"/>
    <n v="0"/>
    <n v="588"/>
    <n v="0"/>
    <n v="588"/>
    <n v="76"/>
    <n v="1027"/>
    <n v="0"/>
    <n v="0"/>
    <n v="0"/>
    <n v="0"/>
    <n v="1027"/>
    <n v="0"/>
    <n v="588"/>
    <n v="0"/>
    <n v="329.94"/>
    <n v="338848.38"/>
    <n v="194004.72"/>
    <n v="0"/>
    <x v="227"/>
  </r>
  <r>
    <s v="GG6R9"/>
    <s v="BTS_Mexico"/>
    <s v="FY 16 Spring Cycle 1"/>
    <s v="998-BMBE"/>
    <s v="IRIS14BAYT1601_001/MX/BTS"/>
    <s v="IRIS14BYTFBTX"/>
    <s v="CONSUMER"/>
    <s v="Consumer"/>
    <x v="0"/>
    <s v="INSPIRON 14-3451"/>
    <s v="IRIS14BYTBTX"/>
    <x v="1"/>
    <s v="NULL"/>
    <s v="NULL"/>
    <s v="NULL"/>
    <s v="Cons Direct"/>
    <n v="1907"/>
    <n v="1907"/>
    <n v="1907"/>
    <n v="1907"/>
    <n v="1907"/>
    <n v="1907"/>
    <n v="1558"/>
    <n v="882"/>
    <n v="0"/>
    <n v="0"/>
    <n v="0"/>
    <n v="0"/>
    <n v="0"/>
    <n v="0"/>
    <n v="0"/>
    <n v="0"/>
    <n v="0"/>
    <n v="0"/>
    <n v="0"/>
    <n v="0"/>
    <n v="1870"/>
    <n v="0"/>
    <n v="0"/>
    <n v="0"/>
    <n v="37"/>
    <n v="1907"/>
    <n v="0"/>
    <n v="0"/>
    <n v="0"/>
    <n v="324.05"/>
    <n v="617963.35"/>
    <n v="0"/>
    <n v="285812.10000000003"/>
    <x v="16"/>
  </r>
  <r>
    <s v="GHVP2"/>
    <s v="BTS_DAO"/>
    <s v="DBM"/>
    <s v="998-BMLZ"/>
    <s v="TULIP17BDWFBTX"/>
    <s v="TULIP17BDWFBTX"/>
    <s v="CONSUMER"/>
    <s v="Consumer"/>
    <x v="0"/>
    <s v="INSPIRON 17-5758"/>
    <s v="TULIP17BDWBTX"/>
    <x v="0"/>
    <s v="NULL"/>
    <s v="NULL"/>
    <s v="NULL"/>
    <s v="Cons Direct"/>
    <n v="134"/>
    <n v="134"/>
    <n v="134"/>
    <n v="134"/>
    <n v="134"/>
    <n v="134"/>
    <n v="0"/>
    <n v="0"/>
    <n v="0"/>
    <n v="0"/>
    <n v="0"/>
    <n v="0"/>
    <n v="0"/>
    <n v="0"/>
    <n v="0"/>
    <n v="0"/>
    <n v="0"/>
    <n v="0"/>
    <n v="0"/>
    <n v="0"/>
    <n v="3"/>
    <n v="0"/>
    <n v="0"/>
    <n v="131"/>
    <n v="0"/>
    <n v="134"/>
    <n v="0"/>
    <n v="0"/>
    <n v="0"/>
    <n v="748.93"/>
    <n v="100356.62"/>
    <n v="0"/>
    <n v="0"/>
    <x v="155"/>
  </r>
  <r>
    <s v="GMTJ1"/>
    <s v="DAO_Retail"/>
    <n v="2014"/>
    <s v="730-8158"/>
    <s v="INSPIRON 7 SERIES 15,7537,NOTEBOOK,HADLEY 15FBTX"/>
    <s v="HADLEY 15FBTX"/>
    <s v="CONSUMER"/>
    <s v="Retail"/>
    <x v="0"/>
    <s v="INSPIRON 7537"/>
    <s v="HADLEY 15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7"/>
  </r>
  <r>
    <s v="RR7DX"/>
    <s v="DAO_Retail"/>
    <n v="2014"/>
    <s v="998-BNUI"/>
    <s v="INSPIRON 14-3451,,,IRIS14BYTFBTX"/>
    <s v="IRIS14BYTFBTX"/>
    <s v="CONSUMER"/>
    <s v="Retail"/>
    <x v="0"/>
    <s v="INSPIRON 14-3451"/>
    <s v="IRIS14BYT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6"/>
  </r>
  <r>
    <s v="RTF9V"/>
    <s v="BTS_DAO"/>
    <s v="FY16 Holiday cycle5"/>
    <s v="998-BPRM"/>
    <s v="SUPEKV1605_426_P"/>
    <s v="SUPERIORAMDFBTX"/>
    <s v="CONSUMER"/>
    <s v="Consumer"/>
    <x v="10"/>
    <s v="VOSTRO 3905"/>
    <s v="SUPERIORAMDBTX"/>
    <x v="0"/>
    <s v="NULL"/>
    <s v="NULL"/>
    <s v="NULL"/>
    <s v="Cons Direct"/>
    <n v="597"/>
    <n v="597"/>
    <n v="555"/>
    <n v="387"/>
    <n v="302"/>
    <n v="102"/>
    <n v="0"/>
    <n v="0"/>
    <n v="0"/>
    <n v="0"/>
    <n v="0"/>
    <n v="0"/>
    <n v="0"/>
    <n v="0"/>
    <n v="0"/>
    <n v="0"/>
    <n v="200"/>
    <n v="0"/>
    <n v="200"/>
    <n v="1"/>
    <n v="597"/>
    <n v="0"/>
    <n v="0"/>
    <n v="0"/>
    <n v="0"/>
    <n v="597"/>
    <n v="0"/>
    <n v="200"/>
    <n v="0"/>
    <n v="452.09"/>
    <n v="269897.73"/>
    <n v="90418"/>
    <n v="0"/>
    <x v="185"/>
  </r>
  <r>
    <s v="RYG08"/>
    <s v="DAO_Retail"/>
    <s v="FY16 Back to School cycle3"/>
    <s v="998-BPZL"/>
    <s v="COTTON131603_5003"/>
    <s v="COTTONWOODBDWFBTX"/>
    <s v="CONSUMER"/>
    <s v="Retail"/>
    <x v="0"/>
    <s v="INSPIRON 7348"/>
    <s v="COTTONWOODBD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7"/>
  </r>
  <r>
    <s v="RYJFX"/>
    <s v="BTS_DAO"/>
    <s v="FY 16 Holiday Cycle 5"/>
    <s v="998-BQUO"/>
    <s v="TULIP17BDW1605_2416_HSW"/>
    <s v="TULIP17BDWFBTX"/>
    <s v="CONSUMER"/>
    <s v="Consumer"/>
    <x v="0"/>
    <s v="INSPIRON 17-5758"/>
    <s v="TULIP17BDWBTX"/>
    <x v="0"/>
    <s v="NULL"/>
    <s v="NULL"/>
    <s v="NULL"/>
    <s v="Cons Direct"/>
    <n v="622"/>
    <n v="622"/>
    <n v="159"/>
    <n v="159"/>
    <n v="159"/>
    <n v="0"/>
    <n v="0"/>
    <n v="0"/>
    <n v="0"/>
    <n v="0"/>
    <n v="0"/>
    <n v="0"/>
    <n v="0"/>
    <n v="0"/>
    <n v="12"/>
    <n v="0"/>
    <n v="1573"/>
    <n v="0"/>
    <n v="1585"/>
    <n v="0"/>
    <n v="622"/>
    <n v="0"/>
    <n v="0"/>
    <n v="0"/>
    <n v="0"/>
    <n v="622"/>
    <n v="1585"/>
    <n v="0"/>
    <n v="846"/>
    <n v="586.65"/>
    <n v="364896.3"/>
    <n v="929840.25"/>
    <n v="0"/>
    <x v="155"/>
  </r>
  <r>
    <s v="T0V85"/>
    <s v="BTS_DAO"/>
    <s v="FY 16 Holiday Cycle 5"/>
    <s v="998-BRCQ"/>
    <s v="CEDAR15AMD1601_2808"/>
    <s v="CEDAR15AMDFBTX"/>
    <s v="CONSUMER"/>
    <s v="Consumer"/>
    <x v="0"/>
    <s v="INSPIRON 3541"/>
    <s v="CEDAR15AMDBTX"/>
    <x v="0"/>
    <s v="NULL"/>
    <s v="NULL"/>
    <s v="NULL"/>
    <s v="Cons Retail"/>
    <n v="810"/>
    <n v="810"/>
    <n v="810"/>
    <n v="810"/>
    <n v="810"/>
    <n v="0"/>
    <n v="0"/>
    <n v="0"/>
    <n v="0"/>
    <n v="0"/>
    <n v="0"/>
    <n v="0"/>
    <n v="0"/>
    <n v="0"/>
    <n v="0"/>
    <n v="0"/>
    <n v="0"/>
    <n v="0"/>
    <n v="0"/>
    <n v="0"/>
    <n v="810"/>
    <n v="0"/>
    <n v="0"/>
    <n v="0"/>
    <n v="0"/>
    <n v="810"/>
    <n v="0"/>
    <n v="0"/>
    <n v="0"/>
    <n v="317"/>
    <n v="256770"/>
    <n v="0"/>
    <n v="0"/>
    <x v="83"/>
  </r>
  <r>
    <s v="X83DN"/>
    <s v="DAO_Retail"/>
    <n v="2014"/>
    <s v="730-3217"/>
    <s v="INSPIRON 5423,BMWZ4FBTX1,NOTEBOOK,BMWZ4BTX"/>
    <s v="BMWZ4FBTX"/>
    <s v="CONSUMER"/>
    <s v="Retail"/>
    <x v="0"/>
    <s v="INSPIRON 5423"/>
    <s v="BMWZ4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"/>
  </r>
  <r>
    <s v="XDGJH"/>
    <s v="DAO_Commercial"/>
    <s v="DBM"/>
    <s v="998-BLXY"/>
    <s v="Chrome_11_4GB_002/US/BTS"/>
    <s v="BELMONTFBTX"/>
    <s v="TABLET DEVICES"/>
    <s v="Commercial"/>
    <x v="16"/>
    <s v="CHROMEBOOK 11 3120"/>
    <s v="BELMONTBTX"/>
    <x v="0"/>
    <s v="NULL"/>
    <s v="NULL"/>
    <s v="NULL"/>
    <s v="Commercial DBM"/>
    <n v="43872"/>
    <n v="43872"/>
    <n v="29472"/>
    <n v="13977"/>
    <n v="7194"/>
    <n v="0"/>
    <n v="0"/>
    <n v="0"/>
    <n v="0"/>
    <n v="0"/>
    <n v="0"/>
    <n v="0"/>
    <n v="0"/>
    <n v="0"/>
    <n v="0"/>
    <n v="0"/>
    <n v="52608"/>
    <n v="0"/>
    <n v="52608"/>
    <n v="4704"/>
    <n v="25415"/>
    <n v="99"/>
    <n v="0"/>
    <n v="18358"/>
    <n v="0"/>
    <n v="43872"/>
    <n v="41568"/>
    <n v="11040"/>
    <n v="32928"/>
    <n v="279.17"/>
    <n v="12247746.24"/>
    <n v="14686575.360000001"/>
    <n v="0"/>
    <x v="233"/>
  </r>
  <r>
    <s v="XHK99"/>
    <s v="BTS_DAO"/>
    <n v="2013"/>
    <s v="730-2047"/>
    <s v="Vostro 3560 1303_014"/>
    <s v="MERCEDESE15INTELFBTX"/>
    <s v="CONSUMER"/>
    <s v="Consumer"/>
    <x v="6"/>
    <s v="VOSTRO 3560"/>
    <s v="MERCEDESE15INTELBTX"/>
    <x v="0"/>
    <s v="DAO"/>
    <s v="NULL"/>
    <s v="NULL"/>
    <s v="Cons Direct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605.72"/>
    <n v="605.72"/>
    <n v="0"/>
    <n v="605.72"/>
    <x v="234"/>
  </r>
  <r>
    <s v="XJ4F3"/>
    <s v="DAO_Commercial"/>
    <s v="FY16 2H"/>
    <s v="998-BRKT"/>
    <s v="5040MT_2H16_008"/>
    <s v="TRIGGERFISHMTFBTX"/>
    <s v="COMMERCIAL"/>
    <s v="Retail"/>
    <x v="2"/>
    <s v="OPTIPLEX 5040"/>
    <s v="TRIGGERFISHMTBTX"/>
    <x v="0"/>
    <s v="NULL"/>
    <s v="NULL"/>
    <s v="NULL"/>
    <s v="Commercial DBM"/>
    <n v="66"/>
    <n v="66"/>
    <n v="0"/>
    <n v="0"/>
    <n v="0"/>
    <n v="0"/>
    <n v="0"/>
    <n v="0"/>
    <n v="0"/>
    <n v="0"/>
    <n v="0"/>
    <n v="0"/>
    <n v="0"/>
    <n v="0"/>
    <n v="0"/>
    <n v="0"/>
    <n v="0"/>
    <n v="0"/>
    <n v="0"/>
    <n v="97"/>
    <n v="66"/>
    <n v="0"/>
    <n v="0"/>
    <n v="0"/>
    <n v="0"/>
    <n v="66"/>
    <n v="0"/>
    <n v="0"/>
    <n v="66"/>
    <n v="464.62"/>
    <n v="30664.920000000002"/>
    <n v="0"/>
    <n v="0"/>
    <x v="194"/>
  </r>
  <r>
    <s v="XV1YD"/>
    <s v="BTS_DAO"/>
    <s v="SPR-2016"/>
    <s v="998-BLOC"/>
    <s v="CelBYT|4|500"/>
    <s v="IRIS15BYTFBTX"/>
    <s v="CONSUMER"/>
    <s v="Consumer"/>
    <x v="0"/>
    <s v="INSPIRON 15-3551"/>
    <s v="IRIS15BYTBTX"/>
    <x v="0"/>
    <s v="NULL"/>
    <s v="NULL"/>
    <s v="NULL"/>
    <s v="Cons Direct"/>
    <n v="9"/>
    <n v="9"/>
    <n v="9"/>
    <n v="9"/>
    <n v="9"/>
    <n v="9"/>
    <n v="0"/>
    <n v="0"/>
    <n v="0"/>
    <n v="0"/>
    <n v="0"/>
    <n v="0"/>
    <n v="0"/>
    <n v="0"/>
    <n v="0"/>
    <n v="0"/>
    <n v="0"/>
    <n v="0"/>
    <n v="0"/>
    <n v="0"/>
    <n v="9"/>
    <n v="0"/>
    <n v="0"/>
    <n v="0"/>
    <n v="0"/>
    <n v="9"/>
    <n v="0"/>
    <n v="0"/>
    <n v="0"/>
    <n v="345.87"/>
    <n v="3112.83"/>
    <n v="0"/>
    <n v="0"/>
    <x v="4"/>
  </r>
  <r>
    <s v="FMP36"/>
    <s v="DAO_Retail"/>
    <n v="2014"/>
    <s v="998-BDOL"/>
    <s v="INSPIRON 3542,,NOTEBOOK,CEDAR15HSWFBTX"/>
    <s v="CEDAR15HSWFBTX"/>
    <s v="CONSUMER"/>
    <s v="Retail"/>
    <x v="0"/>
    <s v="INSPIRON 3542"/>
    <s v="CEDAR15HSW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7"/>
  </r>
  <r>
    <s v="FWJHH"/>
    <s v="DAO_Retail"/>
    <n v="2014"/>
    <s v="998-BOJL"/>
    <s v="TULIP15AMDBTX1,INSPIRON 15-5555"/>
    <s v="TULIP15AMDFBTX"/>
    <s v="CONSUMER"/>
    <s v="Retail"/>
    <x v="0"/>
    <s v="INSPIRON 15-5555"/>
    <s v="TULIP15AMDBTX"/>
    <x v="0"/>
    <s v="NULL"/>
    <s v="NULL"/>
    <s v="NULL"/>
    <s v="Cons Retail"/>
    <n v="287"/>
    <n v="287"/>
    <n v="287"/>
    <n v="287"/>
    <n v="287"/>
    <n v="287"/>
    <n v="287"/>
    <n v="287"/>
    <n v="246"/>
    <n v="0"/>
    <n v="0"/>
    <n v="0"/>
    <n v="0"/>
    <n v="0"/>
    <n v="0"/>
    <n v="0"/>
    <n v="0"/>
    <n v="0"/>
    <n v="0"/>
    <n v="0"/>
    <n v="287"/>
    <n v="0"/>
    <n v="0"/>
    <n v="0"/>
    <n v="0"/>
    <n v="287"/>
    <n v="0"/>
    <n v="0"/>
    <n v="0"/>
    <n v="331.52"/>
    <n v="95146.239999999991"/>
    <n v="0"/>
    <n v="95146.239999999991"/>
    <x v="45"/>
  </r>
  <r>
    <s v="FYTRG"/>
    <s v="BTS_DAO"/>
    <s v="B2S-2016"/>
    <s v="998-BMLR"/>
    <s v="i5|8|1TB HD T"/>
    <s v="TULIP15BDWFBTX"/>
    <s v="CONSUMER"/>
    <s v="Consumer"/>
    <x v="0"/>
    <s v="INSPIRON 15-5558"/>
    <s v="TULIP15BDWBTX"/>
    <x v="0"/>
    <s v="NULL"/>
    <s v="NULL"/>
    <s v="NULL"/>
    <s v="Cons Direct"/>
    <n v="46"/>
    <n v="46"/>
    <n v="46"/>
    <n v="46"/>
    <n v="46"/>
    <n v="46"/>
    <n v="46"/>
    <n v="46"/>
    <n v="46"/>
    <n v="0"/>
    <n v="0"/>
    <n v="0"/>
    <n v="0"/>
    <n v="0"/>
    <n v="0"/>
    <n v="0"/>
    <n v="0"/>
    <n v="0"/>
    <n v="0"/>
    <n v="1"/>
    <n v="0"/>
    <n v="0"/>
    <n v="0"/>
    <n v="46"/>
    <n v="0"/>
    <n v="46"/>
    <n v="0"/>
    <n v="0"/>
    <n v="0"/>
    <n v="630.65"/>
    <n v="29009.899999999998"/>
    <n v="0"/>
    <n v="29009.899999999998"/>
    <x v="80"/>
  </r>
  <r>
    <s v="G1N0C"/>
    <s v="DAO_Commercial"/>
    <s v="DBM"/>
    <s v="998-BLSO"/>
    <s v="7020SFF_1H16_016"/>
    <s v="AMAZON7SFFFBTX"/>
    <s v="COMMERCIAL"/>
    <s v="Commercial"/>
    <x v="2"/>
    <s v="OPTIPLEX 7020"/>
    <s v="AMAZON7SFFBTX"/>
    <x v="0"/>
    <s v="NULL"/>
    <s v="NULL"/>
    <s v="NULL"/>
    <s v="Commercial DBM"/>
    <n v="1585"/>
    <n v="1585"/>
    <n v="1561"/>
    <n v="1285"/>
    <n v="697"/>
    <n v="0"/>
    <n v="0"/>
    <n v="0"/>
    <n v="0"/>
    <n v="0"/>
    <n v="0"/>
    <n v="0"/>
    <n v="0"/>
    <n v="0"/>
    <n v="0"/>
    <n v="0"/>
    <n v="2400"/>
    <n v="0"/>
    <n v="2400"/>
    <n v="1670"/>
    <n v="1556"/>
    <n v="29"/>
    <n v="0"/>
    <n v="0"/>
    <n v="0"/>
    <n v="1585"/>
    <n v="0"/>
    <n v="2400"/>
    <n v="432"/>
    <n v="530.44000000000005"/>
    <n v="840747.40000000014"/>
    <n v="1273056.0000000002"/>
    <n v="0"/>
    <x v="6"/>
  </r>
  <r>
    <s v="GPPXW"/>
    <s v="DAO_Commercial"/>
    <n v="2013"/>
    <s v="225-2287"/>
    <s v="ARB"/>
    <s v="ARB"/>
    <s v="NULL"/>
    <s v="Commercial"/>
    <x v="6"/>
    <s v="NULL"/>
    <s v="NULL"/>
    <x v="0"/>
    <s v="DAO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35"/>
  </r>
  <r>
    <s v="PRX6H"/>
    <s v="DAO_Commercial"/>
    <s v="Q4FY15"/>
    <s v="998-BLPD"/>
    <s v="i5/8/180/W7P(64bit) (eDP)"/>
    <s v="LATITUDE E6440,,NOTEBOOK,SALADO14BTX"/>
    <s v="COMMERCIAL"/>
    <s v="Commercial"/>
    <x v="4"/>
    <s v="LATITUDE E6440"/>
    <s v="SALADO14BTX"/>
    <x v="0"/>
    <s v="NULL"/>
    <s v="NULL"/>
    <s v="NULL"/>
    <s v="Commercial DBM"/>
    <n v="904"/>
    <n v="904"/>
    <n v="832"/>
    <n v="760"/>
    <n v="760"/>
    <n v="434"/>
    <n v="0"/>
    <n v="0"/>
    <n v="0"/>
    <n v="0"/>
    <n v="0"/>
    <n v="0"/>
    <n v="0"/>
    <n v="0"/>
    <n v="0"/>
    <n v="0"/>
    <n v="360"/>
    <n v="0"/>
    <n v="360"/>
    <n v="0"/>
    <n v="850"/>
    <n v="54"/>
    <n v="0"/>
    <n v="0"/>
    <n v="0"/>
    <n v="904"/>
    <n v="72"/>
    <n v="288"/>
    <n v="72"/>
    <n v="831.58"/>
    <n v="751748.32000000007"/>
    <n v="299368.8"/>
    <n v="0"/>
    <x v="57"/>
  </r>
  <r>
    <s v="PX4M2"/>
    <s v="DAO_Retail"/>
    <n v="2014"/>
    <s v="998-BLMR"/>
    <s v="INSPIRON 3043,,FOXGLOVE,FOXGLOVEFBTX"/>
    <s v="FOXGLOVEFBTX"/>
    <s v="CONSUMER"/>
    <s v="Retail"/>
    <x v="1"/>
    <s v="INSPIRON 3043"/>
    <s v="FOXGLOVE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1"/>
  </r>
  <r>
    <s v="R1MKF"/>
    <s v="DAO_Retail"/>
    <n v="2014"/>
    <s v="730-4545"/>
    <s v="INSPIRON 5421,,NOTEBOOK,OAKM14IVBFBTX"/>
    <s v="OAKM14IVBFBTX"/>
    <s v="CONSUMER"/>
    <s v="Retail"/>
    <x v="0"/>
    <s v="INSPIRON 5421"/>
    <s v="OAKM14IVB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36"/>
  </r>
  <r>
    <s v="RWR12"/>
    <s v="BTS_DAO"/>
    <s v="HOL-2015"/>
    <s v="998-BHBD"/>
    <s v="PQC|4GB|500GB Win8.1"/>
    <s v="SAFFRONFBTX"/>
    <s v="CONSUMER"/>
    <s v="Consumer"/>
    <x v="1"/>
    <s v="INSPIRON 3646"/>
    <s v="SAFFRONBTX"/>
    <x v="0"/>
    <s v="NULL"/>
    <s v="NULL"/>
    <s v="NULL"/>
    <s v="Cons Direct"/>
    <n v="3"/>
    <n v="3"/>
    <n v="3"/>
    <n v="3"/>
    <n v="3"/>
    <n v="3"/>
    <n v="3"/>
    <n v="3"/>
    <n v="3"/>
    <n v="3"/>
    <n v="3"/>
    <n v="3"/>
    <n v="3"/>
    <n v="0"/>
    <n v="0"/>
    <n v="0"/>
    <n v="0"/>
    <n v="0"/>
    <n v="0"/>
    <n v="0"/>
    <n v="3"/>
    <n v="0"/>
    <n v="0"/>
    <n v="0"/>
    <n v="0"/>
    <n v="3"/>
    <n v="0"/>
    <n v="0"/>
    <n v="0"/>
    <n v="309.39"/>
    <n v="928.17"/>
    <n v="0"/>
    <n v="928.17"/>
    <x v="88"/>
  </r>
  <r>
    <s v="RXMWM"/>
    <s v="DAO_Retail"/>
    <s v="Spring 2014"/>
    <s v="998-BBHI"/>
    <s v="i3847-5385BK"/>
    <s v="GENERAL MTFBTX"/>
    <s v="CONSUMER"/>
    <s v="Retail"/>
    <x v="1"/>
    <s v="INSPIRON 3847"/>
    <s v="GENERAL MT BTX"/>
    <x v="0"/>
    <s v="DAO"/>
    <s v="North Am."/>
    <s v="Consumer InDirect"/>
    <s v="Cons Retail"/>
    <n v="20"/>
    <n v="20"/>
    <n v="20"/>
    <n v="20"/>
    <n v="20"/>
    <n v="20"/>
    <n v="20"/>
    <n v="20"/>
    <n v="20"/>
    <n v="20"/>
    <n v="20"/>
    <n v="20"/>
    <n v="20"/>
    <n v="20"/>
    <n v="0"/>
    <n v="0"/>
    <n v="0"/>
    <n v="0"/>
    <n v="0"/>
    <n v="0"/>
    <n v="20"/>
    <n v="0"/>
    <n v="0"/>
    <n v="0"/>
    <n v="0"/>
    <n v="20"/>
    <n v="0"/>
    <n v="0"/>
    <n v="0"/>
    <n v="520.79"/>
    <n v="10415.799999999999"/>
    <n v="0"/>
    <n v="10415.799999999999"/>
    <x v="30"/>
  </r>
  <r>
    <s v="TCJ9N"/>
    <s v="DAO_Retail"/>
    <n v="2014"/>
    <s v="998-11293"/>
    <s v="XPS13,NO PROCESSOR,NOTEBOOK,SPYDER XPS FBTX"/>
    <s v="SPYDER XPS FBTX"/>
    <s v="CONSUMER"/>
    <s v="Retail"/>
    <x v="5"/>
    <s v="XPS13"/>
    <s v="SPYDER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4"/>
  </r>
  <r>
    <s v="TVNJV"/>
    <s v="DAO_Retail"/>
    <n v="2014"/>
    <s v="730-1821"/>
    <s v="INSPIRON N7110,FGAN7110,NO PROCESSOR,NOTEBOOK,QUEEN17INTELFBTX"/>
    <s v="QUEEN17INTELFBTX"/>
    <s v="CONSUMER"/>
    <s v="Retail"/>
    <x v="0"/>
    <s v="INSPIRON N7110"/>
    <s v="QUEEN17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58"/>
  </r>
  <r>
    <s v="TXCF4"/>
    <s v="DAO_Retail"/>
    <n v="2014"/>
    <s v="730-0837"/>
    <s v="CHELSEABTX1"/>
    <s v="INSPIRON N5030,FGA,NOTEBOOK,CHELSEA15INTEL"/>
    <s v="CONSUMER"/>
    <s v="Retail"/>
    <x v="0"/>
    <s v="INSPIRON N5030"/>
    <s v="CHELSEA15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6"/>
  </r>
  <r>
    <s v="V0029"/>
    <s v="DAO_Retail"/>
    <n v="2014"/>
    <s v="998-10072"/>
    <s v="INSPIRON N5110,FGAN5110,NO PROCESSOR,NOTEBOOK,QUEEN15INTELFBTX"/>
    <s v="QUEEN15INTELFBTX"/>
    <s v="CONSUMER"/>
    <s v="Retail"/>
    <x v="0"/>
    <s v="INSPIRON N5110"/>
    <s v="QUEEN15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3"/>
  </r>
  <r>
    <s v="T1W4F"/>
    <s v="BTS_DAO"/>
    <s v="Hol-2013"/>
    <s v="210-ABQH"/>
    <s v="32GB WiFi Android 4.2/Red"/>
    <s v="Tablet"/>
    <s v="NULL"/>
    <s v="Consumer"/>
    <x v="7"/>
    <s v="NULL"/>
    <s v="NULL"/>
    <x v="0"/>
    <s v="DAO"/>
    <s v="North Am."/>
    <s v="Tablets"/>
    <s v="Tablets"/>
    <n v="31"/>
    <n v="31"/>
    <n v="31"/>
    <n v="31"/>
    <n v="31"/>
    <n v="31"/>
    <n v="31"/>
    <n v="31"/>
    <n v="31"/>
    <n v="31"/>
    <n v="31"/>
    <n v="31"/>
    <n v="31"/>
    <n v="31"/>
    <n v="0"/>
    <n v="0"/>
    <n v="0"/>
    <n v="0"/>
    <n v="0"/>
    <n v="0"/>
    <n v="31"/>
    <n v="0"/>
    <n v="0"/>
    <n v="0"/>
    <n v="0"/>
    <n v="31"/>
    <n v="0"/>
    <n v="0"/>
    <n v="0"/>
    <n v="173.91"/>
    <n v="5391.21"/>
    <n v="0"/>
    <n v="5391.21"/>
    <x v="182"/>
  </r>
  <r>
    <s v="T47YD"/>
    <s v="BTS_Mexico"/>
    <s v="NDBM_Wave1"/>
    <s v="998-BLMT"/>
    <s v="Latitude E7240"/>
    <s v="GOLIAD12FBTX"/>
    <s v="COMMERCIAL"/>
    <s v="Commercial"/>
    <x v="4"/>
    <s v="LATITUDE E7240"/>
    <s v="GOLIAD12BTX"/>
    <x v="1"/>
    <s v="NULL"/>
    <s v="NULL"/>
    <s v="NULL"/>
    <s v="Commercial DBM"/>
    <n v="30"/>
    <n v="30"/>
    <n v="30"/>
    <n v="30"/>
    <n v="30"/>
    <n v="30"/>
    <n v="30"/>
    <n v="30"/>
    <n v="30"/>
    <n v="30"/>
    <n v="30"/>
    <n v="0"/>
    <n v="0"/>
    <n v="0"/>
    <n v="0"/>
    <n v="0"/>
    <n v="0"/>
    <n v="0"/>
    <n v="0"/>
    <n v="0"/>
    <n v="30"/>
    <n v="0"/>
    <n v="0"/>
    <n v="0"/>
    <n v="0"/>
    <n v="30"/>
    <n v="0"/>
    <n v="0"/>
    <n v="0"/>
    <n v="958.85"/>
    <n v="28765.5"/>
    <n v="0"/>
    <n v="28765.5"/>
    <x v="97"/>
  </r>
  <r>
    <s v="TG3HR"/>
    <s v="DAO_Retail"/>
    <s v="Holiday 2015"/>
    <s v="998-BQQH"/>
    <s v="TULIP17BDW1605_2404_R"/>
    <s v="TULIP17BDWFBTX"/>
    <s v="CONSUMER"/>
    <s v="Retail"/>
    <x v="0"/>
    <s v="INSPIRON 17-5758"/>
    <s v="TULIP17BDWBTX"/>
    <x v="0"/>
    <s v="NULL"/>
    <s v="NULL"/>
    <s v="NULL"/>
    <s v="Cons Retail"/>
    <n v="120"/>
    <n v="120"/>
    <n v="0"/>
    <n v="0"/>
    <n v="0"/>
    <n v="0"/>
    <n v="0"/>
    <n v="0"/>
    <n v="0"/>
    <n v="0"/>
    <n v="0"/>
    <n v="0"/>
    <n v="0"/>
    <n v="0"/>
    <n v="50"/>
    <n v="0"/>
    <n v="216"/>
    <n v="0"/>
    <n v="266"/>
    <n v="2524"/>
    <n v="120"/>
    <n v="0"/>
    <n v="0"/>
    <n v="0"/>
    <n v="0"/>
    <n v="120"/>
    <n v="170"/>
    <n v="96"/>
    <n v="50"/>
    <n v="554.96990000000005"/>
    <n v="66596.388000000006"/>
    <n v="147621.99340000001"/>
    <n v="0"/>
    <x v="155"/>
  </r>
  <r>
    <s v="TGK2C"/>
    <s v="DAO_Retail"/>
    <s v="Holiday 2014"/>
    <s v="998-BHXQ"/>
    <s v="i5348-3333BLK"/>
    <s v="THUNFBTX"/>
    <s v="CONSUMER"/>
    <s v="Retail"/>
    <x v="1"/>
    <s v="INSPIRON 5348"/>
    <s v="THUNBTX"/>
    <x v="0"/>
    <s v="DAO"/>
    <s v="NULL"/>
    <s v="NULL"/>
    <s v="Cons Retail"/>
    <n v="77"/>
    <n v="77"/>
    <n v="77"/>
    <n v="77"/>
    <n v="77"/>
    <n v="77"/>
    <n v="77"/>
    <n v="77"/>
    <n v="77"/>
    <n v="77"/>
    <n v="77"/>
    <n v="77"/>
    <n v="0"/>
    <n v="0"/>
    <n v="0"/>
    <n v="0"/>
    <n v="0"/>
    <n v="0"/>
    <n v="0"/>
    <n v="0"/>
    <n v="77"/>
    <n v="0"/>
    <n v="0"/>
    <n v="0"/>
    <n v="0"/>
    <n v="77"/>
    <n v="0"/>
    <n v="0"/>
    <n v="0"/>
    <n v="564.19000000000005"/>
    <n v="43442.630000000005"/>
    <n v="0"/>
    <n v="43442.630000000005"/>
    <x v="103"/>
  </r>
  <r>
    <s v="TKX2X"/>
    <s v="DAO_Retail"/>
    <n v="2014"/>
    <s v="730-6973"/>
    <s v="ALIENWARE 18,VIKINGFBTX"/>
    <s v="VIKINGFBTX"/>
    <s v="CONSUMER"/>
    <s v="Retail"/>
    <x v="8"/>
    <s v="ALIENWARE 18"/>
    <s v="VIKING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44"/>
  </r>
  <r>
    <s v="CXF75"/>
    <s v="DAO_Retail"/>
    <n v="2014"/>
    <s v="730-4677"/>
    <s v="INSPIRON 660,NO PROCESSOR,MINI TOWER,MISSION HILLS MLKFBTX"/>
    <s v="MISSION HILLS MLK BTX"/>
    <s v="CONSUMER"/>
    <s v="Retail"/>
    <x v="1"/>
    <s v="INSPIRON 660"/>
    <s v="MISSION HILLS MLK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8"/>
  </r>
  <r>
    <s v="DJW4T"/>
    <s v="BTS_DAO"/>
    <s v="HOL-2015"/>
    <s v="998-BHPN"/>
    <s v="NT|PDC|4GB|1TB|UMA|DVDRW|DW1707|Win7Pro"/>
    <s v="THUNFBTX"/>
    <s v="CONSUMER"/>
    <s v="Consumer"/>
    <x v="1"/>
    <s v="INSPIRON 5348"/>
    <s v="THUN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03"/>
  </r>
  <r>
    <s v="DKW0D"/>
    <s v="DAO_Retail"/>
    <s v="DBM"/>
    <s v="998-BQCM"/>
    <s v="TULIP151603_2391"/>
    <s v="TULIP15BDWFBTX"/>
    <s v="CONSUMER"/>
    <s v="Retail"/>
    <x v="0"/>
    <s v="INSPIRON 15-5558"/>
    <s v="TULIP15BDWBTX"/>
    <x v="0"/>
    <s v="NULL"/>
    <s v="NULL"/>
    <s v="NULL"/>
    <s v="Cons Retail"/>
    <n v="2"/>
    <n v="2"/>
    <n v="2"/>
    <n v="2"/>
    <n v="2"/>
    <n v="2"/>
    <n v="2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0"/>
    <n v="0"/>
    <n v="703.02"/>
    <n v="1406.04"/>
    <n v="0"/>
    <n v="1406.04"/>
    <x v="80"/>
  </r>
  <r>
    <s v="DMTM1"/>
    <s v="DAO_Retail"/>
    <n v="2014"/>
    <s v="730-6848"/>
    <s v="XPS ONE 27,NO PROCESSOR,AIO,2720,PIRELLIBTX1"/>
    <s v="PIRELLIFBTX"/>
    <s v="CONSUMER"/>
    <s v="Retail"/>
    <x v="12"/>
    <s v="XPS ONE 27"/>
    <s v="PIRELLI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8"/>
  </r>
  <r>
    <s v="DP63K"/>
    <s v="DAO_Commercial"/>
    <n v="2013"/>
    <s v="730-4074"/>
    <s v="Vostro 270 ST Con 49"/>
    <s v="SUNRISEFBTX"/>
    <s v="CONSUMER"/>
    <s v="Commercial"/>
    <x v="10"/>
    <s v="VOSTRO 270S"/>
    <s v="SUNRISEBTX"/>
    <x v="0"/>
    <s v="DAO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4"/>
  </r>
  <r>
    <s v="RXYW9"/>
    <s v="DAO_Retail"/>
    <s v="FY16 Holiday cycle5"/>
    <s v="998-BPYX"/>
    <s v="TULIP15BDW1605_2358_R"/>
    <s v="TULIP15BDWFBTX"/>
    <s v="CONSUMER"/>
    <s v="Retail"/>
    <x v="0"/>
    <s v="INSPIRON 15-5558"/>
    <s v="TULIP15BD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0"/>
  </r>
  <r>
    <s v="T2H9X"/>
    <s v="BTS_DAO"/>
    <s v="SPR-2016"/>
    <s v="998-BMKJ"/>
    <s v="32GB/2GB/WXGA/Wifi"/>
    <s v="SILVERTONFBTX"/>
    <s v="TABLET DEVICES"/>
    <s v="Consumer"/>
    <x v="7"/>
    <s v="VENUE 10 PRO 5055"/>
    <s v="SILVERTONBTX"/>
    <x v="0"/>
    <s v="NULL"/>
    <s v="NULL"/>
    <s v="NULL"/>
    <s v="Tablets"/>
    <n v="1406"/>
    <n v="1406"/>
    <n v="1406"/>
    <n v="1406"/>
    <n v="1406"/>
    <n v="1406"/>
    <n v="1406"/>
    <n v="188"/>
    <n v="0"/>
    <n v="0"/>
    <n v="0"/>
    <n v="0"/>
    <n v="0"/>
    <n v="0"/>
    <n v="0"/>
    <n v="0"/>
    <n v="0"/>
    <n v="0"/>
    <n v="0"/>
    <n v="0"/>
    <n v="1406"/>
    <n v="0"/>
    <n v="0"/>
    <n v="0"/>
    <n v="0"/>
    <n v="1406"/>
    <n v="0"/>
    <n v="0"/>
    <n v="0"/>
    <n v="238.61"/>
    <n v="335485.66000000003"/>
    <n v="0"/>
    <n v="44858.68"/>
    <x v="146"/>
  </r>
  <r>
    <s v="T4NNP"/>
    <s v="BTS_Mexico"/>
    <s v="FY 16 Holiday Cycle 5"/>
    <s v="998-BQMN"/>
    <s v="IRIS14BSW1605_002"/>
    <s v="IRIS14BSWFBTX"/>
    <s v="CONSUMER"/>
    <s v="Consumer"/>
    <x v="0"/>
    <s v="INSPIRON 14-3452"/>
    <s v="IRIS14BSWBTX"/>
    <x v="1"/>
    <s v="NULL"/>
    <s v="NULL"/>
    <s v="NULL"/>
    <s v="Cons Direct"/>
    <n v="3459"/>
    <n v="3459"/>
    <n v="3329"/>
    <n v="1349"/>
    <n v="0"/>
    <n v="0"/>
    <n v="0"/>
    <n v="0"/>
    <n v="0"/>
    <n v="0"/>
    <n v="0"/>
    <n v="0"/>
    <n v="0"/>
    <n v="0"/>
    <n v="50"/>
    <n v="0"/>
    <n v="1721"/>
    <n v="0"/>
    <n v="1771"/>
    <n v="0"/>
    <n v="330"/>
    <n v="0"/>
    <n v="0"/>
    <n v="0"/>
    <n v="3129"/>
    <n v="3459"/>
    <n v="1396"/>
    <n v="375"/>
    <n v="430"/>
    <n v="374.09"/>
    <n v="1293977.3099999998"/>
    <n v="662513.3899999999"/>
    <n v="0"/>
    <x v="79"/>
  </r>
  <r>
    <s v="T5V2J"/>
    <s v="NULL"/>
    <s v="DBM"/>
    <s v="998-BRJF"/>
    <s v="i7-4785/8G/1TB 7200"/>
    <s v="CORALFBTX"/>
    <s v="CONSUMER"/>
    <s v="NULL"/>
    <x v="9"/>
    <s v="ASM100"/>
    <s v="CORAL 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"/>
    <n v="0"/>
    <n v="0"/>
    <n v="0"/>
    <n v="0"/>
    <n v="0"/>
    <n v="0"/>
    <n v="0"/>
    <n v="0"/>
    <n v="0"/>
    <s v="-"/>
    <n v="0"/>
    <n v="0"/>
    <n v="0"/>
    <x v="91"/>
  </r>
  <r>
    <s v="T98CR"/>
    <s v="BTS_DAO"/>
    <s v="SPR-2016"/>
    <s v="998-BJSB"/>
    <s v="i3BDW|4|500 HD+ W7P"/>
    <s v="CEDAR17BDWFBTX"/>
    <s v="CONSUMER"/>
    <s v="Consumer"/>
    <x v="0"/>
    <s v="INSPIRON 5749"/>
    <s v="CEDAR17BDWBTX"/>
    <x v="0"/>
    <s v="NULL"/>
    <s v="NULL"/>
    <s v="NULL"/>
    <s v="Cons Direct"/>
    <n v="19"/>
    <n v="19"/>
    <n v="19"/>
    <n v="19"/>
    <n v="19"/>
    <n v="19"/>
    <n v="19"/>
    <n v="19"/>
    <n v="19"/>
    <n v="19"/>
    <n v="0"/>
    <n v="0"/>
    <n v="0"/>
    <n v="0"/>
    <n v="0"/>
    <n v="0"/>
    <n v="0"/>
    <n v="0"/>
    <n v="0"/>
    <n v="0"/>
    <n v="19"/>
    <n v="0"/>
    <n v="0"/>
    <n v="0"/>
    <n v="0"/>
    <n v="19"/>
    <n v="0"/>
    <n v="0"/>
    <n v="0"/>
    <n v="589.07000000000005"/>
    <n v="11192.330000000002"/>
    <n v="0"/>
    <n v="11192.330000000002"/>
    <x v="189"/>
  </r>
  <r>
    <s v="N7YRP"/>
    <s v="DAO_Retail"/>
    <n v="2014"/>
    <s v="998-BJHR"/>
    <s v="OPTIPLEX 9020,BTX,NO PROCESSOR,AMAZON AIO,AMAZON AIO,BTX,WW"/>
    <s v="AMAZON AIOFBTX"/>
    <s v="COMMERCIAL"/>
    <s v="Retail"/>
    <x v="2"/>
    <s v="OPTIPLEX 9020"/>
    <s v="AMAZON AIO 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"/>
  </r>
  <r>
    <s v="N93MT"/>
    <s v="DAO_Commercial"/>
    <s v="NDBM_Wave2Refresh"/>
    <s v="998-BEOF"/>
    <s v="Latitude E5540_109"/>
    <s v="ALPINE15FBTX"/>
    <s v="COMMERCIAL"/>
    <s v="Commercial"/>
    <x v="4"/>
    <s v="LATITUDE E5540"/>
    <s v="ALPINE15BTX"/>
    <x v="0"/>
    <s v="DAO"/>
    <s v="NULL"/>
    <s v="NULL"/>
    <s v="Commercial DBM"/>
    <n v="31"/>
    <n v="31"/>
    <n v="31"/>
    <n v="31"/>
    <n v="31"/>
    <n v="31"/>
    <n v="31"/>
    <n v="31"/>
    <n v="31"/>
    <n v="31"/>
    <n v="31"/>
    <n v="31"/>
    <n v="0"/>
    <n v="0"/>
    <n v="0"/>
    <n v="0"/>
    <n v="0"/>
    <n v="0"/>
    <n v="0"/>
    <n v="0"/>
    <n v="6"/>
    <n v="25"/>
    <n v="0"/>
    <n v="0"/>
    <n v="0"/>
    <n v="31"/>
    <n v="0"/>
    <n v="0"/>
    <n v="0"/>
    <n v="646.19000000000005"/>
    <n v="20031.890000000003"/>
    <n v="0"/>
    <n v="20031.890000000003"/>
    <x v="47"/>
  </r>
  <r>
    <s v="NF1R0"/>
    <s v="DAO_Commercial"/>
    <s v="FY16 2H"/>
    <s v="998-BSPX"/>
    <s v="E5470H_2H16_024"/>
    <s v="PARKCITY14FBTX "/>
    <s v="COMMERCIAL"/>
    <s v="Retail"/>
    <x v="4"/>
    <s v="LATITUDE E5470"/>
    <s v="PARKCITY14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0"/>
    <n v="0"/>
    <n v="0"/>
    <n v="0"/>
    <n v="0"/>
    <n v="0"/>
    <n v="0"/>
    <n v="0"/>
    <n v="0"/>
    <s v="-"/>
    <n v="0"/>
    <n v="0"/>
    <n v="0"/>
    <x v="129"/>
  </r>
  <r>
    <s v="NMT7Y"/>
    <s v="DAO_Retail"/>
    <s v="FY15 Spring Cycle 1"/>
    <s v="730-7659"/>
    <s v="OAK15M1501_1178"/>
    <s v="OAKM15HSWFBTX"/>
    <s v="CONSUMER"/>
    <s v="Retail"/>
    <x v="0"/>
    <s v="INSPIRON 5537"/>
    <s v="OAKM15HSWBTX"/>
    <x v="0"/>
    <s v="DAO"/>
    <s v="North Am."/>
    <s v="Consumer InDirect"/>
    <s v="Cons Retail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676.96"/>
    <n v="676.96"/>
    <n v="0"/>
    <n v="676.96"/>
    <x v="59"/>
  </r>
  <r>
    <s v="NVH7V"/>
    <s v="DAO_Retail"/>
    <n v="2014"/>
    <s v="998-BDRR"/>
    <s v="INSPIRON 3048,NO PROCESSOR,CASPIAN AIO,CASPIANFBTX"/>
    <s v="CASPIANBTX"/>
    <s v="CONSUMER"/>
    <s v="Retail"/>
    <x v="1"/>
    <s v="INSPIRON 3048"/>
    <s v="CASPIAN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8"/>
  </r>
  <r>
    <s v="XWYPY"/>
    <s v="DAO_Retail"/>
    <n v="2014"/>
    <s v="998-BECC"/>
    <s v="INSPIRON 7 SERIES 17,7737,NOTEBOOK,HADLEY 17FBTX"/>
    <s v="HADLEY 17FBTX"/>
    <s v="CONSUMER"/>
    <s v="Retail"/>
    <x v="0"/>
    <s v="INSPIRON 7737"/>
    <s v="HADLEY 17BTX"/>
    <x v="0"/>
    <s v="NULL"/>
    <s v="NULL"/>
    <s v="Consumer 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44"/>
  </r>
  <r>
    <s v="XX0V2"/>
    <s v="DAO_Retail"/>
    <n v="2014"/>
    <s v="730-6917"/>
    <s v="INSPIRON 5 SERIES 15,NOTEBOOK,5537,OAKM15HSWFBTX"/>
    <s v="OAKM15HSWFBTX"/>
    <s v="CONSUMER"/>
    <s v="Retail"/>
    <x v="0"/>
    <s v="INSPIRON 5537"/>
    <s v="OAKM15HS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9"/>
  </r>
  <r>
    <s v="Y46FV"/>
    <s v="DAO_Commercial"/>
    <s v="Q4FY15"/>
    <s v="998-BJSU"/>
    <s v="LAT E5250_2H15_014"/>
    <s v="HOUSTON12FBTX "/>
    <s v="COMMERCIAL"/>
    <s v="Commercial"/>
    <x v="4"/>
    <s v="LATITUDE 5250"/>
    <s v="HOUSTON12BTX"/>
    <x v="0"/>
    <s v="NULL"/>
    <s v="NULL"/>
    <s v="NULL"/>
    <s v="Commercial DBM"/>
    <n v="364"/>
    <n v="364"/>
    <n v="364"/>
    <n v="364"/>
    <n v="41"/>
    <n v="0"/>
    <n v="0"/>
    <n v="0"/>
    <n v="0"/>
    <n v="0"/>
    <n v="0"/>
    <n v="0"/>
    <n v="0"/>
    <n v="0"/>
    <n v="0"/>
    <n v="0"/>
    <n v="178"/>
    <n v="0"/>
    <n v="178"/>
    <n v="0"/>
    <n v="317"/>
    <n v="47"/>
    <n v="0"/>
    <n v="0"/>
    <n v="0"/>
    <n v="364"/>
    <n v="46"/>
    <n v="132"/>
    <n v="27"/>
    <n v="689.6"/>
    <n v="251014.39999999999"/>
    <n v="122748.8"/>
    <n v="0"/>
    <x v="32"/>
  </r>
  <r>
    <s v="Y99T7"/>
    <s v="DAO_Retail"/>
    <n v="2014"/>
    <s v="730-0215"/>
    <s v="XPS14Z,NO PROCESSOR,NOTEBOOK,BREITLING XPSZ FBTX"/>
    <s v="BREITLING XPSZ FBTX"/>
    <s v="CONSUMER"/>
    <s v="Retail"/>
    <x v="5"/>
    <s v="XPS14Z"/>
    <s v="BREITLING XPSZ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5"/>
  </r>
  <r>
    <s v="YKJ9X"/>
    <s v="DAO_Retail"/>
    <s v="Holiday 2013"/>
    <s v="998-BIDO"/>
    <s v="i5535-1464APL"/>
    <s v="OAK15AMDFBTX"/>
    <s v="CONSUMER"/>
    <s v="Retail"/>
    <x v="0"/>
    <s v="INSPIRON 5535"/>
    <s v="OAK15AMDBTX"/>
    <x v="0"/>
    <s v="DAO"/>
    <s v="NULL"/>
    <s v="NULL"/>
    <s v="Cons Retail"/>
    <n v="3"/>
    <n v="3"/>
    <n v="3"/>
    <n v="3"/>
    <n v="3"/>
    <n v="3"/>
    <n v="3"/>
    <n v="3"/>
    <n v="3"/>
    <n v="3"/>
    <n v="3"/>
    <n v="3"/>
    <n v="0"/>
    <n v="0"/>
    <n v="0"/>
    <n v="0"/>
    <n v="0"/>
    <n v="0"/>
    <n v="0"/>
    <n v="0"/>
    <n v="3"/>
    <n v="0"/>
    <n v="0"/>
    <n v="0"/>
    <n v="0"/>
    <n v="3"/>
    <n v="0"/>
    <n v="0"/>
    <n v="0"/>
    <n v="416.92"/>
    <n v="1250.76"/>
    <n v="0"/>
    <n v="1250.76"/>
    <x v="0"/>
  </r>
  <r>
    <s v="P98NW"/>
    <s v="DAO_Retail"/>
    <n v="2014"/>
    <s v="730-3995"/>
    <s v="INSPIRON 5521,,NOTEBOOK,OAKM15IVBFBTX"/>
    <s v="OAKM15IVBFBTX"/>
    <s v="CONSUMER"/>
    <s v="Retail"/>
    <x v="0"/>
    <s v="INSPIRON 5521"/>
    <s v="OAKM15IVB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4"/>
  </r>
  <r>
    <s v="PFGN8"/>
    <s v="DAO_Retail"/>
    <s v="FY16 Back to School cycle3"/>
    <s v="998-BPSS"/>
    <s v="GENMT1603_217"/>
    <s v="GENERAL MTFBTX"/>
    <s v="CONSUMER"/>
    <s v="Retail"/>
    <x v="1"/>
    <s v="INSPIRON 3847"/>
    <s v="GENERAL MT BTX"/>
    <x v="0"/>
    <s v="NULL"/>
    <s v="NULL"/>
    <s v="NULL"/>
    <s v="Cons Retail"/>
    <n v="827"/>
    <n v="827"/>
    <n v="303"/>
    <n v="303"/>
    <n v="0"/>
    <n v="0"/>
    <n v="0"/>
    <n v="0"/>
    <n v="0"/>
    <n v="0"/>
    <n v="0"/>
    <n v="0"/>
    <n v="0"/>
    <n v="0"/>
    <n v="0"/>
    <n v="18"/>
    <n v="0"/>
    <n v="0"/>
    <n v="18"/>
    <n v="296"/>
    <n v="827"/>
    <n v="0"/>
    <n v="0"/>
    <n v="0"/>
    <n v="0"/>
    <n v="827"/>
    <n v="0"/>
    <n v="18"/>
    <n v="66"/>
    <n v="536.32000000000005"/>
    <n v="443536.64000000001"/>
    <n v="9653.76"/>
    <n v="0"/>
    <x v="30"/>
  </r>
  <r>
    <s v="PKTFW"/>
    <s v="BTS_DAO"/>
    <s v="SPR-2016"/>
    <s v="998-BLKW"/>
    <s v="CelBYT|2|500"/>
    <s v="IRIS14BYTFBTX"/>
    <s v="CONSUMER"/>
    <s v="Consumer"/>
    <x v="0"/>
    <s v="INSPIRON 14-3451"/>
    <s v="IRIS14BYTBTX"/>
    <x v="0"/>
    <s v="NULL"/>
    <s v="NULL"/>
    <s v="NULL"/>
    <s v="Cons Direct"/>
    <n v="16"/>
    <n v="16"/>
    <n v="16"/>
    <n v="16"/>
    <n v="16"/>
    <n v="16"/>
    <n v="16"/>
    <n v="16"/>
    <n v="16"/>
    <n v="16"/>
    <n v="16"/>
    <n v="0"/>
    <n v="0"/>
    <n v="0"/>
    <n v="0"/>
    <n v="0"/>
    <n v="0"/>
    <n v="0"/>
    <n v="0"/>
    <n v="0"/>
    <n v="16"/>
    <n v="0"/>
    <n v="0"/>
    <n v="0"/>
    <n v="0"/>
    <n v="16"/>
    <n v="0"/>
    <n v="0"/>
    <n v="0"/>
    <n v="286.17"/>
    <n v="4578.72"/>
    <n v="0"/>
    <n v="4578.72"/>
    <x v="16"/>
  </r>
  <r>
    <s v="PR9R1"/>
    <s v="DAO_Commercial"/>
    <s v="DBM"/>
    <s v="998-BJSK"/>
    <s v="MarbleFalls15_3W_101"/>
    <s v="MARBLE FALLS15FBTX"/>
    <s v="COMMERCIAL"/>
    <s v="Commercial"/>
    <x v="4"/>
    <s v="LATITUDE 3550"/>
    <s v="MARBLE FALLS15BTX"/>
    <x v="0"/>
    <s v="NULL"/>
    <s v="NULL"/>
    <s v="NULL"/>
    <s v="Commercial DBM"/>
    <n v="2505"/>
    <n v="2505"/>
    <n v="2421"/>
    <n v="2421"/>
    <n v="2421"/>
    <n v="1413"/>
    <n v="0"/>
    <n v="0"/>
    <n v="0"/>
    <n v="0"/>
    <n v="0"/>
    <n v="0"/>
    <n v="0"/>
    <n v="0"/>
    <n v="134"/>
    <n v="0"/>
    <n v="840"/>
    <n v="0"/>
    <n v="974"/>
    <n v="1196"/>
    <n v="2409"/>
    <n v="96"/>
    <n v="0"/>
    <n v="0"/>
    <n v="0"/>
    <n v="2505"/>
    <n v="806"/>
    <n v="168"/>
    <n v="0"/>
    <n v="563.82000000000005"/>
    <n v="1412369.1"/>
    <n v="549160.68000000005"/>
    <n v="0"/>
    <x v="147"/>
  </r>
  <r>
    <s v="PV16D"/>
    <s v="DAO_Retail"/>
    <n v="2014"/>
    <s v="730-4215"/>
    <s v="INSPIRON 5421,,NOTEBOOK,OAKM14IVBFBTX"/>
    <s v="OAKM14IVBFBTX"/>
    <s v="CONSUMER"/>
    <s v="Retail"/>
    <x v="0"/>
    <s v="INSPIRON 5421"/>
    <s v="OAKM14IVB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36"/>
  </r>
  <r>
    <s v="9K4T0"/>
    <s v="DAO_Retail"/>
    <s v="Back to School 2014"/>
    <s v="998-BESH"/>
    <s v="XPS15-8949sLV"/>
    <s v="TESTAROSSAXPSFBTX"/>
    <s v="CONSUMER"/>
    <s v="Retail"/>
    <x v="5"/>
    <s v="XPS 9530"/>
    <s v="TESTAROSSA XPS BTX"/>
    <x v="0"/>
    <s v="DAO"/>
    <s v="NULL"/>
    <s v="NULL"/>
    <s v="Cons Retail"/>
    <n v="163"/>
    <n v="163"/>
    <n v="163"/>
    <n v="163"/>
    <n v="163"/>
    <n v="163"/>
    <n v="163"/>
    <n v="163"/>
    <n v="163"/>
    <n v="163"/>
    <n v="163"/>
    <n v="163"/>
    <n v="0"/>
    <n v="0"/>
    <n v="0"/>
    <n v="0"/>
    <n v="0"/>
    <n v="0"/>
    <n v="0"/>
    <n v="0"/>
    <n v="163"/>
    <n v="0"/>
    <n v="0"/>
    <n v="0"/>
    <n v="0"/>
    <n v="163"/>
    <n v="0"/>
    <n v="0"/>
    <n v="0"/>
    <n v="1602"/>
    <n v="261126"/>
    <n v="0"/>
    <n v="261126"/>
    <x v="105"/>
  </r>
  <r>
    <s v="9XT8P"/>
    <s v="DAO_Retail"/>
    <n v="2014"/>
    <s v="730-7723"/>
    <s v="VENUE 11 PRO,5130,MIDLANDFBTX,WIN"/>
    <s v="MIDLANDFBTX"/>
    <s v="TABLET DEVICES"/>
    <s v="Retail"/>
    <x v="7"/>
    <s v="VENUE 11 PRO"/>
    <s v="MIDLANDBTX"/>
    <x v="0"/>
    <s v="DAO"/>
    <s v="NULL"/>
    <s v="NULL"/>
    <s v="Tabl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0"/>
  </r>
  <r>
    <s v="C3HGD"/>
    <s v="DAO_Retail"/>
    <n v="2014"/>
    <s v="998-BNSV"/>
    <s v="GOODYEARFBTX,MNTW,XPS,8700"/>
    <s v="GOODYEARFBTX"/>
    <s v="CONSUMER"/>
    <s v="Retail"/>
    <x v="12"/>
    <s v="XPS 8700"/>
    <s v="GOODYEARBTX"/>
    <x v="0"/>
    <s v="NULL"/>
    <s v="NULL"/>
    <s v="NULL"/>
    <s v="Cons Retail"/>
    <n v="92"/>
    <n v="92"/>
    <n v="92"/>
    <n v="92"/>
    <n v="92"/>
    <n v="92"/>
    <n v="92"/>
    <n v="0"/>
    <n v="0"/>
    <n v="0"/>
    <n v="0"/>
    <n v="0"/>
    <n v="0"/>
    <n v="0"/>
    <n v="0"/>
    <n v="0"/>
    <n v="0"/>
    <n v="0"/>
    <n v="0"/>
    <n v="1"/>
    <n v="92"/>
    <n v="0"/>
    <n v="0"/>
    <n v="0"/>
    <n v="0"/>
    <n v="92"/>
    <n v="0"/>
    <n v="0"/>
    <n v="0"/>
    <n v="750.51"/>
    <n v="69046.92"/>
    <n v="0"/>
    <n v="0"/>
    <x v="68"/>
  </r>
  <r>
    <s v="C49DN"/>
    <s v="DAO_Retail"/>
    <s v="Back to School 2014"/>
    <s v="998-BDDQ"/>
    <s v="i5748-6428sLV"/>
    <s v="CEDAR17HSWFBTX"/>
    <s v="CONSUMER"/>
    <s v="Retail"/>
    <x v="0"/>
    <s v="INSPIRON 5748"/>
    <s v="CEDAR17HSWBTX"/>
    <x v="0"/>
    <s v="DAO"/>
    <s v="North Am."/>
    <s v="Consumer InDirect"/>
    <s v="Cons Retail"/>
    <n v="107"/>
    <n v="107"/>
    <n v="107"/>
    <n v="107"/>
    <n v="107"/>
    <n v="107"/>
    <n v="107"/>
    <n v="107"/>
    <n v="107"/>
    <n v="107"/>
    <n v="107"/>
    <n v="107"/>
    <n v="107"/>
    <n v="107"/>
    <n v="0"/>
    <n v="0"/>
    <n v="0"/>
    <n v="0"/>
    <n v="0"/>
    <n v="0"/>
    <n v="107"/>
    <n v="0"/>
    <n v="0"/>
    <n v="0"/>
    <n v="0"/>
    <n v="107"/>
    <n v="0"/>
    <n v="0"/>
    <n v="0"/>
    <n v="713.72"/>
    <n v="76368.040000000008"/>
    <n v="0"/>
    <n v="76368.040000000008"/>
    <x v="12"/>
  </r>
  <r>
    <s v="C79PF"/>
    <s v="DAO_Retail"/>
    <n v="2014"/>
    <s v="998-BEKU"/>
    <s v="XPS 1820,,,CORSEULTFBTX"/>
    <s v="CORSEULTFBTX"/>
    <s v="CONSUMER"/>
    <s v="Retail"/>
    <x v="12"/>
    <s v="XPS 1820"/>
    <s v="CORSEULT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62"/>
  </r>
  <r>
    <s v="GT3FP"/>
    <s v="DAO_Retail"/>
    <n v="2014"/>
    <s v="730-6137"/>
    <s v="XPS 1810,,,CORSEFBTX"/>
    <s v="CORSEFBTX"/>
    <s v="CONSUMER"/>
    <s v="Retail"/>
    <x v="12"/>
    <s v="XPS 1810"/>
    <s v="CORSE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04"/>
  </r>
  <r>
    <s v="GWTRJ"/>
    <s v="DAO_Retail"/>
    <n v="2014"/>
    <s v="998-BDOH"/>
    <s v="INSPIRON 7 SERIES 17,7737,NOTEBOOK,HADLEY 17FBTX"/>
    <s v="HADLEY 17FBTX"/>
    <s v="CONSUMER"/>
    <s v="Retail"/>
    <x v="0"/>
    <s v="INSPIRON 7737"/>
    <s v="HADLEY 17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44"/>
  </r>
  <r>
    <s v="H2C3P"/>
    <s v="DAO_Retail"/>
    <n v="2014"/>
    <s v="730-7499"/>
    <s v="ALIENWARE X51,,,ANDROMEDA R2FBTX"/>
    <s v="ANDROMEDA R2FBTX"/>
    <s v="CONSUMER"/>
    <s v="Retail"/>
    <x v="9"/>
    <s v="ALIENWARE X51"/>
    <s v="ANDROMEDA R2 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3"/>
  </r>
  <r>
    <s v="H8RN4"/>
    <s v="BTS_DAO"/>
    <s v="B2S-2016"/>
    <s v="998-BOFE"/>
    <s v="Cel|2|32"/>
    <s v="IRIS14BYTFBTX"/>
    <s v="CONSUMER"/>
    <s v="Consumer"/>
    <x v="0"/>
    <s v="INSPIRON 14-3451"/>
    <s v="IRIS14BYTBTX"/>
    <x v="0"/>
    <s v="NULL"/>
    <s v="NULL"/>
    <s v="NULL"/>
    <s v="Cons Direct"/>
    <n v="56"/>
    <n v="56"/>
    <n v="56"/>
    <n v="56"/>
    <n v="56"/>
    <n v="56"/>
    <n v="56"/>
    <n v="56"/>
    <n v="56"/>
    <n v="36"/>
    <n v="0"/>
    <n v="0"/>
    <n v="0"/>
    <n v="0"/>
    <n v="0"/>
    <n v="0"/>
    <n v="0"/>
    <n v="0"/>
    <n v="0"/>
    <n v="0"/>
    <n v="56"/>
    <n v="0"/>
    <n v="0"/>
    <n v="0"/>
    <n v="0"/>
    <n v="56"/>
    <n v="0"/>
    <n v="0"/>
    <n v="0"/>
    <n v="265.89999999999998"/>
    <n v="14890.399999999998"/>
    <n v="0"/>
    <n v="14890.399999999998"/>
    <x v="16"/>
  </r>
  <r>
    <s v="HF56C"/>
    <s v="DAO_Retail"/>
    <s v="FY16 Back to School cycle3"/>
    <s v="998-BPDU"/>
    <s v="COTTON131603_5011"/>
    <s v="COTTONWOODBDWFBTX"/>
    <s v="CONSUMER"/>
    <s v="Retail"/>
    <x v="0"/>
    <s v="INSPIRON 7348"/>
    <s v="COTTONWOODBDWBTX"/>
    <x v="0"/>
    <s v="NULL"/>
    <s v="NULL"/>
    <s v="NULL"/>
    <s v="Cons Retail"/>
    <n v="1384"/>
    <n v="1384"/>
    <n v="1234"/>
    <n v="1234"/>
    <n v="1234"/>
    <n v="1034"/>
    <n v="535"/>
    <n v="285"/>
    <n v="0"/>
    <n v="0"/>
    <n v="0"/>
    <n v="0"/>
    <n v="0"/>
    <n v="0"/>
    <n v="0"/>
    <n v="0"/>
    <n v="0"/>
    <n v="0"/>
    <n v="0"/>
    <n v="12"/>
    <n v="764"/>
    <n v="0"/>
    <n v="0"/>
    <n v="620"/>
    <n v="0"/>
    <n v="1384"/>
    <n v="0"/>
    <n v="0"/>
    <n v="0"/>
    <n v="642.42999999999995"/>
    <n v="889123.11999999988"/>
    <n v="0"/>
    <n v="183092.55"/>
    <x v="87"/>
  </r>
  <r>
    <s v="DTNC3"/>
    <s v="DAO_Retail"/>
    <n v="2014"/>
    <s v="998-BODV"/>
    <s v="INSPIRON 3152,,NOTEBOOK,REDWOODBBSWFBTX"/>
    <s v="REDWOODBBSWFBTX"/>
    <s v="CONSUMER"/>
    <s v="Retail"/>
    <x v="0"/>
    <s v="INSPIRON 3152"/>
    <s v="REDWOODBBSWBTX"/>
    <x v="0"/>
    <s v="NULL"/>
    <s v="NULL"/>
    <s v="NULL"/>
    <s v="Cons Retail"/>
    <n v="128"/>
    <n v="128"/>
    <n v="128"/>
    <n v="128"/>
    <n v="128"/>
    <n v="128"/>
    <n v="128"/>
    <n v="128"/>
    <n v="0"/>
    <n v="0"/>
    <n v="0"/>
    <n v="0"/>
    <n v="0"/>
    <n v="0"/>
    <n v="0"/>
    <n v="0"/>
    <n v="0"/>
    <n v="0"/>
    <n v="0"/>
    <n v="0"/>
    <n v="128"/>
    <n v="0"/>
    <n v="0"/>
    <n v="0"/>
    <n v="0"/>
    <n v="128"/>
    <n v="0"/>
    <n v="0"/>
    <n v="0"/>
    <n v="491.47"/>
    <n v="62908.160000000003"/>
    <n v="0"/>
    <n v="62908.160000000003"/>
    <x v="237"/>
  </r>
  <r>
    <s v="DX29H"/>
    <s v="BTS_DAO"/>
    <s v="Hol-2012"/>
    <s v="730-6320"/>
    <s v="OAK14V_1405_634"/>
    <s v="OAKV14HSWFBTX"/>
    <s v="CONSUMER"/>
    <s v="Consumer"/>
    <x v="0"/>
    <s v="INSPIRON 3437"/>
    <s v="OAKV14HSWBTX"/>
    <x v="0"/>
    <s v="LATAM"/>
    <s v="Lat. Am."/>
    <s v="Consumer Direct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07"/>
  </r>
  <r>
    <s v="DYGT5"/>
    <s v="DAO_Commercial"/>
    <s v="ESG"/>
    <s v="389-BDKF"/>
    <s v="PowerEdge Con2"/>
    <s v="Haywire"/>
    <s v="NULL"/>
    <s v="Commercial"/>
    <x v="13"/>
    <s v="NULL"/>
    <s v="NULL"/>
    <x v="0"/>
    <s v="DAO"/>
    <s v="North Am."/>
    <s v="Enterprise"/>
    <s v="Enterprise"/>
    <n v="237"/>
    <n v="237"/>
    <n v="237"/>
    <n v="237"/>
    <n v="237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n v="0"/>
    <n v="237"/>
    <n v="0"/>
    <n v="0"/>
    <n v="0"/>
    <n v="301.7"/>
    <n v="71502.899999999994"/>
    <n v="0"/>
    <n v="0"/>
    <x v="115"/>
  </r>
  <r>
    <s v="FCNGX"/>
    <s v="BTS_DAO"/>
    <s v="HOL-2015"/>
    <s v="998-BHEG"/>
    <s v=" i5|12GB|1TB W7 Pro"/>
    <s v="GENERAL MTFBTX"/>
    <s v="CONSUMER"/>
    <s v="Consumer"/>
    <x v="1"/>
    <s v="INSPIRON 3847"/>
    <s v="GENERAL MT 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0"/>
  </r>
  <r>
    <s v="FHF4G"/>
    <s v="DAO_Retail"/>
    <n v="2014"/>
    <s v="730-6622"/>
    <s v="INSPIRON 5 SERIES 17,NOTEBOOK,OAKM17HSWFBTX"/>
    <s v="OAKM17HSWFBTX"/>
    <s v="CONSUMER"/>
    <s v="Retail"/>
    <x v="0"/>
    <s v="INSPIRON 5737"/>
    <s v="OAKM17HSW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5"/>
  </r>
  <r>
    <s v="MY8K5"/>
    <s v="DAO_Retail"/>
    <n v="2014"/>
    <s v="730-7625"/>
    <s v="XPS DUO 12,,NOTEBOOK,MURCIELAGO ULT FBTX"/>
    <s v="MURCIELAGO ULT FBTX"/>
    <s v="CONSUMER"/>
    <s v="Retail"/>
    <x v="5"/>
    <s v="XPS DUO 12"/>
    <s v="MURCIELAGO ULT 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2"/>
  </r>
  <r>
    <s v="N2JND"/>
    <s v="DAO_Retail"/>
    <n v="2014"/>
    <s v="998-BIGT"/>
    <s v="INSPIRON 3647,T93ND, BASE,INSP DT,3647,BTX,GENERAL SFFFBTX"/>
    <s v="GENERAL SFFFBTX"/>
    <s v="CONSUMER"/>
    <s v="Retail"/>
    <x v="1"/>
    <s v="INSPIRON 3647"/>
    <s v="GENERAL SFF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8"/>
  </r>
  <r>
    <s v="N2MXP"/>
    <s v="BTS_DAO"/>
    <s v="HOL-2015"/>
    <s v="998-BJIV"/>
    <s v="i7HSW|12|1TB  T FHD"/>
    <s v="BRADLEYHSWFBTX"/>
    <s v="CONSUMER"/>
    <s v="Consumer"/>
    <x v="0"/>
    <s v="INSPIRON 7547"/>
    <s v="BRADLEYHSW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"/>
  </r>
  <r>
    <s v="NC97D"/>
    <s v="DAO_Retail"/>
    <n v="2014"/>
    <s v="730-7787"/>
    <s v="XPS 1810,,,CORSEFBTX"/>
    <s v="CORSEFBTX"/>
    <s v="CONSUMER"/>
    <s v="Retail"/>
    <x v="12"/>
    <s v="XPS 1810"/>
    <s v="CORSE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04"/>
  </r>
  <r>
    <s v="NCGDX"/>
    <s v="DAO_Retail"/>
    <s v="Spring 2014"/>
    <s v="730-7937"/>
    <s v="i15RVT-3809BLK"/>
    <s v="OAKV15IVBFBTX"/>
    <s v="CONSUMER"/>
    <s v="Retail"/>
    <x v="0"/>
    <s v="INSPIRON 3521"/>
    <s v="OAKV15IVB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6"/>
  </r>
  <r>
    <s v="RY9F2"/>
    <s v="DAO_Commercial"/>
    <s v="DBM"/>
    <s v="998-BMFQ"/>
    <s v="OPTIPLEX 9030 AIO,BTX,RHINE,RHINE,BTX,WW"/>
    <s v="RHINEFBTX"/>
    <s v="COMMERCIAL"/>
    <s v="Commercial"/>
    <x v="2"/>
    <s v="OPTIPLEX 9030 AIO"/>
    <s v="RHINEAIOBTX"/>
    <x v="0"/>
    <s v="NULL"/>
    <s v="NULL"/>
    <s v="NULL"/>
    <s v="Commercial DBM"/>
    <n v="524"/>
    <n v="524"/>
    <n v="524"/>
    <n v="524"/>
    <n v="474"/>
    <n v="56"/>
    <n v="0"/>
    <n v="0"/>
    <n v="0"/>
    <n v="0"/>
    <n v="0"/>
    <n v="0"/>
    <n v="0"/>
    <n v="0"/>
    <n v="0"/>
    <n v="0"/>
    <n v="696"/>
    <n v="0"/>
    <n v="696"/>
    <n v="178"/>
    <n v="514"/>
    <n v="10"/>
    <n v="0"/>
    <n v="0"/>
    <n v="0"/>
    <n v="524"/>
    <n v="348"/>
    <n v="348"/>
    <n v="48"/>
    <n v="674.67"/>
    <n v="353527.07999999996"/>
    <n v="469570.31999999995"/>
    <n v="0"/>
    <x v="131"/>
  </r>
  <r>
    <s v="T1JD2"/>
    <s v="DAO_Retail"/>
    <n v="2014"/>
    <s v="730-2433"/>
    <s v="INSPIRON 5420,AUDIA4INTELBTX1"/>
    <s v="AUDIA4INTELFBTX"/>
    <s v="CONSUMER"/>
    <s v="Retail"/>
    <x v="0"/>
    <s v="INSPIRON 5420"/>
    <s v="AUDIA4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42"/>
  </r>
  <r>
    <s v="T2PMW"/>
    <s v="DAO_Retail"/>
    <s v="Holiday 2015"/>
    <s v="998-BSDU"/>
    <s v="TULIP15BSW1605_001/1701_001"/>
    <s v="TULIP15BSWFBTX"/>
    <s v="CONSUMER"/>
    <s v="Retail"/>
    <x v="0"/>
    <s v="INSPIRON 15-5552"/>
    <s v="TULIP15BSWBTX"/>
    <x v="0"/>
    <s v="NULL"/>
    <s v="NULL"/>
    <s v="NULL"/>
    <s v="Cons Retail"/>
    <n v="457"/>
    <n v="457"/>
    <n v="0"/>
    <n v="0"/>
    <n v="0"/>
    <n v="0"/>
    <n v="0"/>
    <n v="0"/>
    <n v="0"/>
    <n v="0"/>
    <n v="0"/>
    <n v="0"/>
    <n v="0"/>
    <n v="0"/>
    <n v="91"/>
    <n v="0"/>
    <n v="90"/>
    <n v="0"/>
    <n v="181"/>
    <n v="31"/>
    <n v="457"/>
    <n v="0"/>
    <n v="0"/>
    <n v="0"/>
    <n v="0"/>
    <n v="457"/>
    <n v="181"/>
    <n v="0"/>
    <n v="181"/>
    <n v="356.99020000000002"/>
    <n v="163144.5214"/>
    <n v="64615.226200000005"/>
    <n v="0"/>
    <x v="85"/>
  </r>
  <r>
    <s v="T8RXK"/>
    <s v="DAO_Retail"/>
    <n v="2014"/>
    <s v="998-BOLV"/>
    <s v="INSPIRON 3847,VRD56 BASE,INSP DT,3847,BTX,GENERAL MTFBTX"/>
    <s v="GENERAL MTFBTX"/>
    <s v="CONSUMER"/>
    <s v="Retail"/>
    <x v="1"/>
    <s v="INSPIRON 3847"/>
    <s v="GENERAL MT BTX"/>
    <x v="0"/>
    <s v="NULL"/>
    <s v="NULL"/>
    <s v="NULL"/>
    <s v="Cons Retail"/>
    <n v="252"/>
    <n v="252"/>
    <n v="252"/>
    <n v="252"/>
    <n v="252"/>
    <n v="252"/>
    <n v="252"/>
    <n v="252"/>
    <n v="240"/>
    <n v="0"/>
    <n v="0"/>
    <n v="0"/>
    <n v="0"/>
    <n v="0"/>
    <n v="0"/>
    <n v="0"/>
    <n v="0"/>
    <n v="0"/>
    <n v="0"/>
    <n v="1"/>
    <n v="252"/>
    <n v="0"/>
    <n v="0"/>
    <n v="0"/>
    <n v="0"/>
    <n v="252"/>
    <n v="0"/>
    <n v="0"/>
    <n v="0"/>
    <n v="662.84"/>
    <n v="167035.68000000002"/>
    <n v="0"/>
    <n v="167035.68000000002"/>
    <x v="30"/>
  </r>
  <r>
    <s v="YP4G0"/>
    <s v="DAO_Commercial"/>
    <s v="DBM"/>
    <s v="998-BNWX"/>
    <s v="Smart Selection|Marvell ARMADA|ThinOS|2GB |4GB Flash"/>
    <s v="SAN DIEGOTOSBTX"/>
    <s v="THIN CLIENT"/>
    <s v="Commercial"/>
    <x v="11"/>
    <s v="WYSE 3020 THIN CLIENT"/>
    <s v="SAN DIEGOBTX"/>
    <x v="0"/>
    <s v="NULL"/>
    <s v="NULL"/>
    <s v="NULL"/>
    <s v="Commercial DBM"/>
    <n v="91"/>
    <n v="91"/>
    <n v="8"/>
    <n v="0"/>
    <n v="0"/>
    <n v="0"/>
    <n v="0"/>
    <n v="0"/>
    <n v="0"/>
    <n v="0"/>
    <n v="0"/>
    <n v="0"/>
    <n v="0"/>
    <n v="0"/>
    <n v="0"/>
    <n v="0"/>
    <n v="100"/>
    <n v="0"/>
    <n v="100"/>
    <n v="452"/>
    <n v="91"/>
    <n v="0"/>
    <n v="0"/>
    <n v="0"/>
    <n v="0"/>
    <n v="91"/>
    <n v="0"/>
    <n v="100"/>
    <n v="100"/>
    <n v="117.1"/>
    <n v="10656.1"/>
    <n v="11710"/>
    <n v="0"/>
    <x v="238"/>
  </r>
  <r>
    <s v="YTG15"/>
    <s v="DAO_Retail"/>
    <n v="2014"/>
    <s v="730-8184"/>
    <s v="GOODYEARFBTX,MNTW,XPS,8700"/>
    <s v="GOODYEARFBTX"/>
    <s v="CONSUMER"/>
    <s v="Retail"/>
    <x v="12"/>
    <s v="XPS 8700"/>
    <s v="GOODYEAR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8"/>
  </r>
  <r>
    <s v="TM2W6"/>
    <s v="DAO_Commercial"/>
    <s v="DBM"/>
    <s v="998-BJSL"/>
    <s v="MarbleFalls14_3W_114"/>
    <s v="MARBLE FALLS14FBTX"/>
    <s v="COMMERCIAL"/>
    <s v="Commercial"/>
    <x v="4"/>
    <s v="LATITUDE 3450"/>
    <s v="MARBLE FALLS14BTX"/>
    <x v="0"/>
    <s v="NULL"/>
    <s v="NULL"/>
    <s v="NULL"/>
    <s v="Commercial DBM"/>
    <n v="1214"/>
    <n v="1214"/>
    <n v="783"/>
    <n v="783"/>
    <n v="633"/>
    <n v="0"/>
    <n v="0"/>
    <n v="0"/>
    <n v="0"/>
    <n v="0"/>
    <n v="0"/>
    <n v="0"/>
    <n v="0"/>
    <n v="0"/>
    <n v="0"/>
    <n v="0"/>
    <n v="2112"/>
    <n v="0"/>
    <n v="2112"/>
    <n v="132"/>
    <n v="1119"/>
    <n v="95"/>
    <n v="0"/>
    <n v="0"/>
    <n v="0"/>
    <n v="1214"/>
    <n v="1452"/>
    <n v="660"/>
    <n v="1452"/>
    <n v="566.80999999999995"/>
    <n v="688107.34"/>
    <n v="1197102.72"/>
    <n v="0"/>
    <x v="188"/>
  </r>
  <r>
    <s v="TVKX6"/>
    <s v="DAO_Retail"/>
    <n v="2014"/>
    <s v="730-6628"/>
    <s v="INSPIRON 3 SERIES 17,NOTEBOOK,OAKV17HSWFBTX"/>
    <s v="OAKV17HSWFBTX"/>
    <s v="CONSUMER"/>
    <s v="Retail"/>
    <x v="0"/>
    <s v="INSPIRON 3737"/>
    <s v="OAKV17HSW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77"/>
  </r>
  <r>
    <s v="W02W7"/>
    <s v="BTS_Mexico"/>
    <s v="FY16 Wave 2"/>
    <s v="998-BQXZ"/>
    <s v="7040SFF_2H16_017/MX/BTS"/>
    <s v="SWORDFISHSFFFBTX"/>
    <s v="COMMERCIAL"/>
    <s v="Commercial"/>
    <x v="2"/>
    <s v="OPTIPLEX 7040"/>
    <s v="SWORDFISHSFFBTX"/>
    <x v="1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5"/>
    <n v="41"/>
    <n v="0"/>
    <n v="0"/>
    <n v="0"/>
    <n v="0"/>
    <n v="0"/>
    <n v="0"/>
    <n v="0"/>
    <n v="5"/>
    <n v="5"/>
    <n v="597.29250000000002"/>
    <n v="0"/>
    <n v="2986.4625000000001"/>
    <n v="0"/>
    <x v="82"/>
  </r>
  <r>
    <s v="W1T77"/>
    <s v="DAO_Retail"/>
    <n v="2014"/>
    <s v="730-2329"/>
    <s v="XPS13,NO PROCESSOR,NOTEBOOK,SPYDER XPS FBTX"/>
    <s v="SPYDER XPS FBTX"/>
    <s v="CONSUMER"/>
    <s v="Retail"/>
    <x v="5"/>
    <s v="XPS13"/>
    <s v="SPYDER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4"/>
  </r>
  <r>
    <s v="W1X5K"/>
    <s v="BTS_DAO"/>
    <s v="B2S-2016"/>
    <s v="998-BMMJ"/>
    <s v="i3|4GB|500GB|UMA|DVDRW|DW1705|Win7Pro"/>
    <s v="GENERAL MTFBTX"/>
    <s v="CONSUMER"/>
    <s v="Consumer"/>
    <x v="1"/>
    <s v="INSPIRON 3847"/>
    <s v="GENERAL MT BTX"/>
    <x v="0"/>
    <s v="NULL"/>
    <s v="NULL"/>
    <s v="NULL"/>
    <s v="Cons Direct"/>
    <n v="6"/>
    <n v="6"/>
    <n v="6"/>
    <n v="6"/>
    <n v="6"/>
    <n v="6"/>
    <n v="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6"/>
    <n v="0"/>
    <n v="0"/>
    <n v="0"/>
    <n v="388.76"/>
    <n v="2332.56"/>
    <n v="0"/>
    <n v="0"/>
    <x v="30"/>
  </r>
  <r>
    <s v="V08VR"/>
    <s v="DAO_Retail"/>
    <s v="Spring 2015"/>
    <s v="998-BLJU"/>
    <s v="i7548-4271SLV"/>
    <s v="BRADLEYBDWFBTX"/>
    <s v="CONSUMER"/>
    <s v="Retail"/>
    <x v="0"/>
    <s v="INSPIRON 7548"/>
    <s v="BRADLEYBDWBTX"/>
    <x v="0"/>
    <s v="NULL"/>
    <s v="NULL"/>
    <s v="NULL"/>
    <s v="Cons Retail"/>
    <n v="13"/>
    <n v="13"/>
    <n v="13"/>
    <n v="13"/>
    <n v="13"/>
    <n v="13"/>
    <n v="13"/>
    <n v="13"/>
    <n v="13"/>
    <n v="13"/>
    <n v="13"/>
    <n v="0"/>
    <n v="0"/>
    <n v="0"/>
    <n v="0"/>
    <n v="0"/>
    <n v="0"/>
    <n v="0"/>
    <n v="0"/>
    <n v="0"/>
    <n v="13"/>
    <n v="0"/>
    <n v="0"/>
    <n v="0"/>
    <n v="0"/>
    <n v="13"/>
    <n v="0"/>
    <n v="0"/>
    <n v="0"/>
    <n v="792.2"/>
    <n v="10298.6"/>
    <n v="0"/>
    <n v="10298.6"/>
    <x v="71"/>
  </r>
  <r>
    <s v="V1CVW"/>
    <s v="DAO_Retail"/>
    <n v="2014"/>
    <s v="730-6129"/>
    <s v="XPS 1810,,,CORSEFBTX"/>
    <s v="CORSEFBTX"/>
    <s v="CONSUMER"/>
    <s v="Retail"/>
    <x v="12"/>
    <s v="XPS 1810"/>
    <s v="CORSE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04"/>
  </r>
  <r>
    <s v="V30MM"/>
    <s v="DAO_Commercial"/>
    <s v="FY16 2H"/>
    <s v="998-BSPY"/>
    <s v="3040SFF_2H16_007"/>
    <s v="WHITEFISHSFFFBTX"/>
    <s v="COMMERCIAL"/>
    <s v="Retail"/>
    <x v="2"/>
    <s v="OPTIPLEX 3040"/>
    <s v="WHITEFISHSFF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s v="-"/>
    <n v="0"/>
    <n v="0"/>
    <n v="0"/>
    <x v="117"/>
  </r>
  <r>
    <s v="V6KWX"/>
    <s v="BTS_DAO"/>
    <s v="B2S-2015"/>
    <s v="998-BGDU"/>
    <s v="i5|6|1 HD"/>
    <s v="MAPLEM15HSWFBTX"/>
    <s v="CONSUMER"/>
    <s v="Consumer"/>
    <x v="0"/>
    <s v="INSPIRON 5547"/>
    <s v="MAPLEM15HSWBTX"/>
    <x v="0"/>
    <s v="DAO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"/>
  </r>
  <r>
    <s v="VFF24"/>
    <s v="DAO_Retail"/>
    <n v="2014"/>
    <s v="730-1958"/>
    <s v="XPS14Z,NO PROCESSOR,NOTEBOOK,BREITLING XPSZ FBTX"/>
    <s v="BREITLING XPSZ FBTX"/>
    <s v="CONSUMER"/>
    <s v="Retail"/>
    <x v="5"/>
    <s v="XPS14Z"/>
    <s v="BREITLING XPSZ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5"/>
  </r>
  <r>
    <s v="8G5D9"/>
    <s v="BTS_DAO"/>
    <s v="Back to School 2014"/>
    <s v="998-BENT"/>
    <s v="ALW18-7501sLV"/>
    <s v="VIKINGFBTX"/>
    <s v="CONSUMER"/>
    <s v="Consumer"/>
    <x v="8"/>
    <s v="ALIENWARE 18"/>
    <s v="VIKINGBTX"/>
    <x v="0"/>
    <s v="DAO"/>
    <s v="NULL"/>
    <s v="NULL"/>
    <s v="Cons Direct"/>
    <n v="2"/>
    <n v="2"/>
    <n v="2"/>
    <n v="2"/>
    <n v="2"/>
    <n v="2"/>
    <n v="2"/>
    <n v="2"/>
    <n v="2"/>
    <n v="2"/>
    <n v="2"/>
    <n v="2"/>
    <n v="2"/>
    <n v="2"/>
    <n v="0"/>
    <n v="0"/>
    <n v="0"/>
    <n v="0"/>
    <n v="0"/>
    <n v="0"/>
    <n v="2"/>
    <n v="0"/>
    <n v="0"/>
    <n v="0"/>
    <n v="0"/>
    <n v="2"/>
    <n v="0"/>
    <n v="0"/>
    <n v="0"/>
    <n v="1875.9"/>
    <n v="3751.8"/>
    <n v="0"/>
    <n v="3751.8"/>
    <x v="144"/>
  </r>
  <r>
    <s v="91D71"/>
    <s v="DAO_Retail"/>
    <n v="2014"/>
    <s v="998-BDYH"/>
    <s v="OPTIPLEX 9020,BTX,NO PROCESSOR,AMAZON AIO,AMAZON AIO,BTX,WW"/>
    <s v="AMAZON AIOFBTX"/>
    <s v="COMMERCIAL"/>
    <s v="Retail"/>
    <x v="2"/>
    <s v="OPTIPLEX 9020"/>
    <s v="AMAZON AIO 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"/>
  </r>
  <r>
    <s v="927H9"/>
    <s v="BTS_Mexico"/>
    <s v="NDBM_Wave1"/>
    <s v="998-BHOT"/>
    <s v="OPTIPLEX 9020,NO PROCESSOR,AMAZON MT,AMAZONMTFBTX,BTX,WW"/>
    <s v="AMAZONMTFBTX"/>
    <s v="COMMERCIAL"/>
    <s v="Commercial"/>
    <x v="2"/>
    <s v="OPTIPLEX 9020"/>
    <s v="AMAZONMTBTX"/>
    <x v="1"/>
    <s v="LATAM"/>
    <s v="NULL"/>
    <s v="NULL"/>
    <s v="Commercial DBM"/>
    <n v="402"/>
    <n v="402"/>
    <n v="402"/>
    <n v="402"/>
    <n v="390"/>
    <n v="2"/>
    <n v="0"/>
    <n v="0"/>
    <n v="0"/>
    <n v="0"/>
    <n v="0"/>
    <n v="0"/>
    <n v="0"/>
    <n v="0"/>
    <n v="0"/>
    <n v="0"/>
    <n v="0"/>
    <n v="0"/>
    <n v="0"/>
    <n v="0"/>
    <n v="198"/>
    <n v="0"/>
    <n v="0"/>
    <n v="0"/>
    <n v="204"/>
    <n v="402"/>
    <n v="0"/>
    <n v="0"/>
    <n v="0"/>
    <n v="478.34"/>
    <n v="192292.68"/>
    <n v="0"/>
    <n v="0"/>
    <x v="65"/>
  </r>
  <r>
    <s v="9D35W"/>
    <s v="BTS_DAO"/>
    <s v="B2S-2016"/>
    <s v="998-BMMY"/>
    <s v="Touch|i3|8GB|1TB|UMA|DVDRW|DW1707|Win8.1"/>
    <s v="THUNFBTX"/>
    <s v="CONSUMER"/>
    <s v="Consumer"/>
    <x v="1"/>
    <s v="INSPIRON 5348"/>
    <s v="THUNBTX"/>
    <x v="0"/>
    <s v="NULL"/>
    <s v="NULL"/>
    <s v="NULL"/>
    <s v="Cons Direct"/>
    <n v="524"/>
    <n v="524"/>
    <n v="524"/>
    <n v="524"/>
    <n v="524"/>
    <n v="173"/>
    <n v="0"/>
    <n v="0"/>
    <n v="0"/>
    <n v="0"/>
    <n v="0"/>
    <n v="0"/>
    <n v="0"/>
    <n v="0"/>
    <n v="0"/>
    <n v="0"/>
    <n v="0"/>
    <n v="0"/>
    <n v="0"/>
    <n v="0"/>
    <n v="524"/>
    <n v="0"/>
    <n v="0"/>
    <n v="0"/>
    <n v="0"/>
    <n v="524"/>
    <n v="0"/>
    <n v="0"/>
    <n v="0"/>
    <n v="654.44000000000005"/>
    <n v="342926.56000000006"/>
    <n v="0"/>
    <n v="0"/>
    <x v="103"/>
  </r>
  <r>
    <s v="VV84M"/>
    <s v="BTS_DAO"/>
    <s v="DBM"/>
    <s v="998-BNNQ"/>
    <s v="EAGLEPEAKFBTX"/>
    <s v="EAGLEPEAKFBTX"/>
    <s v="TABLET DEVICES"/>
    <s v="Consumer"/>
    <x v="7"/>
    <s v="VENUE 10 7040"/>
    <s v="EAGLEPEAKBTX"/>
    <x v="0"/>
    <s v="Not Applicable"/>
    <s v="NULL"/>
    <s v="NULL"/>
    <s v="Tablets"/>
    <n v="81"/>
    <n v="81"/>
    <n v="3"/>
    <n v="3"/>
    <n v="0"/>
    <n v="0"/>
    <n v="0"/>
    <n v="0"/>
    <n v="0"/>
    <n v="0"/>
    <n v="0"/>
    <n v="0"/>
    <n v="0"/>
    <n v="0"/>
    <n v="0"/>
    <n v="0"/>
    <n v="0"/>
    <n v="0"/>
    <n v="0"/>
    <n v="138"/>
    <n v="81"/>
    <n v="0"/>
    <n v="0"/>
    <n v="0"/>
    <n v="0"/>
    <n v="81"/>
    <n v="0"/>
    <n v="0"/>
    <n v="0"/>
    <n v="398.91"/>
    <n v="32311.710000000003"/>
    <n v="0"/>
    <n v="0"/>
    <x v="157"/>
  </r>
  <r>
    <s v="W43PY"/>
    <s v="BTS_Mexico"/>
    <s v="B2S-16"/>
    <s v="998-BNSB"/>
    <s v="INSPIRON 15-3558"/>
    <s v="IRIS15BDWFBTX"/>
    <s v="CONSUMER"/>
    <s v="Consumer"/>
    <x v="0"/>
    <s v="INSPIRON 15-3558"/>
    <s v="IRIS15BDWBTX"/>
    <x v="1"/>
    <s v="NULL"/>
    <s v="NULL"/>
    <s v="NULL"/>
    <s v="Cons Direct"/>
    <n v="1736"/>
    <n v="1736"/>
    <n v="1736"/>
    <n v="1736"/>
    <n v="1736"/>
    <n v="1736"/>
    <n v="1736"/>
    <n v="1736"/>
    <n v="1736"/>
    <n v="1736"/>
    <n v="0"/>
    <n v="0"/>
    <n v="0"/>
    <n v="0"/>
    <n v="0"/>
    <n v="0"/>
    <n v="0"/>
    <n v="0"/>
    <n v="0"/>
    <n v="0"/>
    <n v="8"/>
    <n v="0"/>
    <n v="0"/>
    <n v="0"/>
    <n v="1728"/>
    <n v="1736"/>
    <n v="0"/>
    <n v="0"/>
    <n v="0"/>
    <n v="477.67"/>
    <n v="829235.12"/>
    <n v="0"/>
    <n v="829235.12"/>
    <x v="31"/>
  </r>
  <r>
    <s v="W5NF6"/>
    <s v="DAO_Commercial"/>
    <n v="2013"/>
    <s v="730-3945"/>
    <s v="Vostro 270 MT Con 29"/>
    <s v="SAWGRASS MLKFBTX"/>
    <s v="CONSUMER"/>
    <s v="Commercial"/>
    <x v="10"/>
    <s v="VOSTRO 270"/>
    <s v="SAWGRASS MLK BTX"/>
    <x v="0"/>
    <s v="DAO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81"/>
  </r>
  <r>
    <s v="WD7VN"/>
    <s v="DAO_Commercial"/>
    <s v="FY16 2H"/>
    <s v="998-BRLE"/>
    <s v="5040SFF_2H16_004"/>
    <s v="TRIGGERFISHSFFFBTX"/>
    <s v="COMMERCIAL"/>
    <s v="Retail"/>
    <x v="2"/>
    <s v="OPTIPLEX 5040"/>
    <s v="TRIGGERFISHSFF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22"/>
  </r>
  <r>
    <s v="WFJP4"/>
    <s v="DAO_Retail"/>
    <s v="Spring 2015"/>
    <s v="998-BLSW"/>
    <s v="ANW13-7275SLV"/>
    <s v="ECHO 13FBTX"/>
    <s v="CONSUMER"/>
    <s v="Retail"/>
    <x v="8"/>
    <s v="ALIENWARE 13"/>
    <s v="ECHO 13 BTX"/>
    <x v="0"/>
    <s v="NULL"/>
    <s v="NULL"/>
    <s v="NULL"/>
    <s v="Cons Retail"/>
    <n v="60"/>
    <n v="60"/>
    <n v="60"/>
    <n v="60"/>
    <n v="60"/>
    <n v="60"/>
    <n v="60"/>
    <n v="60"/>
    <n v="60"/>
    <n v="60"/>
    <n v="60"/>
    <n v="54"/>
    <n v="0"/>
    <n v="0"/>
    <n v="0"/>
    <n v="0"/>
    <n v="0"/>
    <n v="0"/>
    <n v="0"/>
    <n v="0"/>
    <n v="60"/>
    <n v="0"/>
    <n v="0"/>
    <n v="0"/>
    <n v="0"/>
    <n v="60"/>
    <n v="0"/>
    <n v="0"/>
    <n v="0"/>
    <n v="1317.04"/>
    <n v="79022.399999999994"/>
    <n v="0"/>
    <n v="79022.399999999994"/>
    <x v="60"/>
  </r>
  <r>
    <s v="THGKF"/>
    <s v="DAO_Retail"/>
    <n v="2014"/>
    <s v="998-BHWS"/>
    <s v="INSPIRON 5735,,,OAK17AMDFBTX"/>
    <s v="OAK17AMDFBTX"/>
    <s v="CONSUMER"/>
    <s v="Retail"/>
    <x v="0"/>
    <s v="INSPIRON 5735"/>
    <s v="OAK17AMD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9"/>
  </r>
  <r>
    <s v="TWC19"/>
    <s v="DAO_Retail"/>
    <n v="2014"/>
    <s v="730-4027"/>
    <s v="INSPIRON 2330,NO PROCESSOR,MNTW,OLYMPICFBTX"/>
    <s v="OLYMPICFBTX"/>
    <s v="CONSUMER"/>
    <s v="Retail"/>
    <x v="1"/>
    <s v="INSPIRON 2330"/>
    <s v="OLYMPIC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1"/>
  </r>
  <r>
    <s v="TWN81"/>
    <s v="DAO_Retail"/>
    <s v="Spring 2015"/>
    <s v="998-BMWU"/>
    <s v="ANW17-3921SLV"/>
    <s v="ECHO 17FBTX"/>
    <s v="CONSUMER"/>
    <s v="Retail"/>
    <x v="8"/>
    <s v="ALIENWARE 17 R2"/>
    <s v="ECHO 17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4"/>
  </r>
  <r>
    <s v="TXPN2"/>
    <s v="DAO_Commercial"/>
    <n v="2013"/>
    <s v="730-3739"/>
    <s v="Vostro 3460 1401_039"/>
    <s v="MERCEDESC14FBTX"/>
    <s v="CONSUMER"/>
    <s v="Commercial"/>
    <x v="6"/>
    <s v="VOSTRO 3460"/>
    <s v="MERCEDESC14BTX"/>
    <x v="0"/>
    <s v="DAO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39"/>
  </r>
  <r>
    <s v="V5Y3C"/>
    <s v="DAO_Retail"/>
    <s v="Holiday 2015"/>
    <s v="998-BSHE"/>
    <s v="GDSKL1605_105"/>
    <s v="GOODYEARSKLFBTX"/>
    <s v="CONSUMER"/>
    <s v="Retail"/>
    <x v="12"/>
    <s v="XPS 8900"/>
    <s v="GOODYEARSK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30"/>
    <n v="0"/>
    <n v="0"/>
    <n v="30"/>
    <n v="5901"/>
    <n v="0"/>
    <n v="0"/>
    <n v="0"/>
    <n v="0"/>
    <n v="0"/>
    <n v="0"/>
    <n v="0"/>
    <n v="30"/>
    <n v="30"/>
    <n v="751.20950000000005"/>
    <n v="0"/>
    <n v="22536.285"/>
    <n v="0"/>
    <x v="228"/>
  </r>
  <r>
    <s v="PX3WY"/>
    <s v="BTS_DAO"/>
    <s v="SPR-2016"/>
    <s v="998-BJTZ"/>
    <s v="i3BDW|4|500 T"/>
    <s v="CEDAR15BDWFBTX"/>
    <s v="CONSUMER"/>
    <s v="Consumer"/>
    <x v="0"/>
    <s v="INSPIRON 3543"/>
    <s v="CEDAR15BDWBTX"/>
    <x v="0"/>
    <s v="NULL"/>
    <s v="NULL"/>
    <s v="NULL"/>
    <s v="Cons Direct"/>
    <n v="47"/>
    <n v="47"/>
    <n v="47"/>
    <n v="47"/>
    <n v="47"/>
    <n v="47"/>
    <n v="47"/>
    <n v="47"/>
    <n v="47"/>
    <n v="6"/>
    <n v="0"/>
    <n v="0"/>
    <n v="0"/>
    <n v="0"/>
    <n v="0"/>
    <n v="0"/>
    <n v="0"/>
    <n v="0"/>
    <n v="0"/>
    <n v="0"/>
    <n v="10"/>
    <n v="0"/>
    <n v="0"/>
    <n v="37"/>
    <n v="0"/>
    <n v="47"/>
    <n v="0"/>
    <n v="0"/>
    <n v="0"/>
    <n v="527.58000000000004"/>
    <n v="24796.260000000002"/>
    <n v="0"/>
    <n v="24796.260000000002"/>
    <x v="2"/>
  </r>
  <r>
    <s v="PXCFJ"/>
    <s v="DAO_Retail"/>
    <n v="2014"/>
    <s v="730-2310"/>
    <s v="INSPIRON N4050,NO PROCESSOR,NOTEBOOK,ENRICO14INTELHRFBTX"/>
    <s v="ENRICO14INTELHRFBTX"/>
    <s v="CONSUMER"/>
    <s v="Retail"/>
    <x v="0"/>
    <s v="INSPIRON N4050"/>
    <s v="ENRICO14INTELHR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95"/>
  </r>
  <r>
    <s v="PYKYP"/>
    <s v="DAO_Retail"/>
    <n v="2014"/>
    <s v="730-4041"/>
    <s v="INSPIRON 5423,BMWZ4FBTX1,NOTEBOOK,BMWZ4BTX"/>
    <s v="BMWZ4FBTX"/>
    <s v="CONSUMER"/>
    <s v="Retail"/>
    <x v="0"/>
    <s v="INSPIRON 5423"/>
    <s v="BMWZ4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"/>
  </r>
  <r>
    <s v="R71N3"/>
    <s v="DAO_Retail"/>
    <n v="2014"/>
    <s v="730-0832"/>
    <s v="CHELSEABTX1"/>
    <s v="INSPIRON N5030,FGA,NOTEBOOK,CHELSEA15INTEL"/>
    <s v="CONSUMER"/>
    <s v="Retail"/>
    <x v="0"/>
    <s v="INSPIRON N5030"/>
    <s v="CHELSEA15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6"/>
  </r>
  <r>
    <s v="R7RX6"/>
    <s v="DAO_Commercial"/>
    <s v="FY16 2H"/>
    <s v="998-BSPU"/>
    <s v="E5470H_2H16_021"/>
    <s v="PARKCITY14FBTX "/>
    <s v="COMMERCIAL"/>
    <s v="Retail"/>
    <x v="4"/>
    <s v="LATITUDE E5470"/>
    <s v="PARKCITY14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5"/>
    <n v="0"/>
    <n v="0"/>
    <n v="0"/>
    <n v="0"/>
    <n v="0"/>
    <n v="0"/>
    <n v="0"/>
    <n v="0"/>
    <n v="0"/>
    <s v="-"/>
    <n v="0"/>
    <n v="0"/>
    <n v="0"/>
    <x v="129"/>
  </r>
  <r>
    <s v="TCDC9"/>
    <s v="DAO_Retail"/>
    <n v="2014"/>
    <s v="730-0611"/>
    <s v="CHELSEABTX1"/>
    <s v="INSPIRON N5030,FGA,NOTEBOOK,CHELSEA15INTEL"/>
    <s v="CONSUMER"/>
    <s v="Retail"/>
    <x v="0"/>
    <s v="INSPIRON N5030"/>
    <s v="CHELSEA15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6"/>
  </r>
  <r>
    <s v="TK9G4"/>
    <s v="DAO_Retail"/>
    <n v="2014"/>
    <s v="998-BESL"/>
    <s v="VENUE 11 PRO,5130,MIDLANDFBTX,WIN"/>
    <s v="MIDLANDFBTX"/>
    <s v="TABLET DEVICES"/>
    <s v="Retail"/>
    <x v="7"/>
    <s v="VENUE 11 PRO"/>
    <s v="MIDLANDBTX"/>
    <x v="0"/>
    <s v="DAO"/>
    <s v="NULL"/>
    <s v="NULL"/>
    <s v="Tabl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0"/>
  </r>
  <r>
    <s v="TP57Y"/>
    <s v="DAO_Retail"/>
    <n v="2014"/>
    <s v="998-BGBD"/>
    <s v="INSPIRON 3147,,NOTEBOOK,REDWOODFBTX"/>
    <s v="REDWOODFBTX"/>
    <s v="CONSUMER"/>
    <s v="Retail"/>
    <x v="0"/>
    <s v="INSPIRON 3147"/>
    <s v="REDWOODBTX"/>
    <x v="0"/>
    <s v="DAO"/>
    <s v="NULL"/>
    <s v="NULL"/>
    <s v="Cons Retail"/>
    <n v="6"/>
    <n v="6"/>
    <n v="6"/>
    <n v="6"/>
    <n v="6"/>
    <n v="6"/>
    <n v="6"/>
    <n v="6"/>
    <n v="6"/>
    <n v="6"/>
    <n v="6"/>
    <n v="6"/>
    <n v="6"/>
    <n v="6"/>
    <n v="0"/>
    <n v="0"/>
    <n v="0"/>
    <n v="0"/>
    <n v="0"/>
    <n v="0"/>
    <n v="6"/>
    <n v="0"/>
    <n v="0"/>
    <n v="0"/>
    <n v="0"/>
    <n v="6"/>
    <n v="0"/>
    <n v="0"/>
    <n v="0"/>
    <n v="445.09"/>
    <n v="2670.54"/>
    <n v="0"/>
    <n v="2670.54"/>
    <x v="18"/>
  </r>
  <r>
    <s v="TY1JK"/>
    <s v="DAO_Retail"/>
    <s v="Spring 2015"/>
    <s v="998-BKPO"/>
    <s v="ASM100-1580"/>
    <s v="CORALFBTX"/>
    <s v="CONSUMER"/>
    <s v="Retail"/>
    <x v="9"/>
    <s v="ASM100"/>
    <s v="CORAL BTX"/>
    <x v="0"/>
    <s v="NULL"/>
    <s v="NULL"/>
    <s v="NULL"/>
    <s v="Cons Retail"/>
    <n v="3"/>
    <n v="3"/>
    <n v="3"/>
    <n v="3"/>
    <n v="3"/>
    <n v="3"/>
    <n v="3"/>
    <n v="3"/>
    <n v="3"/>
    <n v="3"/>
    <n v="3"/>
    <n v="3"/>
    <n v="3"/>
    <n v="3"/>
    <n v="0"/>
    <n v="0"/>
    <n v="0"/>
    <n v="0"/>
    <n v="0"/>
    <n v="0"/>
    <n v="3"/>
    <n v="0"/>
    <n v="0"/>
    <n v="0"/>
    <n v="0"/>
    <n v="3"/>
    <n v="0"/>
    <n v="0"/>
    <n v="0"/>
    <n v="466.72"/>
    <n v="1400.16"/>
    <n v="0"/>
    <n v="1400.16"/>
    <x v="91"/>
  </r>
  <r>
    <s v="V1PJK"/>
    <s v="BTS_DAO"/>
    <s v="FY 16 B2S Cycle 3"/>
    <s v="998-BMMC"/>
    <s v="GENSFF1603_315"/>
    <s v="GENERAL SFFFBTX"/>
    <s v="CONSUMER"/>
    <s v="Consumer"/>
    <x v="1"/>
    <s v="INSPIRON 3647"/>
    <s v="GENERAL SFF BTX"/>
    <x v="0"/>
    <s v="NULL"/>
    <s v="NULL"/>
    <s v="NULL"/>
    <s v="Cons Direct"/>
    <n v="28"/>
    <n v="28"/>
    <n v="28"/>
    <n v="28"/>
    <n v="28"/>
    <n v="28"/>
    <n v="28"/>
    <n v="28"/>
    <n v="0"/>
    <n v="0"/>
    <n v="0"/>
    <n v="0"/>
    <n v="0"/>
    <n v="0"/>
    <n v="0"/>
    <n v="0"/>
    <n v="0"/>
    <n v="0"/>
    <n v="0"/>
    <n v="0"/>
    <n v="28"/>
    <n v="0"/>
    <n v="0"/>
    <n v="0"/>
    <n v="0"/>
    <n v="28"/>
    <n v="0"/>
    <n v="0"/>
    <n v="0"/>
    <n v="444.66"/>
    <n v="12450.480000000001"/>
    <n v="0"/>
    <n v="12450.480000000001"/>
    <x v="28"/>
  </r>
  <r>
    <s v="R9WHK"/>
    <s v="DAO_Retail"/>
    <s v="Holiday 2014"/>
    <s v="998-BJLZ"/>
    <s v="v7140PRO-4655BLK"/>
    <s v="JEFFERSONFBTX"/>
    <s v="TABLET DEVICES"/>
    <s v="Retail"/>
    <x v="7"/>
    <s v="VENUE 11 PRO 7140"/>
    <s v="JEFFERSONBTX"/>
    <x v="0"/>
    <s v="NULL"/>
    <s v="NULL"/>
    <s v="NULL"/>
    <s v="Tablets"/>
    <n v="2"/>
    <n v="2"/>
    <n v="2"/>
    <n v="2"/>
    <n v="2"/>
    <n v="2"/>
    <n v="2"/>
    <n v="2"/>
    <n v="2"/>
    <n v="2"/>
    <n v="2"/>
    <n v="2"/>
    <n v="2"/>
    <n v="2"/>
    <n v="0"/>
    <n v="0"/>
    <n v="0"/>
    <n v="0"/>
    <n v="0"/>
    <n v="0"/>
    <n v="2"/>
    <n v="0"/>
    <n v="0"/>
    <n v="0"/>
    <n v="0"/>
    <n v="2"/>
    <n v="0"/>
    <n v="0"/>
    <n v="0"/>
    <n v="697.84"/>
    <n v="1395.68"/>
    <n v="0"/>
    <n v="1395.68"/>
    <x v="137"/>
  </r>
  <r>
    <s v="RDM06"/>
    <s v="DAO_Retail"/>
    <n v="2014"/>
    <s v="730-8404"/>
    <s v="VENUE 11 PRO,7130,7139,JUNCTIONFBTX,WIN"/>
    <s v="JUNCTIONFBTX"/>
    <s v="TABLET DEVICES"/>
    <s v="Retail"/>
    <x v="7"/>
    <s v="VENUE 11 PRO"/>
    <s v="JUNCTIONBTX"/>
    <x v="0"/>
    <s v="NULL"/>
    <s v="NULL"/>
    <s v="NULL"/>
    <s v="Tabl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6"/>
  </r>
  <r>
    <s v="RDP6J"/>
    <s v="BTS_Mexico"/>
    <s v="FY 16 Spring Cycle 1"/>
    <s v="998-BKFC"/>
    <s v="SAFF1601_7101"/>
    <s v="SAFFRONFBTX"/>
    <s v="CONSUMER"/>
    <s v="Consumer"/>
    <x v="1"/>
    <s v="INSPIRON 3646"/>
    <s v="SAFFRONBTX"/>
    <x v="1"/>
    <s v="NULL"/>
    <s v="NULL"/>
    <s v="NULL"/>
    <s v="Cons Direct"/>
    <n v="460"/>
    <n v="460"/>
    <n v="460"/>
    <n v="460"/>
    <n v="460"/>
    <n v="460"/>
    <n v="460"/>
    <n v="460"/>
    <n v="443"/>
    <n v="443"/>
    <n v="443"/>
    <n v="443"/>
    <n v="45"/>
    <n v="0"/>
    <n v="0"/>
    <n v="0"/>
    <n v="0"/>
    <n v="0"/>
    <n v="0"/>
    <n v="0"/>
    <n v="0"/>
    <n v="0"/>
    <n v="0"/>
    <n v="0"/>
    <n v="460"/>
    <n v="460"/>
    <n v="0"/>
    <n v="0"/>
    <n v="0"/>
    <n v="269.64"/>
    <n v="124034.4"/>
    <n v="0"/>
    <n v="124034.4"/>
    <x v="88"/>
  </r>
  <r>
    <s v="RFF7C"/>
    <s v="BTS_DAO"/>
    <s v="SPR-2016"/>
    <s v="998-BJUO"/>
    <s v="T|i5|12GB|1TB|Intel 7206"/>
    <s v="MONSTER2FBTX"/>
    <s v="CONSUMER"/>
    <s v="Consumer"/>
    <x v="1"/>
    <s v="INSPIRON 2350"/>
    <s v="MONSTER2BTX"/>
    <x v="0"/>
    <s v="NULL"/>
    <s v="NULL"/>
    <s v="NULL"/>
    <s v="Cons Direct"/>
    <n v="4"/>
    <n v="4"/>
    <n v="4"/>
    <n v="4"/>
    <n v="4"/>
    <n v="4"/>
    <n v="4"/>
    <n v="4"/>
    <n v="4"/>
    <n v="4"/>
    <n v="4"/>
    <n v="4"/>
    <n v="0"/>
    <n v="0"/>
    <n v="0"/>
    <n v="0"/>
    <n v="0"/>
    <n v="0"/>
    <n v="0"/>
    <n v="0"/>
    <n v="4"/>
    <n v="0"/>
    <n v="0"/>
    <n v="0"/>
    <n v="0"/>
    <n v="4"/>
    <n v="0"/>
    <n v="0"/>
    <n v="0"/>
    <n v="860.73"/>
    <n v="3442.92"/>
    <n v="0"/>
    <n v="3442.92"/>
    <x v="3"/>
  </r>
  <r>
    <s v="RRG45"/>
    <s v="DAO_Retail"/>
    <n v="2014"/>
    <s v="730-0209"/>
    <s v="XPS14Z,NO PROCESSOR,NOTEBOOK,BREITLING XPSZ FBTX"/>
    <s v="BREITLING XPSZ FBTX"/>
    <s v="CONSUMER"/>
    <s v="Retail"/>
    <x v="5"/>
    <s v="XPS14Z"/>
    <s v="BREITLING XPSZ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5"/>
  </r>
  <r>
    <s v="FFW21"/>
    <s v="BTS_DAO"/>
    <s v="Hol-2013"/>
    <s v="210-ABPU"/>
    <s v="16GB WiFi Android 4.2/Black"/>
    <s v="Tablet"/>
    <s v="NULL"/>
    <s v="Consumer"/>
    <x v="7"/>
    <s v="NULL"/>
    <s v="NULL"/>
    <x v="0"/>
    <s v="DAO"/>
    <s v="North Am."/>
    <s v="Tablets"/>
    <s v="Tablets"/>
    <n v="8"/>
    <n v="8"/>
    <n v="8"/>
    <n v="8"/>
    <n v="8"/>
    <n v="8"/>
    <n v="8"/>
    <n v="8"/>
    <n v="8"/>
    <n v="8"/>
    <n v="8"/>
    <n v="8"/>
    <n v="8"/>
    <n v="8"/>
    <n v="0"/>
    <n v="0"/>
    <n v="0"/>
    <n v="0"/>
    <n v="0"/>
    <n v="0"/>
    <n v="8"/>
    <n v="0"/>
    <n v="0"/>
    <n v="0"/>
    <n v="0"/>
    <n v="8"/>
    <n v="0"/>
    <n v="0"/>
    <n v="0"/>
    <n v="164.24"/>
    <n v="1313.92"/>
    <n v="0"/>
    <n v="1313.92"/>
    <x v="182"/>
  </r>
  <r>
    <s v="FKPPV"/>
    <s v="DAO_Retail"/>
    <s v="Spring 2015"/>
    <s v="998-BLUR"/>
    <s v="i3043-750BLK"/>
    <s v="FOXGLOVEFBTX"/>
    <s v="CONSUMER"/>
    <s v="Retail"/>
    <x v="1"/>
    <s v="INSPIRON 3043"/>
    <s v="FOXGLOVEBTX"/>
    <x v="0"/>
    <s v="NULL"/>
    <s v="NULL"/>
    <s v="NULL"/>
    <s v="Cons Retail"/>
    <n v="13"/>
    <n v="13"/>
    <n v="13"/>
    <n v="13"/>
    <n v="13"/>
    <n v="13"/>
    <n v="13"/>
    <n v="13"/>
    <n v="13"/>
    <n v="13"/>
    <n v="13"/>
    <n v="13"/>
    <n v="13"/>
    <n v="0"/>
    <n v="0"/>
    <n v="0"/>
    <n v="0"/>
    <n v="0"/>
    <n v="0"/>
    <n v="0"/>
    <n v="13"/>
    <n v="0"/>
    <n v="0"/>
    <n v="0"/>
    <n v="0"/>
    <n v="13"/>
    <n v="0"/>
    <n v="0"/>
    <n v="0"/>
    <n v="312.29000000000002"/>
    <n v="4059.7700000000004"/>
    <n v="0"/>
    <n v="4059.7700000000004"/>
    <x v="51"/>
  </r>
  <r>
    <s v="FM7GG"/>
    <s v="DAO_Retail"/>
    <n v="2014"/>
    <s v="730-2479"/>
    <s v="INSPIRON 5420,AUDIA4INTELBTX1"/>
    <s v="AUDIA4INTELFBTX"/>
    <s v="CONSUMER"/>
    <s v="Retail"/>
    <x v="0"/>
    <s v="INSPIRON 5420"/>
    <s v="AUDIA4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42"/>
  </r>
  <r>
    <s v="FN7NF"/>
    <s v="DAO_Retail"/>
    <s v="Back to School 2013"/>
    <s v="730-5680"/>
    <s v="EAGL1403_015"/>
    <s v="EAGLETONFBTX"/>
    <s v="CONSUMER"/>
    <s v="Retail"/>
    <x v="1"/>
    <s v="INSPIRON ONE 2020"/>
    <s v="EAGLETON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"/>
  </r>
  <r>
    <s v="G2T11"/>
    <s v="DAO_Retail"/>
    <n v="2014"/>
    <s v="998-BNTJ"/>
    <s v="GOODYEARFBTX,MNTW,XPS,8700"/>
    <s v="GOODYEARFBTX"/>
    <s v="CONSUMER"/>
    <s v="Retail"/>
    <x v="12"/>
    <s v="XPS 8700"/>
    <s v="GOODYEAR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-"/>
    <n v="0"/>
    <n v="0"/>
    <n v="0"/>
    <x v="68"/>
  </r>
  <r>
    <s v="W69TP"/>
    <s v="DAO_Retail"/>
    <n v="2014"/>
    <s v="998-10015"/>
    <s v="INSPIRON N5030,NO PROCESSOR,NOTEBOOK,CHELSEA NEW INTEL MV CTO"/>
    <s v="CHELSEA NEW INTEL MV CTO"/>
    <s v="CONSUMER"/>
    <s v="Retail"/>
    <x v="0"/>
    <s v="INSPIRON N5030"/>
    <s v="CHELSEA NEW INTEL MV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40"/>
  </r>
  <r>
    <s v="WRD2W"/>
    <s v="DAO_Retail"/>
    <n v="2014"/>
    <s v="730-2513"/>
    <s v="INSPIRON 5423,BMWZ4FBTX1,NOTEBOOK,BMWZ4BTX"/>
    <s v="BMWZ4FBTX"/>
    <s v="CONSUMER"/>
    <s v="Retail"/>
    <x v="0"/>
    <s v="INSPIRON 5423"/>
    <s v="BMWZ4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"/>
  </r>
  <r>
    <s v="WXKY9"/>
    <s v="BTS_Mexico"/>
    <s v="B2S-2015"/>
    <s v="998-BGGF"/>
    <s v="1GB / 16GB / LTE / Black"/>
    <s v="YATESFBTX"/>
    <s v="TABLET DEVICES"/>
    <s v="Consumer"/>
    <x v="7"/>
    <s v="VENUE 8"/>
    <s v="YATESBTX"/>
    <x v="1"/>
    <s v="NULL"/>
    <s v="NULL"/>
    <s v="NULL"/>
    <s v="Tablets"/>
    <n v="1118"/>
    <n v="1118"/>
    <n v="1118"/>
    <n v="1118"/>
    <n v="1118"/>
    <n v="1118"/>
    <n v="1118"/>
    <n v="1118"/>
    <n v="1118"/>
    <n v="1118"/>
    <n v="1118"/>
    <n v="568"/>
    <n v="218"/>
    <n v="0"/>
    <n v="0"/>
    <n v="0"/>
    <n v="0"/>
    <n v="0"/>
    <n v="0"/>
    <n v="0"/>
    <n v="1118"/>
    <n v="0"/>
    <n v="0"/>
    <n v="0"/>
    <n v="0"/>
    <n v="1118"/>
    <n v="0"/>
    <n v="0"/>
    <n v="0"/>
    <n v="203.05"/>
    <n v="227009.90000000002"/>
    <n v="0"/>
    <n v="227009.90000000002"/>
    <x v="184"/>
  </r>
  <r>
    <s v="X3T87"/>
    <s v="BTS_DAO"/>
    <s v="SPR-2016"/>
    <s v="998-BKTF"/>
    <s v="i7BDW|8|1TB HD"/>
    <s v="MAPLEM15BDWFBTX"/>
    <s v="CONSUMER"/>
    <s v="Consumer"/>
    <x v="0"/>
    <s v="INSPIRON 5548"/>
    <s v="MAPLEM15BDWBTX"/>
    <x v="0"/>
    <s v="NULL"/>
    <s v="NULL"/>
    <s v="NULL"/>
    <s v="Cons Direct"/>
    <n v="2"/>
    <n v="2"/>
    <n v="2"/>
    <n v="2"/>
    <n v="2"/>
    <n v="2"/>
    <n v="2"/>
    <n v="2"/>
    <n v="2"/>
    <n v="2"/>
    <n v="0"/>
    <n v="0"/>
    <n v="0"/>
    <n v="0"/>
    <n v="0"/>
    <n v="0"/>
    <n v="0"/>
    <n v="0"/>
    <n v="0"/>
    <n v="0"/>
    <n v="2"/>
    <n v="0"/>
    <n v="0"/>
    <n v="0"/>
    <n v="0"/>
    <n v="2"/>
    <n v="0"/>
    <n v="0"/>
    <n v="0"/>
    <n v="678.2"/>
    <n v="1356.4"/>
    <n v="0"/>
    <n v="1356.4"/>
    <x v="35"/>
  </r>
  <r>
    <s v="X6TKP"/>
    <s v="BTS_Mexico"/>
    <s v="Wave2_Refresh"/>
    <s v="998-BJWC"/>
    <s v="E5250_2H15_013"/>
    <s v="HOUSTON12FBTX "/>
    <s v="COMMERCIAL"/>
    <s v="Commercial"/>
    <x v="4"/>
    <s v="LATITUDE 5250"/>
    <s v="HOUSTON12BTX"/>
    <x v="1"/>
    <s v="NULL"/>
    <s v="NULL"/>
    <s v="NULL"/>
    <s v="Commercial DBM"/>
    <n v="8"/>
    <n v="8"/>
    <n v="8"/>
    <n v="8"/>
    <n v="8"/>
    <n v="8"/>
    <n v="8"/>
    <n v="8"/>
    <n v="8"/>
    <n v="8"/>
    <n v="0"/>
    <n v="0"/>
    <n v="0"/>
    <n v="0"/>
    <n v="0"/>
    <n v="0"/>
    <n v="0"/>
    <n v="0"/>
    <n v="0"/>
    <n v="0"/>
    <n v="8"/>
    <n v="0"/>
    <n v="0"/>
    <n v="0"/>
    <n v="0"/>
    <n v="8"/>
    <n v="0"/>
    <n v="0"/>
    <n v="0"/>
    <n v="654.32000000000005"/>
    <n v="5234.5600000000004"/>
    <n v="0"/>
    <n v="5234.5600000000004"/>
    <x v="32"/>
  </r>
  <r>
    <s v="H4JYV"/>
    <s v="DAO_Commercial"/>
    <s v="ESG"/>
    <s v="225-2632"/>
    <s v="EQL 4100E 2TB 3.5in"/>
    <s v="EQUALLOGIC PS4100"/>
    <s v="Desktops"/>
    <s v="Commercial"/>
    <x v="3"/>
    <s v="NULL"/>
    <s v="NULL"/>
    <x v="0"/>
    <s v="DAO"/>
    <s v="North Am."/>
    <s v="Enterprise"/>
    <s v="Enterprise"/>
    <n v="18"/>
    <n v="18"/>
    <n v="14"/>
    <n v="14"/>
    <n v="14"/>
    <n v="10"/>
    <n v="2"/>
    <n v="0"/>
    <n v="0"/>
    <n v="0"/>
    <n v="0"/>
    <n v="0"/>
    <n v="0"/>
    <n v="0"/>
    <n v="0"/>
    <n v="0"/>
    <n v="0"/>
    <n v="0"/>
    <n v="0"/>
    <n v="0"/>
    <n v="18"/>
    <n v="0"/>
    <n v="0"/>
    <n v="0"/>
    <n v="0"/>
    <n v="18"/>
    <n v="0"/>
    <n v="0"/>
    <n v="0"/>
    <n v="4824"/>
    <n v="86832"/>
    <n v="0"/>
    <n v="0"/>
    <x v="121"/>
  </r>
  <r>
    <s v="H4V79"/>
    <s v="DAO_Retail"/>
    <n v="2014"/>
    <s v="730-1445"/>
    <s v="XPS14Z,NO PROCESSOR,NOTEBOOK,BREITLING XPSZ FBTX"/>
    <s v="BREITLING XPSZ FBTX"/>
    <s v="CONSUMER"/>
    <s v="Retail"/>
    <x v="5"/>
    <s v="XPS14Z"/>
    <s v="BREITLING XPSZ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5"/>
  </r>
  <r>
    <s v="H67WY"/>
    <s v="DAO_Commercial"/>
    <s v="ESG"/>
    <s v="225-4577"/>
    <s v="EQL 6110X 900G 2.5in"/>
    <s v="EQUALLOGIC PS6110"/>
    <s v="Interceptor"/>
    <s v="Commercial"/>
    <x v="3"/>
    <s v="NULL"/>
    <s v="NULL"/>
    <x v="0"/>
    <s v="DAO"/>
    <s v="North Am."/>
    <s v="Enterprise"/>
    <s v="Enterpri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4"/>
  </r>
  <r>
    <s v="HG22D"/>
    <s v="DAO_Retail"/>
    <n v="2014"/>
    <s v="730-0032"/>
    <s v="VOSTRO 3450,NOTEBOOK,NIRVANA14FBTX"/>
    <s v=" NIRVANA14INTELFBTX"/>
    <s v="CONSUMER"/>
    <s v="Retail"/>
    <x v="6"/>
    <s v="VOSTRO 3450"/>
    <s v="NIRVANA14INTEL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41"/>
  </r>
  <r>
    <s v="HM5DP"/>
    <s v="DAO_Retail"/>
    <s v="FY16 Back to School cycle3"/>
    <s v="998-BPQG"/>
    <s v="GOOD1603_104"/>
    <s v="GOODYEARFBTX"/>
    <s v="CONSUMER"/>
    <s v="Retail"/>
    <x v="12"/>
    <s v="XPS 8700"/>
    <s v="GOODYEARBTX"/>
    <x v="0"/>
    <s v="NULL"/>
    <s v="NULL"/>
    <s v="NULL"/>
    <s v="Cons Retail"/>
    <n v="599"/>
    <n v="599"/>
    <n v="473"/>
    <n v="473"/>
    <n v="173"/>
    <n v="0"/>
    <n v="0"/>
    <n v="0"/>
    <n v="0"/>
    <n v="0"/>
    <n v="0"/>
    <n v="0"/>
    <n v="0"/>
    <n v="0"/>
    <n v="0"/>
    <n v="114"/>
    <n v="0"/>
    <n v="0"/>
    <n v="114"/>
    <n v="2"/>
    <n v="599"/>
    <n v="0"/>
    <n v="0"/>
    <n v="0"/>
    <n v="0"/>
    <n v="599"/>
    <n v="0"/>
    <n v="114"/>
    <n v="96"/>
    <n v="649.20000000000005"/>
    <n v="388870.80000000005"/>
    <n v="74008.800000000003"/>
    <n v="0"/>
    <x v="68"/>
  </r>
  <r>
    <s v="X8R83"/>
    <s v="DAO_Commercial"/>
    <s v="DBM"/>
    <s v="998-BLSQ"/>
    <s v="7020SFF_1H16_020"/>
    <s v="AMAZON7SFFFBTX"/>
    <s v="COMMERCIAL"/>
    <s v="Commercial"/>
    <x v="2"/>
    <s v="OPTIPLEX 7020"/>
    <s v="AMAZON7SFFBTX"/>
    <x v="0"/>
    <s v="NULL"/>
    <s v="NULL"/>
    <s v="NULL"/>
    <s v="Commercial DBM"/>
    <n v="631"/>
    <n v="631"/>
    <n v="631"/>
    <n v="355"/>
    <n v="211"/>
    <n v="0"/>
    <n v="0"/>
    <n v="0"/>
    <n v="0"/>
    <n v="0"/>
    <n v="0"/>
    <n v="0"/>
    <n v="0"/>
    <n v="0"/>
    <n v="0"/>
    <n v="0"/>
    <n v="624"/>
    <n v="0"/>
    <n v="624"/>
    <n v="711"/>
    <n v="598"/>
    <n v="33"/>
    <n v="0"/>
    <n v="0"/>
    <n v="0"/>
    <n v="631"/>
    <n v="0"/>
    <n v="624"/>
    <n v="144"/>
    <n v="623.44000000000005"/>
    <n v="393390.64"/>
    <n v="389026.56000000006"/>
    <n v="0"/>
    <x v="6"/>
  </r>
  <r>
    <s v="X9DNP"/>
    <s v="DAO_Retail"/>
    <n v="2014"/>
    <s v="730-2531"/>
    <s v="XPS13,NO PROCESSOR,NOTEBOOK,SPYDER XPS FBTX"/>
    <s v="SPYDER XPS FBTX"/>
    <s v="CONSUMER"/>
    <s v="Retail"/>
    <x v="5"/>
    <s v="XPS13"/>
    <s v="SPYDER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4"/>
  </r>
  <r>
    <s v="XC6KV"/>
    <s v="BTS_DAO"/>
    <s v="HOL-2015"/>
    <s v="998-BHFL"/>
    <s v="i7|HSW|8|1TB HD+"/>
    <s v="CEDAR17HSWFBTX"/>
    <s v="CONSUMER"/>
    <s v="Consumer"/>
    <x v="0"/>
    <s v="INSPIRON 5748"/>
    <s v="CEDAR17HSW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2"/>
  </r>
  <r>
    <s v="XF4ND"/>
    <s v="BTS_DAO"/>
    <s v="DBM"/>
    <s v="998-BNNP"/>
    <s v="SAKURAFBTX"/>
    <s v="SAKURAFBTX"/>
    <s v="CONSUMER"/>
    <s v="Consumer"/>
    <x v="1"/>
    <s v="INSPIRON 3050"/>
    <s v="SAKURABTX"/>
    <x v="0"/>
    <s v="NULL"/>
    <s v="NULL"/>
    <s v="NULL"/>
    <s v="Cons Direct"/>
    <n v="121"/>
    <n v="121"/>
    <n v="121"/>
    <n v="121"/>
    <n v="121"/>
    <n v="121"/>
    <n v="121"/>
    <n v="0"/>
    <n v="0"/>
    <n v="0"/>
    <n v="0"/>
    <n v="0"/>
    <n v="0"/>
    <n v="0"/>
    <n v="0"/>
    <n v="0"/>
    <n v="0"/>
    <n v="0"/>
    <n v="0"/>
    <n v="0"/>
    <n v="7"/>
    <n v="0"/>
    <n v="0"/>
    <n v="114"/>
    <n v="0"/>
    <n v="121"/>
    <n v="0"/>
    <n v="0"/>
    <n v="0"/>
    <n v="187.79"/>
    <n v="22722.59"/>
    <n v="0"/>
    <n v="0"/>
    <x v="50"/>
  </r>
  <r>
    <s v="XHW0K"/>
    <s v="DAO_Commercial"/>
    <s v="FY16 2H"/>
    <s v="998-BSQG"/>
    <s v="3040MFF_2H16_004"/>
    <s v="WHITEFISHMFFFBTX"/>
    <s v="COMMERCIAL"/>
    <s v="Retail"/>
    <x v="2"/>
    <s v="OPTIPLEX 3040"/>
    <s v="WHITEFISHMFF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s v="-"/>
    <n v="0"/>
    <n v="0"/>
    <n v="0"/>
    <x v="212"/>
  </r>
  <r>
    <s v="F0V3V"/>
    <s v="DAO_Retail"/>
    <n v="2014"/>
    <s v="998-BDQU"/>
    <s v="INSPIRON 3847,VRD56 BASE,INSP DT,3847,BTX,GENERAL MTFBTX"/>
    <s v="GENERAL MTFBTX"/>
    <s v="CONSUMER"/>
    <s v="Retail"/>
    <x v="1"/>
    <s v="INSPIRON 3847"/>
    <s v="GENERAL MT 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0"/>
  </r>
  <r>
    <s v="F2CR3"/>
    <s v="BTS_DAO"/>
    <s v="FY 15 Holiday Cycle 5"/>
    <s v="998-BHED"/>
    <s v="GENMT1505_202"/>
    <s v="GENERAL MTFBTX"/>
    <s v="CONSUMER"/>
    <s v="Consumer"/>
    <x v="1"/>
    <s v="INSPIRON 3847"/>
    <s v="GENERAL MT 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0"/>
  </r>
  <r>
    <s v="F7X59"/>
    <s v="DAO_Commercial"/>
    <s v="NDBM_Wave2Refresh"/>
    <s v="998-BFBL"/>
    <s v="Latitude E7440_112"/>
    <s v="GOLIAD14FBTX"/>
    <s v="COMMERCIAL"/>
    <s v="Commercial"/>
    <x v="4"/>
    <s v="LATITUDE E7440"/>
    <s v="GOLIAD14BTX"/>
    <x v="0"/>
    <s v="DAO"/>
    <s v="NULL"/>
    <s v="NULL"/>
    <s v="Commercial DBM"/>
    <n v="44"/>
    <n v="44"/>
    <n v="44"/>
    <n v="44"/>
    <n v="44"/>
    <n v="44"/>
    <n v="44"/>
    <n v="44"/>
    <n v="44"/>
    <n v="44"/>
    <n v="44"/>
    <n v="0"/>
    <n v="0"/>
    <n v="0"/>
    <n v="0"/>
    <n v="0"/>
    <n v="0"/>
    <n v="0"/>
    <n v="0"/>
    <n v="0"/>
    <n v="44"/>
    <n v="0"/>
    <n v="0"/>
    <n v="0"/>
    <n v="0"/>
    <n v="44"/>
    <n v="0"/>
    <n v="0"/>
    <n v="0"/>
    <n v="889.47"/>
    <n v="39136.68"/>
    <n v="0"/>
    <n v="39136.68"/>
    <x v="170"/>
  </r>
  <r>
    <s v="F8Y15"/>
    <s v="BTS_DAO"/>
    <s v="SPR-2016"/>
    <s v="998-BJUX"/>
    <s v="T|i3|8GB|1TB|UMA|DVDRW|DW1707|Win8.1"/>
    <s v="THUNFBTX"/>
    <s v="CONSUMER"/>
    <s v="Consumer"/>
    <x v="1"/>
    <s v="INSPIRON 5348"/>
    <s v="THUNBTX"/>
    <x v="0"/>
    <s v="NULL"/>
    <s v="NULL"/>
    <s v="NULL"/>
    <s v="Cons Direct"/>
    <n v="15"/>
    <n v="15"/>
    <n v="15"/>
    <n v="15"/>
    <n v="15"/>
    <n v="15"/>
    <n v="15"/>
    <n v="15"/>
    <n v="15"/>
    <n v="15"/>
    <n v="15"/>
    <n v="0"/>
    <n v="0"/>
    <n v="0"/>
    <n v="0"/>
    <n v="0"/>
    <n v="0"/>
    <n v="0"/>
    <n v="0"/>
    <n v="0"/>
    <n v="15"/>
    <n v="0"/>
    <n v="0"/>
    <n v="0"/>
    <n v="0"/>
    <n v="15"/>
    <n v="0"/>
    <n v="0"/>
    <n v="0"/>
    <n v="654.67999999999995"/>
    <n v="9820.1999999999989"/>
    <n v="0"/>
    <n v="9820.1999999999989"/>
    <x v="103"/>
  </r>
  <r>
    <s v="FD8F2"/>
    <s v="BTS_DAO"/>
    <s v="Hol-2013"/>
    <s v="730-6330"/>
    <s v="i5|8|1|GT635"/>
    <s v="GOODYEARFBTX"/>
    <s v="CONSUMER"/>
    <s v="Consumer"/>
    <x v="12"/>
    <s v="XPS 8700"/>
    <s v="GOODYEARBTX"/>
    <x v="0"/>
    <s v="DAO"/>
    <s v="North Am."/>
    <s v="Consumer Direct"/>
    <s v="Cons Direct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548.70000000000005"/>
    <n v="548.70000000000005"/>
    <n v="0"/>
    <n v="548.70000000000005"/>
    <x v="68"/>
  </r>
  <r>
    <s v="9J54N"/>
    <s v="DAO_Retail"/>
    <n v="2014"/>
    <s v="730-7179"/>
    <s v="INSPIRON 3721,NOTEBOOK,OAKV17IVBFBTX"/>
    <s v="OAKV17IVBFBTX"/>
    <s v="CONSUMER"/>
    <s v="Retail"/>
    <x v="0"/>
    <s v="INSPIRON 3721"/>
    <s v="OAKV17IVB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60"/>
  </r>
  <r>
    <s v="C9T5P"/>
    <s v="BTS_DAO"/>
    <s v="FY 16 Holiday Cycle 5"/>
    <s v="998-BRDF"/>
    <s v="GDSKL1605_101"/>
    <s v="GOODYEARSKLFBTX"/>
    <s v="CONSUMER"/>
    <s v="Consumer"/>
    <x v="12"/>
    <s v="XPS 8900"/>
    <s v="GOODYEARSKLBTX"/>
    <x v="0"/>
    <s v="NULL"/>
    <s v="NULL"/>
    <s v="NULL"/>
    <s v="Cons Direct"/>
    <n v="154"/>
    <n v="154"/>
    <n v="130"/>
    <n v="30"/>
    <n v="0"/>
    <n v="0"/>
    <n v="0"/>
    <n v="0"/>
    <n v="0"/>
    <n v="0"/>
    <n v="0"/>
    <n v="0"/>
    <n v="0"/>
    <n v="0"/>
    <n v="0"/>
    <n v="0"/>
    <n v="1121"/>
    <n v="0"/>
    <n v="1121"/>
    <n v="547"/>
    <n v="154"/>
    <n v="0"/>
    <n v="0"/>
    <n v="0"/>
    <n v="0"/>
    <n v="154"/>
    <n v="0"/>
    <n v="1121"/>
    <n v="326"/>
    <n v="544.85"/>
    <n v="83906.900000000009"/>
    <n v="610776.85"/>
    <n v="0"/>
    <x v="228"/>
  </r>
  <r>
    <s v="CVTTC"/>
    <s v="BTS_DAO"/>
    <s v="FY 16 Holiday Cycle 5"/>
    <s v="998-BQNN"/>
    <s v="PIRE1605_1397"/>
    <s v="PIRELLIFBTX"/>
    <s v="CONSUMER"/>
    <s v="Consumer"/>
    <x v="12"/>
    <s v="XPS ONE 27"/>
    <s v="PIRELLIBTX"/>
    <x v="0"/>
    <s v="NULL"/>
    <s v="NULL"/>
    <s v="NULL"/>
    <s v="Cons Direct"/>
    <n v="164"/>
    <n v="164"/>
    <n v="164"/>
    <n v="0"/>
    <n v="0"/>
    <n v="0"/>
    <n v="0"/>
    <n v="0"/>
    <n v="0"/>
    <n v="0"/>
    <n v="0"/>
    <n v="0"/>
    <n v="0"/>
    <n v="0"/>
    <n v="0"/>
    <n v="0"/>
    <n v="0"/>
    <n v="0"/>
    <n v="0"/>
    <n v="0"/>
    <n v="164"/>
    <n v="0"/>
    <n v="0"/>
    <n v="0"/>
    <n v="0"/>
    <n v="164"/>
    <n v="0"/>
    <n v="0"/>
    <n v="0"/>
    <n v="1526.51"/>
    <n v="250347.63999999998"/>
    <n v="0"/>
    <n v="0"/>
    <x v="98"/>
  </r>
  <r>
    <s v="CXKGV"/>
    <s v="DAO_Retail"/>
    <n v="2014"/>
    <s v="730-6290"/>
    <s v="INSPIRON 5 SERIES 15,NOTEBOOK,5537,OAKM15HSWFBTX"/>
    <s v="OAKM15HSWFBTX"/>
    <s v="CONSUMER"/>
    <s v="Retail"/>
    <x v="0"/>
    <s v="INSPIRON 5537"/>
    <s v="OAKM15HS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9"/>
  </r>
  <r>
    <s v="CY44X"/>
    <s v="DAO_Retail"/>
    <s v="Holiday 2015"/>
    <s v="998-BQQY"/>
    <s v="ORCHAMD1605_2400_R"/>
    <s v="ORCAMD24FBTX"/>
    <s v="CONSUMER"/>
    <s v="Retail"/>
    <x v="1"/>
    <s v="INSPIRON 24-3455"/>
    <s v="ORCAMD24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748"/>
    <n v="0"/>
    <n v="748"/>
    <n v="210"/>
    <n v="0"/>
    <n v="0"/>
    <n v="0"/>
    <n v="0"/>
    <n v="0"/>
    <n v="0"/>
    <n v="240"/>
    <n v="508"/>
    <n v="120"/>
    <n v="354.73110000000003"/>
    <n v="0"/>
    <n v="265338.8628"/>
    <n v="0"/>
    <x v="77"/>
  </r>
  <r>
    <s v="V24DX"/>
    <s v="DAO_Commercial"/>
    <s v="NDBM_Wave2"/>
    <s v="730-7127"/>
    <s v="Latitude 3540_003"/>
    <s v="LATITUDE OAK15FBTX"/>
    <s v="COMMERCIAL"/>
    <s v="Commercial"/>
    <x v="4"/>
    <s v="LATITUDE 3540"/>
    <s v="LATITUDE OAK15BTX"/>
    <x v="0"/>
    <s v="DAO"/>
    <s v="North Am."/>
    <s v="Commercial NDBM"/>
    <s v="Commercial DBM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687.05"/>
    <n v="687.05"/>
    <n v="0"/>
    <n v="687.05"/>
    <x v="174"/>
  </r>
  <r>
    <s v="V3112"/>
    <s v="BTS_DAO"/>
    <s v="HOL-2015"/>
    <s v="998-BIDY"/>
    <s v="PQC|4GB|500GB W7 Pro"/>
    <s v="SAFFRONFBTX"/>
    <s v="CONSUMER"/>
    <s v="Consumer"/>
    <x v="1"/>
    <s v="INSPIRON 3646"/>
    <s v="SAFFRON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8"/>
  </r>
  <r>
    <s v="V3XX2"/>
    <s v="DAO_Retail"/>
    <s v="Holiday 2013"/>
    <s v="730-6620"/>
    <s v="i15RVT-13287BLK"/>
    <s v="OAKV15HSWFBTX"/>
    <s v="CONSUMER"/>
    <s v="Retail"/>
    <x v="0"/>
    <s v="INSPIRON 3537"/>
    <s v="OAKV15HSW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28"/>
  </r>
  <r>
    <s v="V47XP"/>
    <s v="DAO_Retail"/>
    <n v="2014"/>
    <s v="998-BHRY"/>
    <s v="INSPIRON 5735,,,OAK17AMDFBTX"/>
    <s v="OAK17AMDFBTX"/>
    <s v="CONSUMER"/>
    <s v="Retail"/>
    <x v="0"/>
    <s v="INSPIRON 5735"/>
    <s v="OAK17AMD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9"/>
  </r>
  <r>
    <s v="V8NJ0"/>
    <s v="DAO_Retail"/>
    <n v="2014"/>
    <s v="730-6318"/>
    <s v="INSPIRON 3521,NOTEBOOK,OAKV15IVBFBTX"/>
    <s v="OAKV15IVBFBTX"/>
    <s v="CONSUMER"/>
    <s v="Retail"/>
    <x v="0"/>
    <s v="INSPIRON 3521"/>
    <s v="OAKV15IVB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6"/>
  </r>
  <r>
    <s v="CYMW5"/>
    <s v="DAO_Retail"/>
    <n v="2014"/>
    <s v="998-BKVL"/>
    <s v="INSPIRON 5548, NOTEBOOK, MAPLEM15BDWFBTX"/>
    <s v="MAPLEM15BDWFBTX"/>
    <s v="CONSUMER"/>
    <s v="Retail"/>
    <x v="0"/>
    <s v="INSPIRON 5548"/>
    <s v="MAPLEM15BD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5"/>
  </r>
  <r>
    <s v="D2D51"/>
    <s v="DAO_Retail"/>
    <n v="2014"/>
    <s v="998-BGGO"/>
    <s v="INSPIRON 3531,,NOTEBOOK,OAK15BYTFBTX"/>
    <s v="OAK15BYTFBTX"/>
    <s v="CONSUMER"/>
    <s v="Retail"/>
    <x v="0"/>
    <s v="INSPIRON 3531"/>
    <s v="OAK15BYT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27"/>
  </r>
  <r>
    <s v="D5W60"/>
    <s v="DAO_Commercial"/>
    <s v="DBM"/>
    <s v="389-BDTZ"/>
    <s v="Surley 2.5"/>
    <s v="Compellent Surly 2.5 SC220 -1TB"/>
    <s v="NULL"/>
    <s v="Retail"/>
    <x v="3"/>
    <s v="NULL"/>
    <s v="NULL"/>
    <x v="0"/>
    <s v="DAO"/>
    <s v="North Am."/>
    <s v="Enterprise"/>
    <s v="Enterprise"/>
    <n v="34"/>
    <n v="34"/>
    <n v="34"/>
    <n v="30"/>
    <n v="14"/>
    <n v="14"/>
    <n v="14"/>
    <n v="14"/>
    <n v="14"/>
    <n v="0"/>
    <n v="0"/>
    <n v="0"/>
    <n v="0"/>
    <n v="0"/>
    <n v="0"/>
    <n v="0"/>
    <n v="0"/>
    <n v="0"/>
    <n v="0"/>
    <n v="0"/>
    <n v="34"/>
    <n v="0"/>
    <n v="0"/>
    <n v="0"/>
    <n v="0"/>
    <n v="34"/>
    <n v="0"/>
    <n v="0"/>
    <n v="0"/>
    <n v="5066"/>
    <n v="172244"/>
    <n v="0"/>
    <n v="70924"/>
    <x v="74"/>
  </r>
  <r>
    <s v="D96R2"/>
    <s v="BTS_DAO"/>
    <n v="2012"/>
    <s v="730-2483"/>
    <s v="A5INT1303_025"/>
    <s v="CARRERA XPS FBTX"/>
    <s v="CONSUMER"/>
    <s v="Consumer"/>
    <x v="5"/>
    <s v="XPS14"/>
    <s v="CARRERA XPS BTX"/>
    <x v="0"/>
    <s v="NULL"/>
    <s v="NULL"/>
    <s v="NULL"/>
    <s v="Cons Direct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861.38"/>
    <n v="861.38"/>
    <n v="0"/>
    <n v="861.38"/>
    <x v="139"/>
  </r>
  <r>
    <s v="D9GGM"/>
    <s v="DAO_Retail"/>
    <s v="Holiday 2015"/>
    <s v="998-BREY"/>
    <s v="FOX1605_8107"/>
    <s v="FOXGLOVEFBTX"/>
    <s v="CONSUMER"/>
    <s v="Retail"/>
    <x v="1"/>
    <s v="INSPIRON 3043"/>
    <s v="FOXGLOVEBTX"/>
    <x v="0"/>
    <s v="NULL"/>
    <s v="NULL"/>
    <s v="NULL"/>
    <s v="Cons Retail"/>
    <n v="1410"/>
    <n v="1410"/>
    <n v="0"/>
    <n v="0"/>
    <n v="0"/>
    <n v="0"/>
    <n v="0"/>
    <n v="0"/>
    <n v="0"/>
    <n v="0"/>
    <n v="0"/>
    <n v="0"/>
    <n v="0"/>
    <n v="0"/>
    <n v="0"/>
    <n v="0"/>
    <n v="1910"/>
    <n v="0"/>
    <n v="1910"/>
    <n v="2560"/>
    <n v="0"/>
    <n v="0"/>
    <n v="0"/>
    <n v="1410"/>
    <n v="0"/>
    <n v="1410"/>
    <n v="1020"/>
    <n v="890"/>
    <n v="1020"/>
    <n v="495.07"/>
    <n v="698048.7"/>
    <n v="945583.7"/>
    <n v="0"/>
    <x v="51"/>
  </r>
  <r>
    <s v="WTH0V"/>
    <s v="BTS_DAO"/>
    <s v="B2S-2016"/>
    <s v="998-BNJX"/>
    <s v="Touch|Cel|4|500|UMA|1705|Battery|Win8.1"/>
    <s v="FOXGLOVEFBTX"/>
    <s v="CONSUMER"/>
    <s v="Consumer"/>
    <x v="1"/>
    <s v="INSPIRON 3043"/>
    <s v="FOXGLOVEBTX"/>
    <x v="0"/>
    <s v="NULL"/>
    <s v="NULL"/>
    <s v="NULL"/>
    <s v="Cons Direct"/>
    <n v="256"/>
    <n v="256"/>
    <n v="256"/>
    <n v="153"/>
    <n v="139"/>
    <n v="48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n v="0"/>
    <n v="256"/>
    <n v="0"/>
    <n v="0"/>
    <n v="0"/>
    <n v="445.49"/>
    <n v="114045.44"/>
    <n v="0"/>
    <n v="0"/>
    <x v="51"/>
  </r>
  <r>
    <s v="WV1W0"/>
    <s v="DAO_Commercial"/>
    <s v="NDBM_Wave2Refresh"/>
    <s v="998-BFYU"/>
    <s v="LATITUDE 3540_104"/>
    <s v="LATITUDE OAK15FBTX"/>
    <s v="COMMERCIAL"/>
    <s v="Commercial"/>
    <x v="4"/>
    <s v="LATITUDE 3540"/>
    <s v="LATITUDE OAK15BTX"/>
    <x v="0"/>
    <s v="DAO"/>
    <s v="NULL"/>
    <s v="NULL"/>
    <s v="Commercial DBM"/>
    <n v="234"/>
    <n v="234"/>
    <n v="234"/>
    <n v="234"/>
    <n v="234"/>
    <n v="234"/>
    <n v="234"/>
    <n v="234"/>
    <n v="234"/>
    <n v="234"/>
    <n v="234"/>
    <n v="111"/>
    <n v="0"/>
    <n v="0"/>
    <n v="0"/>
    <n v="0"/>
    <n v="0"/>
    <n v="0"/>
    <n v="0"/>
    <n v="0"/>
    <n v="234"/>
    <n v="0"/>
    <n v="0"/>
    <n v="0"/>
    <n v="0"/>
    <n v="234"/>
    <n v="0"/>
    <n v="0"/>
    <n v="0"/>
    <n v="596.9"/>
    <n v="139674.6"/>
    <n v="0"/>
    <n v="139674.6"/>
    <x v="174"/>
  </r>
  <r>
    <s v="WVP8W"/>
    <s v="DAO_Retail"/>
    <n v="2014"/>
    <s v="998-10026"/>
    <s v="INSPIRON N5110,FGAN5110,NO PROCESSOR,NOTEBOOK,QUEEN15INTELFBTX"/>
    <s v="QUEEN15INTELFBTX"/>
    <s v="CONSUMER"/>
    <s v="Retail"/>
    <x v="0"/>
    <s v="INSPIRON N5110"/>
    <s v="QUEEN15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3"/>
  </r>
  <r>
    <s v="WWCW5"/>
    <s v="DAO_Commercial"/>
    <s v="DBM"/>
    <s v="998-BLPP"/>
    <s v="I5-4310M/4GB/320/UMA/HD/6235/NO/6CELL (eDP)"/>
    <s v="SALADOF15BTX"/>
    <s v="COMMERCIAL"/>
    <s v="Commercial"/>
    <x v="4"/>
    <s v="LATITUDE E6540"/>
    <s v="SALADO15BTX"/>
    <x v="0"/>
    <s v="NULL"/>
    <s v="NULL"/>
    <s v="NULL"/>
    <s v="Commercial DBM"/>
    <n v="1259"/>
    <n v="1259"/>
    <n v="1259"/>
    <n v="863"/>
    <n v="863"/>
    <n v="183"/>
    <n v="0"/>
    <n v="0"/>
    <n v="0"/>
    <n v="0"/>
    <n v="0"/>
    <n v="0"/>
    <n v="0"/>
    <n v="0"/>
    <n v="0"/>
    <n v="0"/>
    <n v="924"/>
    <n v="0"/>
    <n v="924"/>
    <n v="264"/>
    <n v="1223"/>
    <n v="36"/>
    <n v="0"/>
    <n v="0"/>
    <n v="0"/>
    <n v="1259"/>
    <n v="264"/>
    <n v="660"/>
    <n v="264"/>
    <n v="677.46"/>
    <n v="852922.14"/>
    <n v="625973.04"/>
    <n v="0"/>
    <x v="120"/>
  </r>
  <r>
    <s v="DCTYF"/>
    <s v="DAO_Retail"/>
    <s v="FY16 Back to School cycle3"/>
    <s v="998-BQDI"/>
    <s v="GENMT1603_217"/>
    <s v="GENERAL MTFBTX"/>
    <s v="CONSUMER"/>
    <s v="Retail"/>
    <x v="1"/>
    <s v="INSPIRON 3847"/>
    <s v="GENERAL MT BTX"/>
    <x v="0"/>
    <s v="NULL"/>
    <s v="NULL"/>
    <s v="NULL"/>
    <s v="Cons Retail"/>
    <n v="3359"/>
    <n v="3359"/>
    <n v="1667"/>
    <n v="71"/>
    <n v="0"/>
    <n v="0"/>
    <n v="0"/>
    <n v="0"/>
    <n v="0"/>
    <n v="0"/>
    <n v="0"/>
    <n v="0"/>
    <n v="0"/>
    <n v="0"/>
    <n v="0"/>
    <n v="76"/>
    <n v="5769"/>
    <n v="0"/>
    <n v="5845"/>
    <n v="1673"/>
    <n v="870"/>
    <n v="0"/>
    <n v="0"/>
    <n v="2489"/>
    <n v="0"/>
    <n v="3359"/>
    <n v="0"/>
    <n v="5845"/>
    <n v="112"/>
    <n v="523.12"/>
    <n v="1757160.08"/>
    <n v="3057636.4"/>
    <n v="0"/>
    <x v="30"/>
  </r>
  <r>
    <s v="DM6M9"/>
    <s v="DAO_Retail"/>
    <n v="2014"/>
    <s v="730-6751"/>
    <s v="INSPIRON 5 SERIES 14,NOTEBOOK,5437,OAKM14HSWFBTX"/>
    <s v="OAKM14HSWFBTX"/>
    <s v="CONSUMER"/>
    <s v="Retail"/>
    <x v="0"/>
    <s v="INSPIRON 5437"/>
    <s v="OAKM14HSW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69"/>
  </r>
  <r>
    <s v="DMXV6"/>
    <s v="DAO_Retail"/>
    <n v="2014"/>
    <s v="998-BBCS"/>
    <s v="OPTIPLEX 9020,BTX,NO PROCESSOR,AMAZON AIO,AMAZON AIO,BTX,WW"/>
    <s v="AMAZON AIOFBTX"/>
    <s v="COMMERCIAL"/>
    <s v="Retail"/>
    <x v="2"/>
    <s v="OPTIPLEX 9020"/>
    <s v="AMAZON AIO 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"/>
  </r>
  <r>
    <s v="DXCP2"/>
    <s v="DAO_Retail"/>
    <s v="Holiday 2015"/>
    <s v="998-BQVT"/>
    <s v="TULIP151603_2398_EW_P"/>
    <s v="TULIP15BDWFBTX"/>
    <s v="CONSUMER"/>
    <s v="Retail"/>
    <x v="0"/>
    <s v="INSPIRON 15-5558"/>
    <s v="TULIP15BDWBTX"/>
    <x v="0"/>
    <s v="NULL"/>
    <s v="NULL"/>
    <s v="NULL"/>
    <s v="Cons Retail"/>
    <n v="366"/>
    <n v="366"/>
    <n v="341"/>
    <n v="150"/>
    <n v="0"/>
    <n v="0"/>
    <n v="0"/>
    <n v="0"/>
    <n v="0"/>
    <n v="0"/>
    <n v="0"/>
    <n v="0"/>
    <n v="0"/>
    <n v="0"/>
    <n v="0"/>
    <n v="0"/>
    <n v="1114"/>
    <n v="0"/>
    <n v="1114"/>
    <n v="0"/>
    <n v="366"/>
    <n v="0"/>
    <n v="0"/>
    <n v="0"/>
    <n v="0"/>
    <n v="366"/>
    <n v="180"/>
    <n v="934"/>
    <n v="0"/>
    <n v="581.99"/>
    <n v="213008.34"/>
    <n v="648336.86"/>
    <n v="0"/>
    <x v="80"/>
  </r>
  <r>
    <s v="DXHMM"/>
    <s v="DAO_Retail"/>
    <n v="2014"/>
    <s v="730-7666"/>
    <s v="XPS 1810,,,CORSEFBTX"/>
    <s v="CORSEFBTX"/>
    <s v="CONSUMER"/>
    <s v="Retail"/>
    <x v="12"/>
    <s v="XPS 1810"/>
    <s v="CORSE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04"/>
  </r>
  <r>
    <s v="F14V2"/>
    <s v="DAO_Retail"/>
    <s v="Holiday 2015"/>
    <s v="998-BRNU"/>
    <s v="REDWOODMLK1603_1404_P"/>
    <s v="REDWOODMLKBSWFBTX"/>
    <s v="CONSUMER"/>
    <s v="Retail"/>
    <x v="0"/>
    <s v="INSPIRON 3157"/>
    <s v="REDWOODMLKBSWBTX"/>
    <x v="0"/>
    <s v="NULL"/>
    <s v="NULL"/>
    <s v="NULL"/>
    <s v="Cons Retail"/>
    <n v="68"/>
    <n v="68"/>
    <n v="0"/>
    <n v="0"/>
    <n v="0"/>
    <n v="0"/>
    <n v="0"/>
    <n v="0"/>
    <n v="0"/>
    <n v="0"/>
    <n v="0"/>
    <n v="0"/>
    <n v="0"/>
    <n v="0"/>
    <n v="0"/>
    <n v="0"/>
    <n v="0"/>
    <n v="0"/>
    <n v="0"/>
    <n v="1511"/>
    <n v="68"/>
    <n v="0"/>
    <n v="0"/>
    <n v="0"/>
    <n v="0"/>
    <n v="68"/>
    <n v="0"/>
    <n v="0"/>
    <n v="0"/>
    <n v="491.77609999999999"/>
    <n v="33440.774799999999"/>
    <n v="0"/>
    <n v="0"/>
    <x v="224"/>
  </r>
  <r>
    <s v="F5CNC"/>
    <s v="DAO_Commercial"/>
    <s v="NDBM_Wave1Refresh"/>
    <s v="730-8321"/>
    <s v="Optiplex 3011_007"/>
    <s v="PALMBEACH AIOFBTX"/>
    <s v="COMMERCIAL"/>
    <s v="Commercial"/>
    <x v="2"/>
    <s v="OPTIPLEX 3011 AIO"/>
    <s v="PALMBEACH AIO BTX"/>
    <x v="0"/>
    <s v="DAO"/>
    <s v="North Am.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50"/>
  </r>
  <r>
    <s v="F9JND"/>
    <s v="DAO_Retail"/>
    <n v="2014"/>
    <s v="998-BDOI"/>
    <s v="INSPIRON 5748,,NOTEBOOK,CEDAR17HSWFBTX"/>
    <s v="CEDAR17HSWFBTX"/>
    <s v="CONSUMER"/>
    <s v="Retail"/>
    <x v="0"/>
    <s v="INSPIRON 5748"/>
    <s v="CEDAR17HSW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2"/>
  </r>
  <r>
    <s v="FCVR8"/>
    <s v="BTS_DAO"/>
    <s v="DBM"/>
    <s v="998-BMMT"/>
    <s v="BAILEYFBTX"/>
    <s v="BAILEYFBTX"/>
    <s v="TABLET DEVICES"/>
    <s v="Consumer"/>
    <x v="7"/>
    <s v="VENUE 8 PRO 3845"/>
    <s v="BAILEYBTX"/>
    <x v="0"/>
    <s v="NULL"/>
    <s v="NULL"/>
    <s v="NULL"/>
    <s v="Tablets"/>
    <n v="728"/>
    <n v="728"/>
    <n v="728"/>
    <n v="728"/>
    <n v="728"/>
    <n v="728"/>
    <n v="728"/>
    <n v="728"/>
    <n v="728"/>
    <n v="0"/>
    <n v="0"/>
    <n v="0"/>
    <n v="0"/>
    <n v="0"/>
    <n v="0"/>
    <n v="0"/>
    <n v="0"/>
    <n v="0"/>
    <n v="0"/>
    <n v="0"/>
    <n v="728"/>
    <n v="0"/>
    <n v="0"/>
    <n v="0"/>
    <n v="0"/>
    <n v="728"/>
    <n v="0"/>
    <n v="0"/>
    <n v="0"/>
    <n v="161.65"/>
    <n v="117681.2"/>
    <n v="0"/>
    <n v="117681.2"/>
    <x v="242"/>
  </r>
  <r>
    <s v="RW1RW"/>
    <s v="BTS_Mexico"/>
    <s v="HOL-2015"/>
    <s v="998-BHMX"/>
    <s v="INSPIRON 3442,,NOTEBOOK,CEDAR14HSWFBTX"/>
    <s v="CEDAR14HSWFBTX"/>
    <s v="CONSUMER"/>
    <s v="Consumer"/>
    <x v="0"/>
    <s v="INSPIRON 3442"/>
    <s v="CEDAR14HSWBTX"/>
    <x v="1"/>
    <s v="LATAM"/>
    <s v="NULL"/>
    <s v="NULL"/>
    <s v="Cons Direct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493.84"/>
    <n v="493.84"/>
    <n v="0"/>
    <n v="493.84"/>
    <x v="29"/>
  </r>
  <r>
    <s v="RXY29"/>
    <s v="DAO_Retail"/>
    <n v="2014"/>
    <s v="730-1296"/>
    <s v="INSPIRON N7110,FGAN7110,NO PROCESSOR,NOTEBOOK,QUEEN17INTELFBTX"/>
    <s v="QUEEN17INTELFBTX"/>
    <s v="CONSUMER"/>
    <s v="Retail"/>
    <x v="0"/>
    <s v="INSPIRON N7110"/>
    <s v="QUEEN17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58"/>
  </r>
  <r>
    <s v="T3DRN"/>
    <s v="DAO_Commercial"/>
    <s v="DBM"/>
    <s v="998-BLVF"/>
    <s v="9020MFF_1H16_007"/>
    <s v="DOGFISH 9FBTX"/>
    <s v="COMMERCIAL"/>
    <s v="Commercial"/>
    <x v="2"/>
    <s v="OPTIPLEX 9020"/>
    <s v="DOGFISH 9 BTX"/>
    <x v="0"/>
    <s v="NULL"/>
    <s v="NULL"/>
    <s v="NULL"/>
    <s v="Commercial DBM"/>
    <n v="862"/>
    <n v="862"/>
    <n v="132"/>
    <n v="0"/>
    <n v="0"/>
    <n v="0"/>
    <n v="0"/>
    <n v="0"/>
    <n v="0"/>
    <n v="0"/>
    <n v="0"/>
    <n v="0"/>
    <n v="0"/>
    <n v="0"/>
    <n v="0"/>
    <n v="10"/>
    <n v="1208"/>
    <n v="0"/>
    <n v="1218"/>
    <n v="1409"/>
    <n v="177"/>
    <n v="49"/>
    <n v="0"/>
    <n v="636"/>
    <n v="0"/>
    <n v="862"/>
    <n v="0"/>
    <n v="1218"/>
    <n v="640"/>
    <n v="489.49"/>
    <n v="421940.38"/>
    <n v="596198.82000000007"/>
    <n v="0"/>
    <x v="96"/>
  </r>
  <r>
    <s v="T42JX"/>
    <s v="DAO_Retail"/>
    <n v="2014"/>
    <s v="730-3695"/>
    <s v="INSPIRON 7720,AUDIA7TURBOBTX1"/>
    <s v="AUDIA7TURBOFBTX"/>
    <s v="CONSUMER"/>
    <s v="Retail"/>
    <x v="0"/>
    <s v="INSPIRON 7720"/>
    <s v="AUDIA7TURBO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61"/>
  </r>
  <r>
    <s v="T5WCR"/>
    <s v="DAO_Retail"/>
    <s v="Holiday 2015"/>
    <s v="998-BRQF"/>
    <s v="ECHO15MLK_1605_A001"/>
    <s v="ECHO 13 MLKFBTX"/>
    <s v="CONSUMER"/>
    <s v="Retail"/>
    <x v="8"/>
    <s v="ALIENWARE 15 R2"/>
    <s v="ECHO 15 MLK BTX"/>
    <x v="0"/>
    <s v="NULL"/>
    <s v="NULL"/>
    <s v="NULL"/>
    <s v="Cons Retail"/>
    <n v="988"/>
    <n v="988"/>
    <n v="0"/>
    <n v="0"/>
    <n v="0"/>
    <n v="0"/>
    <n v="0"/>
    <n v="0"/>
    <n v="0"/>
    <n v="0"/>
    <n v="0"/>
    <n v="0"/>
    <n v="0"/>
    <n v="0"/>
    <n v="158"/>
    <n v="0"/>
    <n v="0"/>
    <n v="0"/>
    <n v="158"/>
    <n v="92"/>
    <n v="868"/>
    <n v="0"/>
    <n v="0"/>
    <n v="120"/>
    <n v="0"/>
    <n v="988"/>
    <n v="158"/>
    <n v="0"/>
    <n v="1042"/>
    <n v="978.57460000000003"/>
    <n v="966831.70480000007"/>
    <n v="154614.7868"/>
    <n v="0"/>
    <x v="198"/>
  </r>
  <r>
    <s v="FDXHG"/>
    <s v="BTS_DAO"/>
    <s v="NULL"/>
    <s v="998-BHKF"/>
    <s v="INSPIRON 3048,NO PROCESSOR,CASPIAN AIO,CASPIANFBTX"/>
    <s v="CASPIANBTX"/>
    <s v="CONSUMER"/>
    <s v="Consumer"/>
    <x v="1"/>
    <s v="INSPIRON 3048"/>
    <s v="CASPIAN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8"/>
  </r>
  <r>
    <s v="G14T4"/>
    <s v="DAO_Retail"/>
    <s v="Spring 2015"/>
    <s v="998-BKXU"/>
    <s v="i7348-4286SLV"/>
    <s v="COTTONWOODBDWFBTX"/>
    <s v="CONSUMER"/>
    <s v="Retail"/>
    <x v="0"/>
    <s v="INSPIRON 7348"/>
    <s v="COTTONWOODBDWBTX"/>
    <x v="0"/>
    <s v="NULL"/>
    <s v="NULL"/>
    <s v="NULL"/>
    <s v="Cons Retail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716.9"/>
    <n v="716.9"/>
    <n v="0"/>
    <n v="716.9"/>
    <x v="87"/>
  </r>
  <r>
    <s v="G16HH"/>
    <s v="BTS_DAO"/>
    <s v="FY16 Back to School cycle3"/>
    <s v="998-BPNE"/>
    <s v="VOSTRO 15 3558"/>
    <s v="VANGOGH15BDWFBTX"/>
    <s v="CONSUMER"/>
    <s v="Consumer"/>
    <x v="6"/>
    <s v="VOSTRO 15 3558"/>
    <s v="VANGOGH15BDW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66"/>
  </r>
  <r>
    <s v="G3T33"/>
    <s v="BTS_DAO"/>
    <s v="B2S-2015"/>
    <s v="998-BBYE"/>
    <s v="i7|8|1 HD"/>
    <s v="MAPLEM15HSWFBTX"/>
    <s v="CONSUMER"/>
    <s v="Consumer"/>
    <x v="0"/>
    <s v="INSPIRON 5547"/>
    <s v="MAPLEM15HSWBTX"/>
    <x v="0"/>
    <s v="DAO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"/>
  </r>
  <r>
    <s v="G6JKR"/>
    <s v="DAO_Commercial"/>
    <n v="2013"/>
    <s v="331-7581"/>
    <s v="Opti 7010 SFF Con 3"/>
    <s v="Lanikai 7 SFF"/>
    <s v="Desktops"/>
    <s v="Commercial"/>
    <x v="2"/>
    <s v="NULL"/>
    <s v="LANIKAI7SFBTX"/>
    <x v="0"/>
    <s v="DAO"/>
    <s v="North Am."/>
    <s v="Commercial Legacy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1.85002338363"/>
    <n v="0"/>
    <n v="0"/>
    <n v="0"/>
    <x v="199"/>
  </r>
  <r>
    <s v="V9HTP"/>
    <s v="BTS_DAO"/>
    <s v="B2S-2016"/>
    <s v="998-BMLN"/>
    <s v=" i5|8|1TB"/>
    <s v="TULIP15BDWFBTX"/>
    <s v="CONSUMER"/>
    <s v="Consumer"/>
    <x v="0"/>
    <s v="INSPIRON 15-5558"/>
    <s v="TULIP15BDWBTX"/>
    <x v="0"/>
    <s v="NULL"/>
    <s v="NULL"/>
    <s v="NULL"/>
    <s v="Cons Direct"/>
    <n v="17"/>
    <n v="17"/>
    <n v="17"/>
    <n v="17"/>
    <n v="17"/>
    <n v="17"/>
    <n v="0"/>
    <n v="0"/>
    <n v="0"/>
    <n v="0"/>
    <n v="0"/>
    <n v="0"/>
    <n v="0"/>
    <n v="0"/>
    <n v="0"/>
    <n v="0"/>
    <n v="0"/>
    <n v="0"/>
    <n v="0"/>
    <n v="1"/>
    <n v="15"/>
    <n v="0"/>
    <n v="0"/>
    <n v="2"/>
    <n v="0"/>
    <n v="17"/>
    <n v="0"/>
    <n v="0"/>
    <n v="0"/>
    <n v="633.92999999999995"/>
    <n v="10776.81"/>
    <n v="0"/>
    <n v="0"/>
    <x v="80"/>
  </r>
  <r>
    <s v="VMRXF"/>
    <s v="DAO_Retail"/>
    <n v="2014"/>
    <s v="998-BMNC"/>
    <s v="TULIP14BDWBTX1,INSPIRON 14-5458"/>
    <s v="TULIP14BDWFBTX"/>
    <s v="CONSUMER"/>
    <s v="Retail"/>
    <x v="0"/>
    <s v="INSPIRON 14-5458"/>
    <s v="TULIP14BDWBTX"/>
    <x v="0"/>
    <s v="NULL"/>
    <s v="NULL"/>
    <s v="NULL"/>
    <s v="Cons Retail"/>
    <n v="358"/>
    <n v="358"/>
    <n v="358"/>
    <n v="358"/>
    <n v="358"/>
    <n v="358"/>
    <n v="302"/>
    <n v="302"/>
    <n v="0"/>
    <n v="0"/>
    <n v="0"/>
    <n v="0"/>
    <n v="0"/>
    <n v="0"/>
    <n v="0"/>
    <n v="0"/>
    <n v="0"/>
    <n v="0"/>
    <n v="0"/>
    <n v="1"/>
    <n v="358"/>
    <n v="0"/>
    <n v="0"/>
    <n v="0"/>
    <n v="0"/>
    <n v="358"/>
    <n v="0"/>
    <n v="0"/>
    <n v="0"/>
    <n v="550.99"/>
    <n v="197254.42"/>
    <n v="0"/>
    <n v="166398.98000000001"/>
    <x v="84"/>
  </r>
  <r>
    <s v="W3HKC"/>
    <s v="BTS_DAO"/>
    <s v="FY16 Back to School cycle3"/>
    <s v="998-BPQX"/>
    <s v="GBEARMT1603_119_P"/>
    <s v="GREATBEARMTBTX"/>
    <s v="CONSUMER"/>
    <s v="Consumer"/>
    <x v="10"/>
    <s v="VOSTRO 3900"/>
    <s v="GREATBEAR MT BTX"/>
    <x v="0"/>
    <s v="NULL"/>
    <s v="NULL"/>
    <s v="NULL"/>
    <s v="Cons Direct"/>
    <n v="2164"/>
    <n v="2164"/>
    <n v="2104"/>
    <n v="2080"/>
    <n v="2080"/>
    <n v="1337"/>
    <n v="830"/>
    <n v="0"/>
    <n v="0"/>
    <n v="0"/>
    <n v="0"/>
    <n v="0"/>
    <n v="0"/>
    <n v="0"/>
    <n v="0"/>
    <n v="0"/>
    <n v="0"/>
    <n v="0"/>
    <n v="0"/>
    <n v="0"/>
    <n v="2164"/>
    <n v="0"/>
    <n v="0"/>
    <n v="0"/>
    <n v="0"/>
    <n v="2164"/>
    <n v="0"/>
    <n v="0"/>
    <n v="0"/>
    <n v="545.77"/>
    <n v="1181046.28"/>
    <n v="0"/>
    <n v="0"/>
    <x v="227"/>
  </r>
  <r>
    <s v="W4K6D"/>
    <s v="DAO_Retail"/>
    <n v="2014"/>
    <s v="998-BOPF"/>
    <s v="GOODYEARFBTX,MNTW,XPS,8700"/>
    <s v="GOODYEARFBTX"/>
    <s v="CONSUMER"/>
    <s v="Retail"/>
    <x v="12"/>
    <s v="XPS 8700"/>
    <s v="GOODYEARBTX"/>
    <x v="0"/>
    <s v="NULL"/>
    <s v="NULL"/>
    <s v="NULL"/>
    <s v="Cons Retail"/>
    <n v="251"/>
    <n v="251"/>
    <n v="251"/>
    <n v="251"/>
    <n v="251"/>
    <n v="251"/>
    <n v="0"/>
    <n v="0"/>
    <n v="0"/>
    <n v="0"/>
    <n v="0"/>
    <n v="0"/>
    <n v="0"/>
    <n v="0"/>
    <n v="0"/>
    <n v="0"/>
    <n v="0"/>
    <n v="0"/>
    <n v="0"/>
    <n v="1"/>
    <n v="251"/>
    <n v="0"/>
    <n v="0"/>
    <n v="0"/>
    <n v="0"/>
    <n v="251"/>
    <n v="0"/>
    <n v="0"/>
    <n v="0"/>
    <n v="782.42"/>
    <n v="196387.41999999998"/>
    <n v="0"/>
    <n v="0"/>
    <x v="68"/>
  </r>
  <r>
    <s v="W9DGH"/>
    <s v="BTS_DAO"/>
    <s v="B2S-2016"/>
    <s v="998-BMMD"/>
    <s v="i3|4GB|1TB|UMA|DVDRW|DW1704|Win7Pro"/>
    <s v="GENERAL SFFFBTX"/>
    <s v="CONSUMER"/>
    <s v="Consumer"/>
    <x v="1"/>
    <s v="INSPIRON 3647"/>
    <s v="GENERAL SFF BTX"/>
    <x v="0"/>
    <s v="NULL"/>
    <s v="NULL"/>
    <s v="NULL"/>
    <s v="Cons Direct"/>
    <n v="12"/>
    <n v="12"/>
    <n v="12"/>
    <n v="12"/>
    <n v="12"/>
    <n v="12"/>
    <n v="0"/>
    <n v="0"/>
    <n v="0"/>
    <n v="0"/>
    <n v="0"/>
    <n v="0"/>
    <n v="0"/>
    <n v="0"/>
    <n v="0"/>
    <n v="0"/>
    <n v="0"/>
    <n v="0"/>
    <n v="0"/>
    <n v="0"/>
    <n v="12"/>
    <n v="0"/>
    <n v="0"/>
    <n v="0"/>
    <n v="0"/>
    <n v="12"/>
    <n v="0"/>
    <n v="0"/>
    <n v="0"/>
    <n v="383.95"/>
    <n v="4607.3999999999996"/>
    <n v="0"/>
    <n v="0"/>
    <x v="28"/>
  </r>
  <r>
    <s v="X0D14"/>
    <s v="DAO_Commercial"/>
    <s v="Q4FY15"/>
    <s v="998-BLPC"/>
    <s v="I7-4610M/8GB:1DIMM/500SSHD/DIS/HD+/6235/NO/9CELL (eDP)"/>
    <s v="LATITUDE E6440,,NOTEBOOK,SALADO14BTX"/>
    <s v="COMMERCIAL"/>
    <s v="Commercial"/>
    <x v="4"/>
    <s v="LATITUDE E6440"/>
    <s v="SALADO14BTX"/>
    <x v="0"/>
    <s v="NULL"/>
    <s v="NULL"/>
    <s v="NULL"/>
    <s v="Commercial DBM"/>
    <n v="1100"/>
    <n v="1100"/>
    <n v="1100"/>
    <n v="522"/>
    <n v="522"/>
    <n v="321"/>
    <n v="0"/>
    <n v="0"/>
    <n v="0"/>
    <n v="0"/>
    <n v="0"/>
    <n v="0"/>
    <n v="0"/>
    <n v="0"/>
    <n v="0"/>
    <n v="0"/>
    <n v="792"/>
    <n v="0"/>
    <n v="792"/>
    <n v="0"/>
    <n v="1032"/>
    <n v="68"/>
    <n v="0"/>
    <n v="0"/>
    <n v="0"/>
    <n v="1100"/>
    <n v="288"/>
    <n v="504"/>
    <n v="216"/>
    <n v="914.02"/>
    <n v="1005422"/>
    <n v="723903.84"/>
    <n v="0"/>
    <x v="57"/>
  </r>
  <r>
    <s v="XMG2R"/>
    <s v="BTS_DAO"/>
    <s v="FY 16 Holiday Cycle 5"/>
    <s v="998-BRBT"/>
    <s v="CEDAR15VBDW1601_2352"/>
    <s v="CEDAR15BDWFBTX"/>
    <s v="CONSUMER"/>
    <s v="Consumer"/>
    <x v="0"/>
    <s v="INSPIRON 3543"/>
    <s v="CEDAR15BDWBTX"/>
    <x v="0"/>
    <s v="NULL"/>
    <s v="NULL"/>
    <s v="NULL"/>
    <s v="Cons Direct"/>
    <n v="40"/>
    <n v="40"/>
    <n v="5"/>
    <n v="5"/>
    <n v="5"/>
    <n v="0"/>
    <n v="0"/>
    <n v="0"/>
    <n v="0"/>
    <n v="0"/>
    <n v="0"/>
    <n v="0"/>
    <n v="0"/>
    <n v="0"/>
    <n v="0"/>
    <n v="0"/>
    <n v="1885"/>
    <n v="0"/>
    <n v="1885"/>
    <n v="10"/>
    <n v="40"/>
    <n v="0"/>
    <n v="0"/>
    <n v="0"/>
    <n v="0"/>
    <n v="40"/>
    <n v="1885"/>
    <n v="0"/>
    <n v="1920"/>
    <n v="526.2441"/>
    <n v="21049.763999999999"/>
    <n v="991970.12849999999"/>
    <n v="0"/>
    <x v="2"/>
  </r>
  <r>
    <s v="XNMPK"/>
    <s v="DAO_Retail"/>
    <n v="2014"/>
    <s v="998-BNVY"/>
    <s v="TULIP15BDWBTX1,INSPIRON 15-5558"/>
    <s v="TULIP15BDWFBTX"/>
    <s v="CONSUMER"/>
    <s v="Retail"/>
    <x v="0"/>
    <s v="INSPIRON 15-5558"/>
    <s v="TULIP15BD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0"/>
  </r>
  <r>
    <s v="XPC0D"/>
    <s v="DAO_Retail"/>
    <n v="2014"/>
    <s v="998-BIUB"/>
    <s v="INSPIRON 3043,,FOXGLOVE,FOXGLOVEFBTX"/>
    <s v="FOXGLOVEFBTX"/>
    <s v="CONSUMER"/>
    <s v="Retail"/>
    <x v="1"/>
    <s v="INSPIRON 3043"/>
    <s v="FOXGLOVE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1"/>
  </r>
  <r>
    <s v="XV4MF"/>
    <s v="DAO_Retail"/>
    <n v="2014"/>
    <s v="730-2205"/>
    <s v="INSPIRON 5520,AUDIA5INTELBTX1"/>
    <s v="AUDIA5INTELFBTX"/>
    <s v="CONSUMER"/>
    <s v="Retail"/>
    <x v="0"/>
    <s v="INSPIRON 5520"/>
    <s v="AUDIA5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5"/>
  </r>
  <r>
    <s v="Y5RFX"/>
    <s v="DAO_Retail"/>
    <s v="Holiday 2015"/>
    <s v="998-BQRS"/>
    <s v="TULIP15AMD1605_2812"/>
    <s v="TULIP15AMDFBTX"/>
    <s v="CONSUMER"/>
    <s v="Retail"/>
    <x v="0"/>
    <s v="INSPIRON 15-5555"/>
    <s v="TULIP15AMDBTX"/>
    <x v="0"/>
    <s v="NULL"/>
    <s v="NULL"/>
    <s v="NULL"/>
    <s v="Cons Retail"/>
    <n v="540"/>
    <n v="540"/>
    <n v="540"/>
    <n v="30"/>
    <n v="30"/>
    <n v="0"/>
    <n v="0"/>
    <n v="0"/>
    <n v="0"/>
    <n v="0"/>
    <n v="0"/>
    <n v="0"/>
    <n v="0"/>
    <n v="0"/>
    <n v="0"/>
    <n v="0"/>
    <n v="1030"/>
    <n v="0"/>
    <n v="1030"/>
    <n v="6020"/>
    <n v="450"/>
    <n v="0"/>
    <n v="0"/>
    <n v="90"/>
    <n v="0"/>
    <n v="540"/>
    <n v="0"/>
    <n v="1030"/>
    <n v="0"/>
    <n v="392.6"/>
    <n v="212004"/>
    <n v="404378"/>
    <n v="0"/>
    <x v="45"/>
  </r>
  <r>
    <s v="YCFX7"/>
    <s v="DAO_Retail"/>
    <s v="Back to School 2014"/>
    <s v="998-BENQ"/>
    <s v="NULL"/>
    <s v="GENERAL SFFFBTX"/>
    <s v="CONSUMER"/>
    <s v="Retail"/>
    <x v="1"/>
    <s v="INSPIRON 3647"/>
    <s v="GENERAL SFF 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2.5462"/>
    <n v="0"/>
    <n v="0"/>
    <n v="0"/>
    <x v="28"/>
  </r>
  <r>
    <s v="YDM6V"/>
    <s v="BTS_DAO"/>
    <s v="SPR-2016"/>
    <s v="998-BKSY"/>
    <s v="INSPIRON 5735,,,OAK17AMDFBTX"/>
    <s v="OAK17AMDFBTX"/>
    <s v="CONSUMER"/>
    <s v="Consumer"/>
    <x v="0"/>
    <s v="INSPIRON 5735"/>
    <s v="OAK17AMD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9"/>
  </r>
  <r>
    <s v="YHFKR"/>
    <s v="BTS_DAO"/>
    <s v="Back to School 2013"/>
    <s v="730-5155"/>
    <s v="XPSo18-2727BLK"/>
    <s v="CORSEFBTX"/>
    <s v="CONSUMER"/>
    <s v="Consumer"/>
    <x v="12"/>
    <s v="XPS 1810"/>
    <s v="CORSEBTX"/>
    <x v="0"/>
    <s v="DAO"/>
    <s v="North Am."/>
    <s v="Consumer InDirect"/>
    <s v="Cons Direct"/>
    <n v="14"/>
    <n v="14"/>
    <n v="14"/>
    <n v="14"/>
    <n v="14"/>
    <n v="14"/>
    <n v="14"/>
    <n v="14"/>
    <n v="14"/>
    <n v="14"/>
    <n v="14"/>
    <n v="14"/>
    <n v="14"/>
    <n v="14"/>
    <n v="0"/>
    <n v="0"/>
    <n v="0"/>
    <n v="0"/>
    <n v="0"/>
    <n v="0"/>
    <n v="14"/>
    <n v="0"/>
    <n v="0"/>
    <n v="0"/>
    <n v="0"/>
    <n v="14"/>
    <n v="0"/>
    <n v="0"/>
    <n v="0"/>
    <n v="784.33709999999996"/>
    <n v="10980.7194"/>
    <n v="0"/>
    <n v="10980.7194"/>
    <x v="204"/>
  </r>
  <r>
    <s v="HWH9M"/>
    <s v="DAO_Retail"/>
    <s v="Holiday 2015"/>
    <s v="998-BRFM"/>
    <s v="Inspiron 15, 5548"/>
    <s v="MAPLEM15BDWFBTX"/>
    <s v="CONSUMER"/>
    <s v="Retail"/>
    <x v="0"/>
    <s v="INSPIRON 5548"/>
    <s v="MAPLEM15BD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268"/>
    <n v="0"/>
    <n v="0"/>
    <n v="0"/>
    <n v="268"/>
    <n v="0"/>
    <n v="0"/>
    <n v="0"/>
    <n v="0"/>
    <n v="0"/>
    <n v="0"/>
    <n v="0"/>
    <n v="268"/>
    <n v="0"/>
    <n v="268"/>
    <n v="604.24069999999995"/>
    <n v="0"/>
    <n v="161936.50759999998"/>
    <n v="0"/>
    <x v="35"/>
  </r>
  <r>
    <s v="J6D9T"/>
    <s v="DAO_Retail"/>
    <n v="2014"/>
    <s v="730-6387"/>
    <s v="INSPIRON 2020,NO PROCESSOR,AIO,EAGLETONFBTX"/>
    <s v="EAGLETONFBTX"/>
    <s v="CONSUMER"/>
    <s v="Retail"/>
    <x v="1"/>
    <s v="INSPIRON ONE 2020"/>
    <s v="EAGLETON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"/>
  </r>
  <r>
    <s v="J7H71"/>
    <s v="DAO_Retail"/>
    <n v="2014"/>
    <s v="730-7827"/>
    <s v="VENUE 11 PRO,5130,MIDLANDFBTX,WIN"/>
    <s v="MIDLANDFBTX"/>
    <s v="TABLET DEVICES"/>
    <s v="Retail"/>
    <x v="7"/>
    <s v="VENUE 11 PRO"/>
    <s v="MIDLANDBTX"/>
    <x v="0"/>
    <s v="DAO"/>
    <s v="North Am."/>
    <s v="Tablets"/>
    <s v="Tablets"/>
    <n v="4"/>
    <n v="4"/>
    <n v="4"/>
    <n v="4"/>
    <n v="4"/>
    <n v="4"/>
    <n v="4"/>
    <n v="4"/>
    <n v="4"/>
    <n v="4"/>
    <n v="4"/>
    <n v="4"/>
    <n v="4"/>
    <n v="4"/>
    <n v="0"/>
    <n v="0"/>
    <n v="0"/>
    <n v="0"/>
    <n v="0"/>
    <n v="0"/>
    <n v="4"/>
    <n v="0"/>
    <n v="0"/>
    <n v="0"/>
    <n v="0"/>
    <n v="4"/>
    <n v="0"/>
    <n v="0"/>
    <n v="0"/>
    <n v="412.14"/>
    <n v="1648.56"/>
    <n v="0"/>
    <n v="1648.56"/>
    <x v="20"/>
  </r>
  <r>
    <s v="J8T50"/>
    <s v="DAO_Commercial"/>
    <s v="ESG"/>
    <s v="225-4576"/>
    <s v="EQL 6110XV 600G 3.5in"/>
    <s v="EQUALLOGIC PS6110"/>
    <s v="Desktops"/>
    <s v="Commercial"/>
    <x v="3"/>
    <s v="NULL"/>
    <s v="NULL"/>
    <x v="0"/>
    <s v="DAO"/>
    <s v="North Am."/>
    <s v="Enterprise"/>
    <s v="Enterpri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4"/>
  </r>
  <r>
    <s v="JG6Y2"/>
    <s v="BTS_DAO"/>
    <s v="SPR-2016"/>
    <s v="998-BLFS"/>
    <s v="INSPIRON 3043,,FOXGLOVE,FOXGLOVEFBTX"/>
    <s v="FOXGLOVEFBTX"/>
    <s v="CONSUMER"/>
    <s v="Consumer"/>
    <x v="1"/>
    <s v="INSPIRON 3043"/>
    <s v="FOXGLOVEBTX"/>
    <x v="0"/>
    <s v="NULL"/>
    <s v="NULL"/>
    <s v="NULL"/>
    <s v="Cons Direct"/>
    <n v="7"/>
    <n v="7"/>
    <n v="7"/>
    <n v="7"/>
    <n v="7"/>
    <n v="7"/>
    <n v="7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7"/>
    <n v="0"/>
    <n v="0"/>
    <n v="0"/>
    <n v="495.48"/>
    <n v="3468.36"/>
    <n v="0"/>
    <n v="0"/>
    <x v="51"/>
  </r>
  <r>
    <s v="FGCNY"/>
    <s v="DAO_Retail"/>
    <n v="2014"/>
    <s v="730-6813"/>
    <s v="XPS ONE 27,NO PROCESSOR,AIO,2720,PIRELLIBTX1"/>
    <s v="PIRELLIFBTX"/>
    <s v="CONSUMER"/>
    <s v="Retail"/>
    <x v="12"/>
    <s v="XPS ONE 27"/>
    <s v="PIRELLI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8"/>
  </r>
  <r>
    <s v="G1TGM"/>
    <s v="DAO_Retail"/>
    <n v="2014"/>
    <s v="730-2544"/>
    <s v="INSPIRON 5423,BMWZ4FBTX1,NOTEBOOK,BMWZ4BTX"/>
    <s v="BMWZ4FBTX"/>
    <s v="CONSUMER"/>
    <s v="Retail"/>
    <x v="0"/>
    <s v="INSPIRON 5423"/>
    <s v="BMWZ4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"/>
  </r>
  <r>
    <s v="G43FP"/>
    <s v="DAO_Retail"/>
    <n v="2014"/>
    <s v="730-2183"/>
    <s v="INSPIRON 5720,AUDIA7INTELBTX1"/>
    <s v="AUDIA7INTELFBTX"/>
    <s v="CONSUMER"/>
    <s v="Retail"/>
    <x v="0"/>
    <s v="INSPIRON 5720"/>
    <s v="AUDIA7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63"/>
  </r>
  <r>
    <s v="G46HR"/>
    <s v="BTS_DAO"/>
    <s v="B2S-2016"/>
    <s v="998-BMMB"/>
    <s v="i3|4GB|1TB|UMA|DVDRW|DW1704|Win8.1"/>
    <s v="GENERAL SFFFBTX"/>
    <s v="CONSUMER"/>
    <s v="Consumer"/>
    <x v="1"/>
    <s v="INSPIRON 3647"/>
    <s v="GENERAL SFF BTX"/>
    <x v="0"/>
    <s v="NULL"/>
    <s v="NULL"/>
    <s v="Consumer Direct"/>
    <s v="Cons Direct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352.16"/>
    <n v="352.16"/>
    <n v="0"/>
    <n v="352.16"/>
    <x v="28"/>
  </r>
  <r>
    <s v="GDTDK"/>
    <s v="DAO_Commercial"/>
    <s v="DBM"/>
    <s v="998-BJYN"/>
    <s v="E5450_2H15_003"/>
    <s v="HOUSTON14FBTX"/>
    <s v="COMMERCIAL"/>
    <s v="Commercial"/>
    <x v="4"/>
    <s v="LATITUDE 5450"/>
    <s v="HOUSTON14BTX"/>
    <x v="0"/>
    <s v="NULL"/>
    <s v="NULL"/>
    <s v="NULL"/>
    <s v="Commercial DBM"/>
    <n v="3264"/>
    <n v="3264"/>
    <n v="3264"/>
    <n v="2364"/>
    <n v="1060"/>
    <n v="0"/>
    <n v="0"/>
    <n v="0"/>
    <n v="0"/>
    <n v="0"/>
    <n v="0"/>
    <n v="0"/>
    <n v="0"/>
    <n v="0"/>
    <n v="0"/>
    <n v="0"/>
    <n v="2430"/>
    <n v="0"/>
    <n v="2430"/>
    <n v="125"/>
    <n v="2715"/>
    <n v="42"/>
    <n v="0"/>
    <n v="507"/>
    <n v="0"/>
    <n v="3264"/>
    <n v="720"/>
    <n v="1710"/>
    <n v="720"/>
    <n v="621.03"/>
    <n v="2027041.92"/>
    <n v="1509102.9"/>
    <n v="0"/>
    <x v="64"/>
  </r>
  <r>
    <s v="NMM2N"/>
    <s v="DAO_Retail"/>
    <n v="2014"/>
    <s v="998-10010"/>
    <s v="INSPIRON N5030,NO PROCESSOR,NOTEBOOK,CHELSEA NEW INTEL MV RETAILCTO"/>
    <s v="CHELSEA NEW INTEL MV RETAIL CTO"/>
    <s v="CONSUMER"/>
    <s v="Retail"/>
    <x v="0"/>
    <s v="INSPIRON N5030"/>
    <s v="CHELSEA NEW INTEL MV RETAIL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43"/>
  </r>
  <r>
    <s v="NRVT7"/>
    <s v="DAO_Retail"/>
    <n v="2014"/>
    <s v="730-8399"/>
    <s v="INSPIRON 3847,VRD56 BASE,INSP DT,3847,BTX,GENERAL MTFBTX"/>
    <s v="GENERAL MTFBTX"/>
    <s v="CONSUMER"/>
    <s v="Retail"/>
    <x v="1"/>
    <s v="INSPIRON 3847"/>
    <s v="GENERAL MT 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0"/>
  </r>
  <r>
    <s v="NVRJT"/>
    <s v="DAO_Commercial"/>
    <s v="NDBM_Wave2Refresh"/>
    <s v="998-BEYT"/>
    <s v="Latitude E6540_102"/>
    <s v="SALADOF15BTX"/>
    <s v="COMMERCIAL"/>
    <s v="Commercial"/>
    <x v="4"/>
    <s v="LATITUDE E6540"/>
    <s v="SALADO15BTX"/>
    <x v="0"/>
    <s v="DAO"/>
    <s v="NULL"/>
    <s v="NULL"/>
    <s v="Commercial DBM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1"/>
    <n v="0"/>
    <n v="0"/>
    <n v="0"/>
    <n v="1"/>
    <n v="0"/>
    <n v="0"/>
    <n v="0"/>
    <n v="688.31"/>
    <n v="688.31"/>
    <n v="0"/>
    <n v="688.31"/>
    <x v="120"/>
  </r>
  <r>
    <s v="NWD56"/>
    <s v="BTS_DAO"/>
    <s v="SPR-2016"/>
    <s v="998-BMJX"/>
    <s v="VENUE 10 5050"/>
    <s v="SILVEROAKFBTX"/>
    <s v="TABLET DEVICES"/>
    <s v="Consumer"/>
    <x v="7"/>
    <s v="VENUE 10 5050"/>
    <s v="SILVEROAKBTX"/>
    <x v="0"/>
    <s v="NULL"/>
    <s v="NULL"/>
    <s v="NULL"/>
    <s v="Tablets"/>
    <n v="273"/>
    <n v="273"/>
    <n v="273"/>
    <n v="273"/>
    <n v="273"/>
    <n v="273"/>
    <n v="273"/>
    <n v="273"/>
    <n v="273"/>
    <n v="0"/>
    <n v="0"/>
    <n v="0"/>
    <n v="0"/>
    <n v="0"/>
    <n v="0"/>
    <n v="0"/>
    <n v="0"/>
    <n v="0"/>
    <n v="0"/>
    <n v="0"/>
    <n v="273"/>
    <n v="0"/>
    <n v="0"/>
    <n v="0"/>
    <n v="0"/>
    <n v="273"/>
    <n v="0"/>
    <n v="0"/>
    <n v="0"/>
    <n v="227.37"/>
    <n v="62072.01"/>
    <n v="0"/>
    <n v="62072.01"/>
    <x v="34"/>
  </r>
  <r>
    <s v="VGKNV"/>
    <s v="BTS_DAO"/>
    <s v="B2S-2016"/>
    <s v="998-BMLP"/>
    <s v="i3|4|500 HD T"/>
    <s v="TULIP15BDWFBTX"/>
    <s v="CONSUMER"/>
    <s v="Consumer"/>
    <x v="0"/>
    <s v="INSPIRON 15-5558"/>
    <s v="TULIP15BDW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-"/>
    <n v="0"/>
    <n v="0"/>
    <n v="0"/>
    <x v="80"/>
  </r>
  <r>
    <s v="VMJFW"/>
    <s v="BTS_DAO"/>
    <s v="B2S-2015"/>
    <s v="998-BDFD"/>
    <s v="i5|4GB|500GB W7 Pro"/>
    <s v="GENERAL MTFBTX"/>
    <s v="CONSUMER"/>
    <s v="Consumer"/>
    <x v="1"/>
    <s v="INSPIRON 3847"/>
    <s v="GENERAL MT BTX"/>
    <x v="0"/>
    <s v="DAO"/>
    <s v="NULL"/>
    <s v="NULL"/>
    <s v="Cons Direct"/>
    <n v="12"/>
    <n v="12"/>
    <n v="12"/>
    <n v="12"/>
    <n v="12"/>
    <n v="12"/>
    <n v="12"/>
    <n v="12"/>
    <n v="12"/>
    <n v="12"/>
    <n v="12"/>
    <n v="12"/>
    <n v="12"/>
    <n v="0"/>
    <n v="0"/>
    <n v="0"/>
    <n v="0"/>
    <n v="0"/>
    <n v="0"/>
    <n v="0"/>
    <n v="12"/>
    <n v="0"/>
    <n v="0"/>
    <n v="0"/>
    <n v="0"/>
    <n v="12"/>
    <n v="0"/>
    <n v="0"/>
    <n v="0"/>
    <n v="449.66"/>
    <n v="5395.92"/>
    <n v="0"/>
    <n v="5395.92"/>
    <x v="30"/>
  </r>
  <r>
    <s v="VTVVV"/>
    <s v="BTS_DAO"/>
    <s v="FY14 Holiday Cycle 5"/>
    <s v="730-6435"/>
    <s v="PINE1405_388"/>
    <s v="PINEVALLEYFBTX"/>
    <s v="CONSUMER"/>
    <s v="Consumer"/>
    <x v="1"/>
    <s v="INSPIRON 660S"/>
    <s v="PINEVALLEYBTX"/>
    <x v="0"/>
    <s v="DAO"/>
    <s v="North Am."/>
    <s v="Consumer Direct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6.95999999999998"/>
    <n v="0"/>
    <n v="0"/>
    <n v="0"/>
    <x v="77"/>
  </r>
  <r>
    <s v="VVHD8"/>
    <s v="BTS_DAO"/>
    <s v="FY 16 Holiday Cycle 5"/>
    <s v="998-BQUN"/>
    <s v="TULIP17BDW1605_2416_HSW"/>
    <s v="TULIP17BDWFBTX"/>
    <s v="CONSUMER"/>
    <s v="Consumer"/>
    <x v="0"/>
    <s v="INSPIRON 17-5758"/>
    <s v="TULIP17BDWBTX"/>
    <x v="0"/>
    <s v="NULL"/>
    <s v="NULL"/>
    <s v="NULL"/>
    <s v="Cons Direct"/>
    <n v="638"/>
    <n v="638"/>
    <n v="624"/>
    <n v="428"/>
    <n v="407"/>
    <n v="0"/>
    <n v="0"/>
    <n v="0"/>
    <n v="0"/>
    <n v="0"/>
    <n v="0"/>
    <n v="0"/>
    <n v="0"/>
    <n v="0"/>
    <n v="0"/>
    <n v="0"/>
    <n v="2738"/>
    <n v="0"/>
    <n v="2738"/>
    <n v="165"/>
    <n v="638"/>
    <n v="0"/>
    <n v="0"/>
    <n v="0"/>
    <n v="0"/>
    <n v="638"/>
    <n v="2468"/>
    <n v="270"/>
    <n v="912"/>
    <n v="555.28"/>
    <n v="354268.63999999996"/>
    <n v="1520356.64"/>
    <n v="0"/>
    <x v="155"/>
  </r>
  <r>
    <s v="VVPJK"/>
    <s v="DAO_Commercial"/>
    <s v="ESG"/>
    <s v="210-ADGQ"/>
    <s v="EQL 4100E 3TB 3.5in"/>
    <s v="EQUALLOGIC PS4100"/>
    <s v="NULL"/>
    <s v="Commercial"/>
    <x v="3"/>
    <s v="NULL"/>
    <s v="NULL"/>
    <x v="0"/>
    <s v="DAO"/>
    <s v="NULL"/>
    <s v="NULL"/>
    <s v="Enterprise"/>
    <n v="9"/>
    <n v="9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0"/>
    <n v="0"/>
    <n v="0"/>
    <n v="9"/>
    <n v="0"/>
    <n v="0"/>
    <n v="0"/>
    <n v="5087"/>
    <n v="45783"/>
    <n v="0"/>
    <n v="0"/>
    <x v="121"/>
  </r>
  <r>
    <s v="T60RM"/>
    <s v="DAO_Commercial"/>
    <s v="DBM"/>
    <s v="998-BLSK"/>
    <s v="A9S_2H15_003_STF"/>
    <s v="AMAZONSFFFBTX"/>
    <s v="COMMERCIAL"/>
    <s v="Commercial"/>
    <x v="2"/>
    <s v="OPTIPLEX 9020"/>
    <s v="AMAZONSFFBTX"/>
    <x v="0"/>
    <s v="NULL"/>
    <s v="NULL"/>
    <s v="NULL"/>
    <s v="Commercial DBM"/>
    <n v="1748"/>
    <n v="1748"/>
    <n v="1748"/>
    <n v="1748"/>
    <n v="1748"/>
    <n v="1748"/>
    <n v="1748"/>
    <n v="1748"/>
    <n v="1748"/>
    <n v="1748"/>
    <n v="1748"/>
    <n v="533"/>
    <n v="0"/>
    <n v="0"/>
    <n v="0"/>
    <n v="0"/>
    <n v="0"/>
    <n v="0"/>
    <n v="0"/>
    <n v="0"/>
    <n v="1708"/>
    <n v="40"/>
    <n v="0"/>
    <n v="0"/>
    <n v="0"/>
    <n v="1748"/>
    <n v="0"/>
    <n v="0"/>
    <n v="0"/>
    <n v="379.15"/>
    <n v="662754.19999999995"/>
    <n v="0"/>
    <n v="662754.19999999995"/>
    <x v="133"/>
  </r>
  <r>
    <s v="T6GGW"/>
    <s v="DAO_Retail"/>
    <s v="Back to School 2014"/>
    <s v="998-BDFJ"/>
    <s v="i3048-4285BLK"/>
    <s v="CASPIANBTX"/>
    <s v="CONSUMER"/>
    <s v="Retail"/>
    <x v="1"/>
    <s v="INSPIRON 3048"/>
    <s v="CASPIAN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8"/>
  </r>
  <r>
    <s v="TD9T2"/>
    <s v="DAO_Retail"/>
    <s v="Back to School 2014"/>
    <s v="998-BESK"/>
    <s v="XPSo18T-4444BLK"/>
    <s v="CORSEULTFBTX"/>
    <s v="CONSUMER"/>
    <s v="Retail"/>
    <x v="12"/>
    <s v="XPS 1820"/>
    <s v="CORSEULT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2.02"/>
    <n v="0"/>
    <n v="0"/>
    <n v="0"/>
    <x v="162"/>
  </r>
  <r>
    <s v="TDTV6"/>
    <s v="DAO_Retail"/>
    <s v="Holiday 2015"/>
    <s v="998-BQXB"/>
    <s v="COTTON131605_5003"/>
    <s v="COTTONWOODSKLFBTX"/>
    <s v="CONSUMER"/>
    <s v="Retail"/>
    <x v="0"/>
    <s v="INSPIRON 7359"/>
    <s v="COTTONWOODSKLBTX"/>
    <x v="0"/>
    <s v="NULL"/>
    <s v="NULL"/>
    <s v="NULL"/>
    <s v="Cons Retail"/>
    <n v="50"/>
    <n v="50"/>
    <n v="50"/>
    <n v="50"/>
    <n v="50"/>
    <n v="0"/>
    <n v="0"/>
    <n v="0"/>
    <n v="0"/>
    <n v="0"/>
    <n v="0"/>
    <n v="0"/>
    <n v="0"/>
    <n v="0"/>
    <n v="909"/>
    <n v="0"/>
    <n v="0"/>
    <n v="0"/>
    <n v="909"/>
    <n v="169"/>
    <n v="29"/>
    <n v="0"/>
    <n v="0"/>
    <n v="21"/>
    <n v="0"/>
    <n v="50"/>
    <n v="909"/>
    <n v="0"/>
    <n v="909"/>
    <n v="695.32"/>
    <n v="34766"/>
    <n v="632045.88"/>
    <n v="0"/>
    <x v="168"/>
  </r>
  <r>
    <s v="TGNX9"/>
    <s v="DAO_Retail"/>
    <n v="2014"/>
    <s v="998-BLFQ"/>
    <s v="INSPIRON 7348,,NOTEBOOK,COTTONWOODBDWFBTX"/>
    <s v="COTTONWOODBDWFBTX"/>
    <s v="CONSUMER"/>
    <s v="Retail"/>
    <x v="0"/>
    <s v="INSPIRON 7348"/>
    <s v="COTTONWOODBD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7"/>
  </r>
  <r>
    <s v="CH5TX"/>
    <s v="DAO_Retail"/>
    <s v="Holiday 2015"/>
    <s v="998-BQWW"/>
    <s v="COTTON131605_5017"/>
    <s v="COTTONWOODSKLFBTX"/>
    <s v="CONSUMER"/>
    <s v="Retail"/>
    <x v="0"/>
    <s v="INSPIRON 7359"/>
    <s v="COTTONWOODSKLBTX"/>
    <x v="0"/>
    <s v="NULL"/>
    <s v="NULL"/>
    <s v="NULL"/>
    <s v="Cons Retail"/>
    <n v="1475"/>
    <n v="1475"/>
    <n v="1475"/>
    <n v="1475"/>
    <n v="1475"/>
    <n v="0"/>
    <n v="0"/>
    <n v="0"/>
    <n v="0"/>
    <n v="0"/>
    <n v="0"/>
    <n v="0"/>
    <n v="0"/>
    <n v="0"/>
    <n v="0"/>
    <n v="0"/>
    <n v="0"/>
    <n v="0"/>
    <n v="0"/>
    <n v="8"/>
    <n v="1475"/>
    <n v="0"/>
    <n v="0"/>
    <n v="0"/>
    <n v="0"/>
    <n v="1475"/>
    <n v="0"/>
    <n v="0"/>
    <n v="0"/>
    <n v="657.39"/>
    <n v="969650.25"/>
    <n v="0"/>
    <n v="0"/>
    <x v="168"/>
  </r>
  <r>
    <s v="CMK2H"/>
    <s v="DAO_Retail"/>
    <n v="2014"/>
    <s v="998-BNZM"/>
    <s v="INSPIRON 3050,,SAKURA,SAKURAFBTX"/>
    <s v="SAKURAFBTX"/>
    <s v="CONSUMER"/>
    <s v="Retail"/>
    <x v="1"/>
    <s v="INSPIRON 3050"/>
    <s v="SAKURABTX"/>
    <x v="0"/>
    <s v="NULL"/>
    <s v="NULL"/>
    <s v="NULL"/>
    <s v="Cons Retail"/>
    <n v="649"/>
    <n v="649"/>
    <n v="649"/>
    <n v="649"/>
    <n v="649"/>
    <n v="649"/>
    <n v="649"/>
    <n v="649"/>
    <n v="0"/>
    <n v="0"/>
    <n v="0"/>
    <n v="0"/>
    <n v="0"/>
    <n v="0"/>
    <n v="0"/>
    <n v="0"/>
    <n v="0"/>
    <n v="0"/>
    <n v="0"/>
    <n v="0"/>
    <n v="649"/>
    <n v="0"/>
    <n v="0"/>
    <n v="0"/>
    <n v="0"/>
    <n v="649"/>
    <n v="0"/>
    <n v="0"/>
    <n v="0"/>
    <n v="204.19"/>
    <n v="132519.31"/>
    <n v="0"/>
    <n v="132519.31"/>
    <x v="50"/>
  </r>
  <r>
    <s v="CY2T2"/>
    <s v="BTS_DAO"/>
    <s v="B2S-2013"/>
    <s v="730-2046"/>
    <s v="Vostro 3560 1303_006"/>
    <s v="MERCEDESE15INTELFBTX"/>
    <s v="CONSUMER"/>
    <s v="Consumer"/>
    <x v="6"/>
    <s v="VOSTRO 3560"/>
    <s v="MERCEDESE15INTELBTX"/>
    <x v="0"/>
    <s v="LATAM"/>
    <s v="NULL"/>
    <s v="NULL"/>
    <s v="Cons Direct"/>
    <n v="3"/>
    <n v="3"/>
    <n v="3"/>
    <n v="3"/>
    <n v="3"/>
    <n v="3"/>
    <n v="3"/>
    <n v="3"/>
    <n v="3"/>
    <n v="3"/>
    <n v="3"/>
    <n v="3"/>
    <n v="3"/>
    <n v="3"/>
    <n v="0"/>
    <n v="0"/>
    <n v="0"/>
    <n v="0"/>
    <n v="0"/>
    <n v="0"/>
    <n v="3"/>
    <n v="0"/>
    <n v="0"/>
    <n v="0"/>
    <n v="0"/>
    <n v="3"/>
    <n v="0"/>
    <n v="0"/>
    <n v="0"/>
    <n v="581.1"/>
    <n v="1743.3000000000002"/>
    <n v="0"/>
    <n v="1743.3000000000002"/>
    <x v="234"/>
  </r>
  <r>
    <s v="D0WXW"/>
    <s v="DAO_Commercial"/>
    <s v="ESG"/>
    <s v="210-ADGO"/>
    <s v="EQL 4100E 4TB 3.5in"/>
    <s v="EQUALLOGIC PS4100"/>
    <s v="NULL"/>
    <s v="Commercial"/>
    <x v="3"/>
    <s v="NULL"/>
    <s v="NULL"/>
    <x v="0"/>
    <s v="DAO"/>
    <s v="NULL"/>
    <s v="NULL"/>
    <s v="Enterprise"/>
    <n v="15"/>
    <n v="15"/>
    <n v="15"/>
    <n v="11"/>
    <n v="11"/>
    <n v="11"/>
    <n v="0"/>
    <n v="0"/>
    <n v="0"/>
    <n v="0"/>
    <n v="0"/>
    <n v="0"/>
    <n v="0"/>
    <n v="0"/>
    <n v="0"/>
    <n v="0"/>
    <n v="0"/>
    <n v="0"/>
    <n v="0"/>
    <n v="0"/>
    <n v="15"/>
    <n v="0"/>
    <n v="0"/>
    <n v="0"/>
    <n v="0"/>
    <n v="15"/>
    <n v="0"/>
    <n v="0"/>
    <n v="0"/>
    <n v="5510"/>
    <n v="82650"/>
    <n v="0"/>
    <n v="0"/>
    <x v="121"/>
  </r>
  <r>
    <s v="D84YY"/>
    <s v="BTS_DAO"/>
    <n v="2012"/>
    <s v="730-1852"/>
    <s v="A5INT1303_025"/>
    <s v="AUDIA5INTELFBTX"/>
    <s v="CONSUMER"/>
    <s v="Consumer"/>
    <x v="0"/>
    <s v="INSPIRON 5520"/>
    <s v="AUDIA5INTELBTX"/>
    <x v="0"/>
    <s v="NULL"/>
    <s v="NULL"/>
    <s v="NULL"/>
    <s v="Cons Direct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552.53"/>
    <n v="552.53"/>
    <n v="0"/>
    <n v="552.53"/>
    <x v="95"/>
  </r>
  <r>
    <s v="FJVHF"/>
    <s v="DAO_Retail"/>
    <n v="2014"/>
    <s v="998-BOFI"/>
    <s v="INSPIRON 3541,,NOTEBOOK,CEDAR15AMDFBTX"/>
    <s v="CEDAR15AMDFBTX"/>
    <s v="CONSUMER"/>
    <s v="Retail"/>
    <x v="0"/>
    <s v="INSPIRON 3541"/>
    <s v="CEDAR15AMD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-"/>
    <n v="0"/>
    <n v="0"/>
    <n v="0"/>
    <x v="83"/>
  </r>
  <r>
    <s v="FKJ2D"/>
    <s v="BTS_DAO"/>
    <s v="B2S-2013"/>
    <s v="730-5345"/>
    <s v="OAK14V_1403_208/T"/>
    <s v="OAKV14IVBFBTX"/>
    <s v="CONSUMER"/>
    <s v="Consumer"/>
    <x v="0"/>
    <s v="INSPIRON 3421"/>
    <s v="OAKV14IVBBTX"/>
    <x v="0"/>
    <s v="LATAM"/>
    <s v="NULL"/>
    <s v="NULL"/>
    <s v="Cons Direct"/>
    <n v="2"/>
    <n v="2"/>
    <n v="2"/>
    <n v="2"/>
    <n v="2"/>
    <n v="2"/>
    <n v="2"/>
    <n v="2"/>
    <n v="2"/>
    <n v="2"/>
    <n v="2"/>
    <n v="2"/>
    <n v="2"/>
    <n v="2"/>
    <n v="0"/>
    <n v="0"/>
    <n v="0"/>
    <n v="0"/>
    <n v="0"/>
    <n v="0"/>
    <n v="2"/>
    <n v="0"/>
    <n v="0"/>
    <n v="0"/>
    <n v="0"/>
    <n v="2"/>
    <n v="0"/>
    <n v="0"/>
    <n v="0"/>
    <n v="410.51"/>
    <n v="821.02"/>
    <n v="0"/>
    <n v="821.02"/>
    <x v="125"/>
  </r>
  <r>
    <s v="G26W8"/>
    <s v="DAO_Retail"/>
    <s v="Spring 2014"/>
    <s v="730-8038"/>
    <s v="XPSo27T-2145BLK"/>
    <s v="PIRELLIFBTX"/>
    <s v="CONSUMER"/>
    <s v="Retail"/>
    <x v="12"/>
    <s v="XPS ONE 27"/>
    <s v="PIRELLI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8"/>
  </r>
  <r>
    <s v="G32H6"/>
    <s v="DAO_Retail"/>
    <n v="2014"/>
    <s v="730-2179"/>
    <s v="INSPIRON 5720,AUDIA7INTELBTX1"/>
    <s v="AUDIA7INTELFBTX"/>
    <s v="CONSUMER"/>
    <s v="Retail"/>
    <x v="0"/>
    <s v="INSPIRON 5720"/>
    <s v="AUDIA7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63"/>
  </r>
  <r>
    <s v="G61R3"/>
    <s v="DAO_Retail"/>
    <n v="2014"/>
    <s v="998-BNSK"/>
    <s v="TULIP15BDWBTX1,INSPIRON 15-5558"/>
    <s v="TULIP15BDWFBTX"/>
    <s v="CONSUMER"/>
    <s v="Retail"/>
    <x v="0"/>
    <s v="INSPIRON 15-5558"/>
    <s v="TULIP15BD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0"/>
  </r>
  <r>
    <s v="HTMD6"/>
    <s v="DAO_Retail"/>
    <s v="Back to School 2014"/>
    <s v="998-BEGM"/>
    <s v="X8700-7312BLK"/>
    <s v="GOODYEARFBTX"/>
    <s v="CONSUMER"/>
    <s v="Retail"/>
    <x v="12"/>
    <s v="XPS 8700"/>
    <s v="GOODYEARBTX"/>
    <x v="0"/>
    <s v="DAO"/>
    <s v="NULL"/>
    <s v="NULL"/>
    <s v="Cons Retail"/>
    <n v="2"/>
    <n v="2"/>
    <n v="2"/>
    <n v="2"/>
    <n v="2"/>
    <n v="2"/>
    <n v="2"/>
    <n v="2"/>
    <n v="2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0"/>
    <n v="0"/>
    <n v="1075.7"/>
    <n v="2151.4"/>
    <n v="0"/>
    <n v="2151.4"/>
    <x v="68"/>
  </r>
  <r>
    <s v="HYJG1"/>
    <s v="BTS_DAO"/>
    <s v="SPR-2016"/>
    <s v="998-BJWE"/>
    <s v=" i5|8GB|1TB"/>
    <s v="GENERAL SFFFBTX"/>
    <s v="CONSUMER"/>
    <s v="Consumer"/>
    <x v="1"/>
    <s v="INSPIRON 3647"/>
    <s v="GENERAL SFF 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8"/>
  </r>
  <r>
    <s v="J1JC9"/>
    <s v="DAO_Retail"/>
    <n v="2014"/>
    <s v="730-8019"/>
    <s v="XPS13,9333,NOTEBOOK,SPYDER ULT XPSFBTX"/>
    <s v="SPYDER ULT XPSFBTX"/>
    <s v="CONSUMER"/>
    <s v="Retail"/>
    <x v="5"/>
    <s v="XPS13"/>
    <s v="SPYDER ULT XPS 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49"/>
  </r>
  <r>
    <s v="JCJ2C"/>
    <s v="DAO_Retail"/>
    <s v="Spring 2014"/>
    <s v="998-BICH"/>
    <s v="i5535-2686sLV"/>
    <s v="OAK15AMDFBTX"/>
    <s v="CONSUMER"/>
    <s v="Retail"/>
    <x v="0"/>
    <s v="INSPIRON 5535"/>
    <s v="OAK15AMDBTX"/>
    <x v="0"/>
    <s v="DAO"/>
    <s v="NULL"/>
    <s v="NULL"/>
    <s v="Cons Retail"/>
    <n v="12"/>
    <n v="12"/>
    <n v="12"/>
    <n v="12"/>
    <n v="12"/>
    <n v="12"/>
    <n v="12"/>
    <n v="12"/>
    <n v="12"/>
    <n v="12"/>
    <n v="12"/>
    <n v="0"/>
    <n v="0"/>
    <n v="0"/>
    <n v="0"/>
    <n v="0"/>
    <n v="0"/>
    <n v="0"/>
    <n v="0"/>
    <n v="0"/>
    <n v="12"/>
    <n v="0"/>
    <n v="0"/>
    <n v="0"/>
    <n v="0"/>
    <n v="12"/>
    <n v="0"/>
    <n v="0"/>
    <n v="0"/>
    <n v="433.47"/>
    <n v="5201.6400000000003"/>
    <n v="0"/>
    <n v="5201.6400000000003"/>
    <x v="0"/>
  </r>
  <r>
    <s v="JFCPJ"/>
    <s v="DAO_Retail"/>
    <n v="2014"/>
    <s v="730-5652"/>
    <s v="INSPIRON 5521,,NOTEBOOK,OAKM15IVBFBTX"/>
    <s v="OAKM15IVBFBTX"/>
    <s v="CONSUMER"/>
    <s v="Retail"/>
    <x v="0"/>
    <s v="INSPIRON 5521"/>
    <s v="OAKM15IVB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4"/>
  </r>
  <r>
    <s v="TGXNR"/>
    <s v="DAO_Commercial"/>
    <s v="NDBM_Wave2Refresh"/>
    <s v="998-BFYW"/>
    <s v="LATITUDE 3440_103"/>
    <s v="LATITUDE OAK14FBTX"/>
    <s v="COMMERCIAL"/>
    <s v="Commercial"/>
    <x v="4"/>
    <s v="LATITUDE 3440"/>
    <s v="LATITUDE OAK14BTX"/>
    <x v="0"/>
    <s v="DAO"/>
    <s v="NULL"/>
    <s v="NULL"/>
    <s v="Commercial DBM"/>
    <n v="195"/>
    <n v="195"/>
    <n v="195"/>
    <n v="195"/>
    <n v="195"/>
    <n v="195"/>
    <n v="195"/>
    <n v="195"/>
    <n v="195"/>
    <n v="195"/>
    <n v="195"/>
    <n v="195"/>
    <n v="0"/>
    <n v="0"/>
    <n v="0"/>
    <n v="0"/>
    <n v="0"/>
    <n v="0"/>
    <n v="0"/>
    <n v="0"/>
    <n v="195"/>
    <n v="0"/>
    <n v="0"/>
    <n v="0"/>
    <n v="0"/>
    <n v="195"/>
    <n v="0"/>
    <n v="0"/>
    <n v="0"/>
    <n v="588.63"/>
    <n v="114782.85"/>
    <n v="0"/>
    <n v="114782.85"/>
    <x v="164"/>
  </r>
  <r>
    <s v="TJPW7"/>
    <s v="DAO_Commercial"/>
    <s v="NDBM_Wave2"/>
    <s v="730-7863"/>
    <s v="Alpine151H_005"/>
    <s v="ALPINE15FBTX"/>
    <s v="COMMERCIAL"/>
    <s v="Retail"/>
    <x v="4"/>
    <s v="LATITUDE E5540"/>
    <s v="ALPINE15BTX"/>
    <x v="0"/>
    <s v="LATAM"/>
    <s v="Lat. Am.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47"/>
  </r>
  <r>
    <s v="TXCTN"/>
    <s v="DAO_Commercial"/>
    <s v="NDBM_Wave1"/>
    <s v="730-8376"/>
    <s v="AMZMT142H_021"/>
    <s v="AMAZONMTFBTX"/>
    <s v="COMMERCIAL"/>
    <s v="Retail"/>
    <x v="2"/>
    <s v="OPTIPLEX 9020"/>
    <s v="AMAZONMTBTX"/>
    <x v="0"/>
    <s v="LATAM"/>
    <s v="Lat. Am.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5"/>
  </r>
  <r>
    <s v="VM367"/>
    <s v="DAO_Retail"/>
    <n v="2014"/>
    <s v="998-10028"/>
    <s v="INSPIRON N5110,FGAN5110,NO PROCESSOR,NOTEBOOK,QUEEN15INTELFBTX"/>
    <s v="QUEEN15INTELFBTX"/>
    <s v="CONSUMER"/>
    <s v="Retail"/>
    <x v="0"/>
    <s v="INSPIRON N5110"/>
    <s v="QUEEN15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3"/>
  </r>
  <r>
    <s v="WCPJV"/>
    <s v="DAO_Commercial"/>
    <n v="2013"/>
    <s v="332-1472"/>
    <s v="MMCo - T5600"/>
    <s v="T5600"/>
    <s v="Workstations"/>
    <s v="Commercial"/>
    <x v="15"/>
    <s v="NULL"/>
    <s v="LITTLESURBTX"/>
    <x v="0"/>
    <s v="DAO"/>
    <s v="North Am."/>
    <s v="Commercial Legacy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44"/>
  </r>
  <r>
    <s v="WT6MT"/>
    <s v="DAO_Retail"/>
    <n v="2014"/>
    <s v="730-5567"/>
    <s v="INSPIRON 660,NO PROCESSOR,MINI TOWER,MISSION HILLS MLKFBTX"/>
    <s v="MISSION HILLS MLK BTX"/>
    <s v="CONSUMER"/>
    <s v="Retail"/>
    <x v="1"/>
    <s v="INSPIRON 660"/>
    <s v="MISSION HILLS MLK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8"/>
  </r>
  <r>
    <s v="WX50X"/>
    <s v="DAO_Retail"/>
    <s v="B2S-2015"/>
    <s v="998-BCYB"/>
    <s v="CEDAR15V1503_2324"/>
    <s v="CEDAR15HSWFBTX"/>
    <s v="CONSUMER"/>
    <s v="Retail"/>
    <x v="0"/>
    <s v="INSPIRON 3542"/>
    <s v="CEDAR15HSWBTX"/>
    <x v="0"/>
    <s v="DAO"/>
    <s v="North Am."/>
    <s v="Consumer InDirect"/>
    <s v="Cons Retail"/>
    <n v="39"/>
    <n v="39"/>
    <n v="39"/>
    <n v="39"/>
    <n v="39"/>
    <n v="39"/>
    <n v="39"/>
    <n v="39"/>
    <n v="39"/>
    <n v="39"/>
    <n v="39"/>
    <n v="39"/>
    <n v="39"/>
    <n v="39"/>
    <n v="0"/>
    <n v="0"/>
    <n v="0"/>
    <n v="0"/>
    <n v="0"/>
    <n v="0"/>
    <n v="39"/>
    <n v="0"/>
    <n v="0"/>
    <n v="0"/>
    <n v="0"/>
    <n v="39"/>
    <n v="0"/>
    <n v="0"/>
    <n v="0"/>
    <n v="505.84"/>
    <n v="19727.759999999998"/>
    <n v="0"/>
    <n v="19727.759999999998"/>
    <x v="37"/>
  </r>
  <r>
    <s v="X0NNC"/>
    <s v="DAO_Retail"/>
    <n v="2014"/>
    <s v="730-0125"/>
    <s v="CHELSEABTX1"/>
    <s v="INSPIRON N5030,FGA,NOTEBOOK,CHELSEA15INTEL"/>
    <s v="CONSUMER"/>
    <s v="Retail"/>
    <x v="0"/>
    <s v="INSPIRON N5030"/>
    <s v="CHELSEA15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6"/>
  </r>
  <r>
    <s v="XFHV1"/>
    <s v="BTS_Mexico"/>
    <s v="FY 16 Spring Cycle 1"/>
    <s v="998-BMOO"/>
    <s v="LATITUDE 3450"/>
    <s v="MARBLE FALLS14FBTX"/>
    <s v="COMMERCIAL"/>
    <s v="Consumer"/>
    <x v="4"/>
    <s v="LATITUDE 3450"/>
    <s v="MARBLE FALLS14BTX"/>
    <x v="1"/>
    <s v="NULL"/>
    <s v="NULL"/>
    <s v="NULL"/>
    <s v="Commercial DBM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412"/>
    <n v="412"/>
    <n v="0"/>
    <n v="412"/>
    <x v="188"/>
  </r>
  <r>
    <s v="XV6DT"/>
    <s v="DAO_Retail"/>
    <n v="2014"/>
    <s v="730-4429"/>
    <s v="INSPIRON 5423,BMWZ4FBTX1,NOTEBOOK,BMWZ4BTX"/>
    <s v="BMWZ4FBTX"/>
    <s v="CONSUMER"/>
    <s v="Retail"/>
    <x v="0"/>
    <s v="INSPIRON 5423"/>
    <s v="BMWZ4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"/>
  </r>
  <r>
    <s v="Y0TF0"/>
    <s v="BTS_DAO"/>
    <s v="FY15 2H"/>
    <s v="998-BRLV"/>
    <s v="Midland102H_002"/>
    <s v="MIDLANDFBTX"/>
    <s v="TABLET DEVICES"/>
    <s v="Consumer"/>
    <x v="7"/>
    <s v="VENUE 11 PRO"/>
    <s v="MIDLANDBTX"/>
    <x v="0"/>
    <s v="NULL"/>
    <s v="NULL"/>
    <s v="NULL"/>
    <s v="Tablets"/>
    <n v="2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0"/>
    <n v="0"/>
    <n v="373.36430000000001"/>
    <n v="746.72860000000003"/>
    <n v="0"/>
    <n v="0"/>
    <x v="20"/>
  </r>
  <r>
    <s v="YN3F8"/>
    <s v="DAO_Commercial"/>
    <s v="ESG"/>
    <s v="210-ADGK"/>
    <s v="EQL 6100X 600G 2.5in"/>
    <s v="EQUALLOGIC PS6100"/>
    <s v="NULL"/>
    <s v="Commercial"/>
    <x v="3"/>
    <s v="NULL"/>
    <s v="NULL"/>
    <x v="0"/>
    <s v="DAO"/>
    <s v="NULL"/>
    <s v="NULL"/>
    <s v="Enterprise"/>
    <n v="16"/>
    <n v="16"/>
    <n v="16"/>
    <n v="12"/>
    <n v="12"/>
    <n v="4"/>
    <n v="4"/>
    <n v="0"/>
    <n v="0"/>
    <n v="0"/>
    <n v="0"/>
    <n v="0"/>
    <n v="0"/>
    <n v="0"/>
    <n v="0"/>
    <n v="0"/>
    <n v="0"/>
    <n v="0"/>
    <n v="0"/>
    <n v="0"/>
    <n v="16"/>
    <n v="0"/>
    <n v="0"/>
    <n v="0"/>
    <n v="0"/>
    <n v="16"/>
    <n v="0"/>
    <n v="0"/>
    <n v="0"/>
    <n v="6224"/>
    <n v="99584"/>
    <n v="0"/>
    <n v="0"/>
    <x v="23"/>
  </r>
  <r>
    <s v="YVXR8"/>
    <s v="DAO_Retail"/>
    <s v="Spring 2015"/>
    <s v="998-BLKP"/>
    <s v="i7348-5001SLV"/>
    <s v="COTTONWOODBDWFBTX"/>
    <s v="CONSUMER"/>
    <s v="Retail"/>
    <x v="0"/>
    <s v="INSPIRON 7348"/>
    <s v="COTTONWOODBDWBTX"/>
    <x v="0"/>
    <s v="NULL"/>
    <s v="NULL"/>
    <s v="NULL"/>
    <s v="Cons Retail"/>
    <n v="51"/>
    <n v="51"/>
    <n v="51"/>
    <n v="51"/>
    <n v="51"/>
    <n v="51"/>
    <n v="51"/>
    <n v="51"/>
    <n v="51"/>
    <n v="0"/>
    <n v="0"/>
    <n v="0"/>
    <n v="0"/>
    <n v="0"/>
    <n v="0"/>
    <n v="0"/>
    <n v="0"/>
    <n v="0"/>
    <n v="0"/>
    <n v="0"/>
    <n v="51"/>
    <n v="0"/>
    <n v="0"/>
    <n v="0"/>
    <n v="0"/>
    <n v="51"/>
    <n v="0"/>
    <n v="0"/>
    <n v="0"/>
    <n v="816.9"/>
    <n v="41661.9"/>
    <n v="0"/>
    <n v="41661.9"/>
    <x v="87"/>
  </r>
  <r>
    <s v="VM5HD"/>
    <s v="DAO_Retail"/>
    <n v="2014"/>
    <s v="998-BOXN"/>
    <s v="INSPIRON 3050,,SAKURA,SAKURAFBTX"/>
    <s v="SAKURAFBTX"/>
    <s v="CONSUMER"/>
    <s v="Retail"/>
    <x v="1"/>
    <s v="INSPIRON 3050"/>
    <s v="SAKURA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0"/>
  </r>
  <r>
    <s v="VWNGN"/>
    <s v="BTS_DAO"/>
    <s v="B2S-2013"/>
    <s v="730-5312"/>
    <s v="i7|12|2|GFX (P1)"/>
    <s v="GOODYEARFBTX"/>
    <s v="CONSUMER"/>
    <s v="Consumer"/>
    <x v="12"/>
    <s v="XPS 8700"/>
    <s v="GOODYEARBTX"/>
    <x v="0"/>
    <s v="DAO"/>
    <s v="North Am."/>
    <s v="Consumer Direct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8"/>
  </r>
  <r>
    <s v="W6RP3"/>
    <s v="BTS_Mexico"/>
    <n v="2014"/>
    <s v="998-BIUE"/>
    <s v="INSPIRON 3442,,NOTEBOOK,CEDAR14HSWFBTX"/>
    <s v="CEDAR14HSWFBTX"/>
    <s v="CONSUMER"/>
    <s v="Retail"/>
    <x v="0"/>
    <s v="INSPIRON 3442"/>
    <s v="CEDAR14HSWBTX"/>
    <x v="1"/>
    <s v="NULL"/>
    <s v="NULL"/>
    <s v="NULL"/>
    <s v="Braz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9"/>
  </r>
  <r>
    <s v="WT5DD"/>
    <s v="BTS_Mexico"/>
    <s v="FY16 Wave 2"/>
    <s v="998-BQXX"/>
    <s v="7040SFF_2H16_007/MX/BTS"/>
    <s v="SWORDFISHSFFFBTX"/>
    <s v="COMMERCIAL"/>
    <s v="Commercial"/>
    <x v="2"/>
    <s v="OPTIPLEX 7040"/>
    <s v="SWORDFISHSFFBTX"/>
    <x v="1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5"/>
    <n v="41"/>
    <n v="0"/>
    <n v="0"/>
    <n v="0"/>
    <n v="0"/>
    <n v="0"/>
    <n v="0"/>
    <n v="0"/>
    <n v="5"/>
    <n v="5"/>
    <n v="498.29239999999999"/>
    <n v="0"/>
    <n v="2491.462"/>
    <n v="0"/>
    <x v="82"/>
  </r>
  <r>
    <s v="X04K4"/>
    <s v="BTS_DAO"/>
    <s v="B2S-2016"/>
    <s v="998-BPBJ"/>
    <s v="GENSFF1603_313/US/BTS"/>
    <s v="GENERAL SFFFBTX"/>
    <s v="CONSUMER"/>
    <s v="Consumer"/>
    <x v="1"/>
    <s v="INSPIRON 3647"/>
    <s v="GENERAL SFF 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352.21"/>
    <n v="0"/>
    <n v="0"/>
    <n v="0"/>
    <x v="28"/>
  </r>
  <r>
    <s v="GFC72"/>
    <s v="DAO_Retail"/>
    <n v="2014"/>
    <s v="998-BEDU"/>
    <s v="OPTIPLEX 9020,BTX,NO PROCESSOR,AMAZON AIO,AMAZON AIO,BTX,WW"/>
    <s v="AMAZON AIOFBTX"/>
    <s v="COMMERCIAL"/>
    <s v="Retail"/>
    <x v="2"/>
    <s v="OPTIPLEX 9020"/>
    <s v="AMAZON AIO 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"/>
  </r>
  <r>
    <s v="GGM5C"/>
    <s v="DAO_Retail"/>
    <n v="2014"/>
    <s v="730-6814"/>
    <s v="XPS ONE 27,NO PROCESSOR,AIO,2720,PIRELLIBTX1"/>
    <s v="PIRELLIFBTX"/>
    <s v="CONSUMER"/>
    <s v="Retail"/>
    <x v="12"/>
    <s v="XPS ONE 27"/>
    <s v="PIRELLI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8"/>
  </r>
  <r>
    <s v="HWCTG"/>
    <s v="DAO_Commercial"/>
    <n v="2013"/>
    <s v="331-9111"/>
    <s v="Lat E5530 Con 21"/>
    <s v="Undefined"/>
    <s v="Notebooks"/>
    <s v="Commercial"/>
    <x v="4"/>
    <s v="NULL"/>
    <s v="KORBEL15BTX"/>
    <x v="0"/>
    <s v="DAO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45"/>
  </r>
  <r>
    <s v="HY8HJ"/>
    <s v="BTS_Mexico"/>
    <s v="B2S-16"/>
    <s v="998-BNPN"/>
    <s v="INSPIRON 3646"/>
    <s v="SAFFRONFBTX"/>
    <s v="CONSUMER"/>
    <s v="Consumer"/>
    <x v="1"/>
    <s v="INSPIRON 3646"/>
    <s v="SAFFRONBTX"/>
    <x v="1"/>
    <s v="NULL"/>
    <s v="NULL"/>
    <s v="NULL"/>
    <s v="Cons Direct"/>
    <n v="1907"/>
    <n v="1907"/>
    <n v="1907"/>
    <n v="1907"/>
    <n v="1907"/>
    <n v="1907"/>
    <n v="1907"/>
    <n v="1907"/>
    <n v="1907"/>
    <n v="1907"/>
    <n v="0"/>
    <n v="0"/>
    <n v="0"/>
    <n v="0"/>
    <n v="0"/>
    <n v="0"/>
    <n v="0"/>
    <n v="0"/>
    <n v="0"/>
    <n v="0"/>
    <n v="680"/>
    <n v="0"/>
    <n v="0"/>
    <n v="0"/>
    <n v="1227"/>
    <n v="1907"/>
    <n v="0"/>
    <n v="0"/>
    <n v="0"/>
    <n v="290.64"/>
    <n v="554250.48"/>
    <n v="0"/>
    <n v="554250.48"/>
    <x v="88"/>
  </r>
  <r>
    <s v="J0PG6"/>
    <s v="BTS_DAO"/>
    <s v="B2S-2015"/>
    <s v="998-BELF"/>
    <s v="i5|8|1 HD+"/>
    <s v="CEDAR17HSWFBTX"/>
    <s v="CONSUMER"/>
    <s v="Consumer"/>
    <x v="0"/>
    <s v="INSPIRON 5748"/>
    <s v="CEDAR17HSWBTX"/>
    <x v="0"/>
    <s v="DAO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2"/>
  </r>
  <r>
    <s v="G7CYP"/>
    <s v="DAO_Retail"/>
    <n v="2014"/>
    <s v="730-4054"/>
    <s v="XPS ONE 2710,,,PRINCEVILLEFBTX"/>
    <s v="PRINCEVILLEFBTX"/>
    <s v="CONSUMER"/>
    <s v="Retail"/>
    <x v="12"/>
    <s v="XPS ONE 2710"/>
    <s v="PRINCEVILLE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20"/>
  </r>
  <r>
    <s v="GMPVH"/>
    <s v="BTS_Mexico"/>
    <s v="FY 16 Holiday Cycle 5"/>
    <s v="998-BRRH"/>
    <s v="REDWOOD1603_1204R"/>
    <s v="REDWOODFBTX"/>
    <s v="CONSUMER"/>
    <s v="Retail"/>
    <x v="0"/>
    <s v="INSPIRON 3147"/>
    <s v="REDWOODBTX"/>
    <x v="1"/>
    <s v="NULL"/>
    <s v="NULL"/>
    <s v="NULL"/>
    <s v="Cons Direct"/>
    <n v="26"/>
    <n v="26"/>
    <n v="0"/>
    <n v="0"/>
    <n v="0"/>
    <n v="0"/>
    <n v="0"/>
    <n v="0"/>
    <n v="0"/>
    <n v="0"/>
    <n v="0"/>
    <n v="0"/>
    <n v="0"/>
    <n v="0"/>
    <n v="0"/>
    <n v="0"/>
    <n v="50"/>
    <n v="0"/>
    <n v="50"/>
    <n v="743"/>
    <n v="0"/>
    <n v="0"/>
    <n v="0"/>
    <n v="0"/>
    <n v="26"/>
    <n v="26"/>
    <n v="50"/>
    <n v="0"/>
    <n v="0"/>
    <n v="458.65280000000001"/>
    <n v="11924.9728"/>
    <n v="22932.639999999999"/>
    <n v="0"/>
    <x v="18"/>
  </r>
  <r>
    <s v="GPDG1"/>
    <s v="DAO_Retail"/>
    <s v="Spring 2015"/>
    <s v="998-BKSQ"/>
    <s v="i5749-555SLV"/>
    <s v="CEDAR17BDWFBTX"/>
    <s v="CONSUMER"/>
    <s v="Retail"/>
    <x v="0"/>
    <s v="INSPIRON 5749"/>
    <s v="CEDAR17BDWBTX"/>
    <x v="0"/>
    <s v="NULL"/>
    <s v="NULL"/>
    <s v="NULL"/>
    <s v="Cons Retail"/>
    <n v="2"/>
    <n v="2"/>
    <n v="2"/>
    <n v="2"/>
    <n v="2"/>
    <n v="2"/>
    <n v="2"/>
    <n v="2"/>
    <n v="2"/>
    <n v="2"/>
    <n v="2"/>
    <n v="0"/>
    <n v="0"/>
    <n v="0"/>
    <n v="0"/>
    <n v="0"/>
    <n v="0"/>
    <n v="0"/>
    <n v="0"/>
    <n v="0"/>
    <n v="2"/>
    <n v="0"/>
    <n v="0"/>
    <n v="0"/>
    <n v="0"/>
    <n v="2"/>
    <n v="0"/>
    <n v="0"/>
    <n v="0"/>
    <n v="458.83"/>
    <n v="917.66"/>
    <n v="0"/>
    <n v="917.66"/>
    <x v="189"/>
  </r>
  <r>
    <s v="GV449"/>
    <s v="DAO_Retail"/>
    <n v="2014"/>
    <s v="730-3786"/>
    <s v="INSPIRON 5423,BMWZ4FBTX1,NOTEBOOK,BMWZ4BTX"/>
    <s v="BMWZ4FBTX"/>
    <s v="CONSUMER"/>
    <s v="Retail"/>
    <x v="0"/>
    <s v="INSPIRON 5423"/>
    <s v="BMWZ4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"/>
  </r>
  <r>
    <s v="H23D2"/>
    <s v="DAO_Retail"/>
    <n v="2014"/>
    <s v="730-5969"/>
    <s v="ALIENWARE X51,,,ANDROMEDA R2FBTX"/>
    <s v="ANDROMEDA R2FBTX"/>
    <s v="CONSUMER"/>
    <s v="Retail"/>
    <x v="9"/>
    <s v="ALIENWARE X51"/>
    <s v="ANDROMEDA R2 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3"/>
  </r>
  <r>
    <s v="DCP4V"/>
    <s v="DAO_Retail"/>
    <n v="2014"/>
    <s v="998-BNIH"/>
    <s v="INSPIRON 7348,,NOTEBOOK,COTTONWOODBDWFBTX"/>
    <s v="COTTONWOODBDWFBTX"/>
    <s v="CONSUMER"/>
    <s v="Retail"/>
    <x v="0"/>
    <s v="INSPIRON 7348"/>
    <s v="COTTONWOODBD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7"/>
  </r>
  <r>
    <s v="DDR7P"/>
    <s v="DAO_Retail"/>
    <n v="2014"/>
    <s v="998-BHSJ"/>
    <s v="INSPIRON 5535,NOTEBOOK,OAKM15HSWFBTX"/>
    <s v="OAK15AMDFBTX"/>
    <s v="CONSUMER"/>
    <s v="Retail"/>
    <x v="0"/>
    <s v="INSPIRON 5535"/>
    <s v="OAK15AMD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0"/>
  </r>
  <r>
    <s v="DGY0W"/>
    <s v="DAO_Retail"/>
    <n v="2014"/>
    <s v="998-10001"/>
    <s v="INSPIRON N5030,NO PROCESSOR,NOTEBOOK,CHELSEA NEW INTEL MV RETAILCTO"/>
    <s v="CHELSEA NEW INTEL MV RETAIL CTO"/>
    <s v="CONSUMER"/>
    <s v="Retail"/>
    <x v="0"/>
    <s v="INSPIRON N5030"/>
    <s v="CHELSEA NEW INTEL MV RETAIL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43"/>
  </r>
  <r>
    <s v="DPVYJ"/>
    <s v="DAO_Commercial"/>
    <s v="DBM"/>
    <s v="998-BJSM"/>
    <s v="MarbleFalls14_3W_111"/>
    <s v="MARBLE FALLS14FBTX"/>
    <s v="COMMERCIAL"/>
    <s v="Commercial"/>
    <x v="4"/>
    <s v="LATITUDE 3450"/>
    <s v="MARBLE FALLS14BTX"/>
    <x v="0"/>
    <s v="NULL"/>
    <s v="NULL"/>
    <s v="NULL"/>
    <s v="Commercial DBM"/>
    <n v="1129"/>
    <n v="1129"/>
    <n v="575"/>
    <n v="575"/>
    <n v="575"/>
    <n v="0"/>
    <n v="0"/>
    <n v="0"/>
    <n v="0"/>
    <n v="0"/>
    <n v="0"/>
    <n v="0"/>
    <n v="0"/>
    <n v="0"/>
    <n v="0"/>
    <n v="0"/>
    <n v="792"/>
    <n v="0"/>
    <n v="792"/>
    <n v="264"/>
    <n v="1072"/>
    <n v="57"/>
    <n v="0"/>
    <n v="0"/>
    <n v="0"/>
    <n v="1129"/>
    <n v="330"/>
    <n v="462"/>
    <n v="264"/>
    <n v="559.85"/>
    <n v="632070.65"/>
    <n v="443401.2"/>
    <n v="0"/>
    <x v="188"/>
  </r>
  <r>
    <s v="NXTC4"/>
    <s v="DAO_Retail"/>
    <n v="2014"/>
    <s v="998-BELY"/>
    <s v="INSPIRON 3647,T93ND, BASE,INSP DT,3647,BTX,GENERAL SFFFBTX"/>
    <s v="GENERAL SFFFBTX"/>
    <s v="CONSUMER"/>
    <s v="Retail"/>
    <x v="1"/>
    <s v="INSPIRON 3647"/>
    <s v="GENERAL SFF 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8"/>
  </r>
  <r>
    <s v="NXYXJ"/>
    <s v="BTS_DAO"/>
    <s v="SPR-2016"/>
    <s v="998-BLNZ"/>
    <s v="INSPIRON 3043,,FOXGLOVE,FOXGLOVEFBTX"/>
    <s v="FOXGLOVEFBTX"/>
    <s v="CONSUMER"/>
    <s v="Consumer"/>
    <x v="1"/>
    <s v="INSPIRON 3043"/>
    <s v="FOXGLOVEBTX"/>
    <x v="0"/>
    <s v="NULL"/>
    <s v="NULL"/>
    <s v="NULL"/>
    <s v="Cons Direct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312.51"/>
    <n v="312.51"/>
    <n v="0"/>
    <n v="312.51"/>
    <x v="51"/>
  </r>
  <r>
    <s v="P07N7"/>
    <s v="DAO_Retail"/>
    <s v="FY16 Spring Cycle 1"/>
    <s v="998-BPXS"/>
    <s v="BRAD15BDW1601_5237_P"/>
    <s v="BRADLEYBDWFBTX"/>
    <s v="CONSUMER"/>
    <s v="Retail"/>
    <x v="0"/>
    <s v="INSPIRON 7548"/>
    <s v="BRADLEYBDWBTX"/>
    <x v="0"/>
    <s v="NULL"/>
    <s v="NULL"/>
    <s v="NULL"/>
    <s v="Cons Retail"/>
    <n v="12"/>
    <n v="12"/>
    <n v="12"/>
    <n v="12"/>
    <n v="12"/>
    <n v="12"/>
    <n v="0"/>
    <n v="0"/>
    <n v="0"/>
    <n v="0"/>
    <n v="0"/>
    <n v="0"/>
    <n v="0"/>
    <n v="0"/>
    <n v="0"/>
    <n v="0"/>
    <n v="0"/>
    <n v="0"/>
    <n v="0"/>
    <n v="0"/>
    <n v="8"/>
    <n v="0"/>
    <n v="0"/>
    <n v="4"/>
    <n v="0"/>
    <n v="12"/>
    <n v="0"/>
    <n v="0"/>
    <n v="0"/>
    <n v="1007.94"/>
    <n v="12095.28"/>
    <n v="0"/>
    <n v="0"/>
    <x v="71"/>
  </r>
  <r>
    <s v="P1W2V"/>
    <s v="BTS_DAO"/>
    <s v="B2S-2015"/>
    <s v="998-BEBJ"/>
    <s v="CelBT|4|500"/>
    <s v="OAK15BYTFBTX"/>
    <s v="CONSUMER"/>
    <s v="Consumer"/>
    <x v="0"/>
    <s v="INSPIRON 3531"/>
    <s v="OAK15BYTBTX"/>
    <x v="0"/>
    <s v="DAO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27"/>
  </r>
  <r>
    <s v="PDGR1"/>
    <s v="BTS_DAO"/>
    <s v="B2S-2016"/>
    <s v="998-BNJY"/>
    <s v="Touch|PQC|4GB|500|UMA|1705|Battery|Win8.1"/>
    <s v="FOXGLOVEFBTX"/>
    <s v="CONSUMER"/>
    <s v="Consumer"/>
    <x v="1"/>
    <s v="INSPIRON 3043"/>
    <s v="FOXGLOVEBTX"/>
    <x v="0"/>
    <s v="NULL"/>
    <s v="NULL"/>
    <s v="NULL"/>
    <s v="Cons Direct"/>
    <n v="240"/>
    <n v="240"/>
    <n v="240"/>
    <n v="64"/>
    <n v="18"/>
    <n v="0"/>
    <n v="0"/>
    <n v="0"/>
    <n v="0"/>
    <n v="0"/>
    <n v="0"/>
    <n v="0"/>
    <n v="0"/>
    <n v="0"/>
    <n v="0"/>
    <n v="0"/>
    <n v="6"/>
    <n v="0"/>
    <n v="6"/>
    <n v="0"/>
    <n v="240"/>
    <n v="0"/>
    <n v="0"/>
    <n v="0"/>
    <n v="0"/>
    <n v="240"/>
    <n v="0"/>
    <n v="6"/>
    <n v="0"/>
    <n v="495.48"/>
    <n v="118915.20000000001"/>
    <n v="2972.88"/>
    <n v="0"/>
    <x v="51"/>
  </r>
  <r>
    <s v="VW29Y"/>
    <s v="DAO_Retail"/>
    <n v="2014"/>
    <s v="998-BHWQ"/>
    <s v="INSPIRON 5735,,,OAK17AMDFBTX"/>
    <s v="OAK17AMDFBTX"/>
    <s v="CONSUMER"/>
    <s v="Retail"/>
    <x v="0"/>
    <s v="INSPIRON 5735"/>
    <s v="OAK17AMD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9"/>
  </r>
  <r>
    <s v="W0M5J"/>
    <s v="DAO_Retail"/>
    <n v="2014"/>
    <s v="730-5060"/>
    <s v="INSPIRON 2020,NO PROCESSOR,AIO,EAGLETONFBTX"/>
    <s v="EAGLETONFBTX"/>
    <s v="CONSUMER"/>
    <s v="Retail"/>
    <x v="1"/>
    <s v="INSPIRON ONE 2020"/>
    <s v="EAGLETON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"/>
  </r>
  <r>
    <s v="W6WV0"/>
    <s v="DAO_Retail"/>
    <n v="2014"/>
    <s v="998-BLKL"/>
    <s v="INSPIRON 7352,,NOTEBOOK,CONTEBDWFBTX"/>
    <s v="CONTEBDWFBTX"/>
    <s v="CONSUMER"/>
    <s v="Retail"/>
    <x v="0"/>
    <s v="INSPIRON 7352"/>
    <s v="CONTEBD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6"/>
  </r>
  <r>
    <s v="WPV7X"/>
    <s v="DAO_Retail"/>
    <n v="2014"/>
    <s v="998-BHYK"/>
    <s v="INSPIRON 5545,,NOTEBOOK,MAPLE15AMDFBTX"/>
    <s v="MAPLE15AMDFBTX"/>
    <s v="CONSUMER"/>
    <s v="Retail"/>
    <x v="0"/>
    <s v="INSPIRON 5545"/>
    <s v="MAPLE15AMD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76"/>
  </r>
  <r>
    <s v="WV029"/>
    <s v="DAO_Retail"/>
    <n v="2014"/>
    <s v="998-BDXY"/>
    <s v="OPTIPLEX XE2,NO PROCESSOR,AMAZON X MT E,AMAZONXMTFBTX,EPA,BTX,WW"/>
    <s v="AMAZONXMTFBTX"/>
    <s v="COMMERCIAL"/>
    <s v="Retail"/>
    <x v="2"/>
    <s v="OPTIPLEX XE2"/>
    <s v="AMAZONXMT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04"/>
  </r>
  <r>
    <s v="JNXN5"/>
    <s v="DAO_Retail"/>
    <n v="2014"/>
    <s v="730-5289"/>
    <s v="INSPIRON 5721,,NOTEBOOK,OAKM17IVBFBTX"/>
    <s v="OAKM17IVBFBTX"/>
    <s v="CONSUMER"/>
    <s v="Retail"/>
    <x v="0"/>
    <s v="INSPIRON 5721"/>
    <s v="OAKM17IVB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4"/>
  </r>
  <r>
    <s v="JV056"/>
    <s v="BTS_Mexico"/>
    <s v="B2S-16"/>
    <s v="998-BNTO"/>
    <s v="INSPIRON 3043"/>
    <s v="FOXGLOVEFBTX"/>
    <s v="CONSUMER"/>
    <s v="Consumer"/>
    <x v="1"/>
    <s v="INSPIRON 3043"/>
    <s v="FOXGLOVEBTX"/>
    <x v="1"/>
    <s v="NULL"/>
    <s v="NULL"/>
    <s v="NULL"/>
    <s v="Cons Direct"/>
    <n v="630"/>
    <n v="630"/>
    <n v="630"/>
    <n v="630"/>
    <n v="630"/>
    <n v="630"/>
    <n v="390"/>
    <n v="0"/>
    <n v="0"/>
    <n v="0"/>
    <n v="0"/>
    <n v="0"/>
    <n v="0"/>
    <n v="0"/>
    <n v="0"/>
    <n v="0"/>
    <n v="0"/>
    <n v="0"/>
    <n v="0"/>
    <n v="0"/>
    <n v="570"/>
    <n v="0"/>
    <n v="0"/>
    <n v="0"/>
    <n v="60"/>
    <n v="630"/>
    <n v="0"/>
    <n v="0"/>
    <n v="0"/>
    <n v="408.06"/>
    <n v="257077.8"/>
    <n v="0"/>
    <n v="0"/>
    <x v="51"/>
  </r>
  <r>
    <s v="JV52P"/>
    <s v="DAO_Retail"/>
    <n v="2014"/>
    <s v="730-4349"/>
    <s v="XPS14,NO PROCESSOR,NOTEBOOK,CARRERA XPS FBTX"/>
    <s v="CARRERA XPS FBTX"/>
    <s v="CONSUMER"/>
    <s v="Retail"/>
    <x v="5"/>
    <s v="XPS14"/>
    <s v="CARRERA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9"/>
  </r>
  <r>
    <s v="JXP73"/>
    <s v="BTS_DAO"/>
    <s v="SPR-2016"/>
    <s v="998-BNWW"/>
    <s v="XPS ONE 27"/>
    <s v="PIRELLIFBTX"/>
    <s v="CONSUMER"/>
    <s v="Consumer"/>
    <x v="12"/>
    <s v="XPS ONE 27"/>
    <s v="PIRELLIBTX"/>
    <x v="0"/>
    <s v="NULL"/>
    <s v="NULL"/>
    <s v="NULL"/>
    <s v="Cons Direct"/>
    <n v="140"/>
    <n v="140"/>
    <n v="140"/>
    <n v="0"/>
    <n v="0"/>
    <n v="0"/>
    <n v="0"/>
    <n v="0"/>
    <n v="0"/>
    <n v="0"/>
    <n v="0"/>
    <n v="0"/>
    <n v="0"/>
    <n v="0"/>
    <n v="0"/>
    <n v="0"/>
    <n v="0"/>
    <n v="0"/>
    <n v="0"/>
    <n v="0"/>
    <n v="140"/>
    <n v="0"/>
    <n v="0"/>
    <n v="0"/>
    <n v="0"/>
    <n v="140"/>
    <n v="0"/>
    <n v="0"/>
    <n v="0"/>
    <n v="1180.0899999999999"/>
    <n v="165212.59999999998"/>
    <n v="0"/>
    <n v="0"/>
    <x v="98"/>
  </r>
  <r>
    <s v="K14V6"/>
    <s v="DAO_Retail"/>
    <n v="2014"/>
    <s v="998-BNIK"/>
    <s v="TULIP17BDWBTX1,INSPIRON 17-5758"/>
    <s v="TULIP17BDWFBTX"/>
    <s v="CONSUMER"/>
    <s v="Retail"/>
    <x v="0"/>
    <s v="INSPIRON 17-5758"/>
    <s v="TULIP17BDWBTX"/>
    <x v="0"/>
    <s v="NULL"/>
    <s v="NULL"/>
    <s v="NULL"/>
    <s v="Cons Retail"/>
    <n v="73"/>
    <n v="73"/>
    <n v="73"/>
    <n v="73"/>
    <n v="73"/>
    <n v="73"/>
    <n v="73"/>
    <n v="73"/>
    <n v="0"/>
    <n v="0"/>
    <n v="0"/>
    <n v="0"/>
    <n v="0"/>
    <n v="0"/>
    <n v="0"/>
    <n v="0"/>
    <n v="0"/>
    <n v="0"/>
    <n v="0"/>
    <n v="0"/>
    <n v="73"/>
    <n v="0"/>
    <n v="0"/>
    <n v="0"/>
    <n v="0"/>
    <n v="73"/>
    <n v="0"/>
    <n v="0"/>
    <n v="0"/>
    <n v="457.28"/>
    <n v="33381.439999999995"/>
    <n v="0"/>
    <n v="33381.439999999995"/>
    <x v="155"/>
  </r>
  <r>
    <s v="X7KKD"/>
    <s v="BTS_DAO"/>
    <s v="FY16 Back to School cycle3"/>
    <s v="998-BPQT"/>
    <s v="GBEARMT1603_103_R"/>
    <s v="GREATBEARMTBTX"/>
    <s v="CONSUMER"/>
    <s v="Consumer"/>
    <x v="10"/>
    <s v="VOSTRO 3900"/>
    <s v="GREATBEAR MT BTX"/>
    <x v="0"/>
    <s v="NULL"/>
    <s v="NULL"/>
    <s v="NULL"/>
    <s v="Cons Direct"/>
    <n v="573"/>
    <n v="573"/>
    <n v="517"/>
    <n v="386"/>
    <n v="386"/>
    <n v="236"/>
    <n v="130"/>
    <n v="0"/>
    <n v="0"/>
    <n v="0"/>
    <n v="0"/>
    <n v="0"/>
    <n v="0"/>
    <n v="0"/>
    <n v="0"/>
    <n v="0"/>
    <n v="250"/>
    <n v="0"/>
    <n v="250"/>
    <n v="0"/>
    <n v="573"/>
    <n v="0"/>
    <n v="0"/>
    <n v="0"/>
    <n v="0"/>
    <n v="573"/>
    <n v="0"/>
    <n v="250"/>
    <n v="0"/>
    <n v="308.95"/>
    <n v="177028.35"/>
    <n v="77237.5"/>
    <n v="0"/>
    <x v="227"/>
  </r>
  <r>
    <s v="XCFJW"/>
    <s v="BTS_Mexico"/>
    <s v="B2S-16"/>
    <s v="998-BNSD"/>
    <s v="Tulip141603_2261"/>
    <s v="TULIP14BDWFBTX"/>
    <s v="CONSUMER"/>
    <s v="Consumer"/>
    <x v="0"/>
    <s v="INSPIRON 14-5458"/>
    <s v="TULIP14BDWBTX"/>
    <x v="1"/>
    <s v="NULL"/>
    <s v="NULL"/>
    <s v="NULL"/>
    <s v="Cons Direct"/>
    <n v="293"/>
    <n v="293"/>
    <n v="293"/>
    <n v="293"/>
    <n v="293"/>
    <n v="293"/>
    <n v="293"/>
    <n v="293"/>
    <n v="0"/>
    <n v="0"/>
    <n v="0"/>
    <n v="0"/>
    <n v="0"/>
    <n v="0"/>
    <n v="0"/>
    <n v="0"/>
    <n v="0"/>
    <n v="0"/>
    <n v="0"/>
    <n v="0"/>
    <n v="177"/>
    <n v="0"/>
    <n v="0"/>
    <n v="0"/>
    <n v="116"/>
    <n v="293"/>
    <n v="0"/>
    <n v="0"/>
    <n v="0"/>
    <n v="705.84"/>
    <n v="206811.12"/>
    <n v="0"/>
    <n v="206811.12"/>
    <x v="84"/>
  </r>
  <r>
    <s v="Y6XRN"/>
    <s v="DAO_Retail"/>
    <n v="2014"/>
    <s v="998-BMNS"/>
    <s v="TULIP15BYTBTX1,INSPIRON 15-5551"/>
    <s v="TULIP15BYTFBTX"/>
    <s v="CONSUMER"/>
    <s v="Retail"/>
    <x v="0"/>
    <s v="INSPIRON 15-5551"/>
    <s v="TULIP15BYTBTX"/>
    <x v="0"/>
    <s v="NULL"/>
    <s v="NULL"/>
    <s v="NULL"/>
    <s v="Cons Retail"/>
    <n v="4"/>
    <n v="4"/>
    <n v="4"/>
    <n v="4"/>
    <n v="4"/>
    <n v="4"/>
    <n v="4"/>
    <n v="4"/>
    <n v="0"/>
    <n v="0"/>
    <n v="0"/>
    <n v="0"/>
    <n v="0"/>
    <n v="0"/>
    <n v="0"/>
    <n v="0"/>
    <n v="0"/>
    <n v="0"/>
    <n v="0"/>
    <n v="1"/>
    <n v="4"/>
    <n v="0"/>
    <n v="0"/>
    <n v="0"/>
    <n v="0"/>
    <n v="4"/>
    <n v="0"/>
    <n v="0"/>
    <n v="0"/>
    <n v="436.44"/>
    <n v="1745.76"/>
    <n v="0"/>
    <n v="1745.76"/>
    <x v="142"/>
  </r>
  <r>
    <s v="Y8G0T"/>
    <s v="DAO_Retail"/>
    <n v="2014"/>
    <s v="730-4693"/>
    <s v="INSPIRON 5421,,NOTEBOOK,OAKM14IVBFBTX"/>
    <s v="OAKM14IVBFBTX"/>
    <s v="CONSUMER"/>
    <s v="Retail"/>
    <x v="0"/>
    <s v="INSPIRON 5421"/>
    <s v="OAKM14IVB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36"/>
  </r>
  <r>
    <s v="Y8PGJ"/>
    <s v="DAO_Retail"/>
    <n v="2014"/>
    <s v="998-21902"/>
    <s v="INSPIRON 7 SERIES 15,7537,NOTEBOOK,HADLEY 15FBTX"/>
    <s v="HADLEY 15FBTX"/>
    <s v="CONSUMER"/>
    <s v="Retail"/>
    <x v="0"/>
    <s v="INSPIRON 7537"/>
    <s v="HADLEY 15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7"/>
  </r>
  <r>
    <s v="GFPCG"/>
    <s v="DAO_Retail"/>
    <n v="2014"/>
    <s v="730-2526"/>
    <s v="INSPIRON 5423,BMWZ4FBTX1,NOTEBOOK,BMWZ4BTX"/>
    <s v="BMWZ4FBTX"/>
    <s v="CONSUMER"/>
    <s v="Retail"/>
    <x v="0"/>
    <s v="INSPIRON 5423"/>
    <s v="BMWZ4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"/>
  </r>
  <r>
    <s v="GG6VX"/>
    <s v="DAO_Retail"/>
    <n v="2014"/>
    <s v="730-4336"/>
    <s v="INSPIRON 660,NO PROCESSOR,MINI TOWER,MISSION HILLS MLKFBTX"/>
    <s v="MISSION HILLS MLK BTX"/>
    <s v="CONSUMER"/>
    <s v="Retail"/>
    <x v="1"/>
    <s v="INSPIRON 660"/>
    <s v="MISSION HILLS MLK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8"/>
  </r>
  <r>
    <s v="GYM01"/>
    <s v="BTS_DAO"/>
    <s v="FY16 Back to School cycle3"/>
    <s v="998-BPNF"/>
    <s v="VAN15BDW1603_011"/>
    <s v="VANGOGH15BDWFBTX"/>
    <s v="CONSUMER"/>
    <s v="Consumer"/>
    <x v="6"/>
    <s v="VOSTRO 15 3558"/>
    <s v="VANGOGH15BDW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66"/>
  </r>
  <r>
    <s v="HFX5V"/>
    <s v="BTS_Mexico"/>
    <s v="FY 16 Holiday Cycle 5"/>
    <s v="998-BQRK"/>
    <s v="TULIP15SKL1605_2310"/>
    <s v="TULIP15SKLFBTX"/>
    <s v="CONSUMER"/>
    <s v="Consumer"/>
    <x v="0"/>
    <s v="INSPIRON 15-5559"/>
    <s v="TULIP15SKLBTX"/>
    <x v="1"/>
    <s v="NULL"/>
    <s v="NULL"/>
    <s v="NULL"/>
    <s v="Cons Direct"/>
    <n v="82"/>
    <n v="82"/>
    <n v="82"/>
    <n v="0"/>
    <n v="0"/>
    <n v="0"/>
    <n v="0"/>
    <n v="0"/>
    <n v="0"/>
    <n v="0"/>
    <n v="0"/>
    <n v="0"/>
    <n v="0"/>
    <n v="0"/>
    <n v="400"/>
    <n v="0"/>
    <n v="358"/>
    <n v="0"/>
    <n v="758"/>
    <n v="600"/>
    <n v="45"/>
    <n v="0"/>
    <n v="0"/>
    <n v="0"/>
    <n v="37"/>
    <n v="82"/>
    <n v="758"/>
    <n v="0"/>
    <n v="436"/>
    <n v="729.06"/>
    <n v="59782.92"/>
    <n v="552627.48"/>
    <n v="0"/>
    <x v="89"/>
  </r>
  <r>
    <s v="GVY32"/>
    <s v="DAO_Commercial"/>
    <s v="DBM"/>
    <s v="998-BLPU"/>
    <s v="M-5Y71 vPRO/4GB/128GB/WLAN-BT-WWAN/3 Cell+2 Cell base"/>
    <s v="CRESTEDBUTTEFBTX"/>
    <s v="COMMERCIAL"/>
    <s v="Commercial"/>
    <x v="4"/>
    <s v="LATITUDE 7350"/>
    <s v="CRESTED BUTTEBTX"/>
    <x v="0"/>
    <s v="NULL"/>
    <s v="NULL"/>
    <s v="NULL"/>
    <s v="Commercial DBM"/>
    <n v="2887"/>
    <n v="2887"/>
    <n v="2887"/>
    <n v="2887"/>
    <n v="2887"/>
    <n v="2887"/>
    <n v="2887"/>
    <n v="2887"/>
    <n v="2887"/>
    <n v="2887"/>
    <n v="2887"/>
    <n v="1829"/>
    <n v="525"/>
    <n v="0"/>
    <n v="0"/>
    <n v="0"/>
    <n v="0"/>
    <n v="0"/>
    <n v="0"/>
    <n v="0"/>
    <n v="2767"/>
    <n v="120"/>
    <n v="0"/>
    <n v="0"/>
    <n v="0"/>
    <n v="2887"/>
    <n v="0"/>
    <n v="0"/>
    <n v="0"/>
    <n v="887.72"/>
    <n v="2562847.64"/>
    <n v="0"/>
    <n v="2562847.64"/>
    <x v="221"/>
  </r>
  <r>
    <s v="H4JHX"/>
    <s v="DAO_Commercial"/>
    <s v="FY16 2H"/>
    <s v="998-BRLG"/>
    <s v="7040MT_2H16_006"/>
    <s v="SWORDFISHMTFBTX"/>
    <s v="COMMERCIAL"/>
    <s v="Retail"/>
    <x v="2"/>
    <s v="OPTIPLEX 7040"/>
    <s v="SWORDFISHMTBTX"/>
    <x v="0"/>
    <s v="NULL"/>
    <s v="NULL"/>
    <s v="NULL"/>
    <s v="Commercial DBM"/>
    <n v="32"/>
    <n v="32"/>
    <n v="0"/>
    <n v="0"/>
    <n v="0"/>
    <n v="0"/>
    <n v="0"/>
    <n v="0"/>
    <n v="0"/>
    <n v="0"/>
    <n v="0"/>
    <n v="0"/>
    <n v="0"/>
    <n v="0"/>
    <n v="0"/>
    <n v="36"/>
    <n v="0"/>
    <n v="0"/>
    <n v="36"/>
    <n v="128"/>
    <n v="32"/>
    <n v="0"/>
    <n v="0"/>
    <n v="0"/>
    <n v="0"/>
    <n v="32"/>
    <n v="0"/>
    <n v="36"/>
    <n v="50"/>
    <n v="500.46300000000002"/>
    <n v="16014.816000000001"/>
    <n v="18016.668000000001"/>
    <n v="0"/>
    <x v="93"/>
  </r>
  <r>
    <s v="H83TC"/>
    <s v="DAO_Retail"/>
    <s v="Back to School 2014"/>
    <s v="998-BESG"/>
    <s v="i5547-7502sLV"/>
    <s v="MAPLEM15HSWFBTX"/>
    <s v="CONSUMER"/>
    <s v="Retail"/>
    <x v="0"/>
    <s v="INSPIRON 5547"/>
    <s v="MAPLEM15HSWBTX"/>
    <x v="0"/>
    <s v="DAO"/>
    <s v="NULL"/>
    <s v="NULL"/>
    <s v="Cons Retail"/>
    <n v="168"/>
    <n v="168"/>
    <n v="168"/>
    <n v="168"/>
    <n v="168"/>
    <n v="168"/>
    <n v="168"/>
    <n v="168"/>
    <n v="168"/>
    <n v="168"/>
    <n v="168"/>
    <n v="168"/>
    <n v="168"/>
    <n v="168"/>
    <n v="0"/>
    <n v="0"/>
    <n v="0"/>
    <n v="0"/>
    <n v="0"/>
    <n v="0"/>
    <n v="0"/>
    <n v="0"/>
    <n v="0"/>
    <n v="168"/>
    <n v="0"/>
    <n v="168"/>
    <n v="0"/>
    <n v="0"/>
    <n v="0"/>
    <n v="687.46"/>
    <n v="115493.28"/>
    <n v="0"/>
    <n v="115493.28"/>
    <x v="5"/>
  </r>
  <r>
    <s v="HGKR6"/>
    <s v="DAO_Retail"/>
    <n v="2014"/>
    <s v="998-BHSD"/>
    <s v="INSPIRON 5 SERIES 15,NOTEBOOK,5537,OAKM15HSWFBTX"/>
    <s v="OAKM15HSWFBTX"/>
    <s v="CONSUMER"/>
    <s v="Retail"/>
    <x v="0"/>
    <s v="INSPIRON 5537"/>
    <s v="OAKM15HS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9"/>
  </r>
  <r>
    <s v="HP8H6"/>
    <s v="DAO_Retail"/>
    <s v="Holiday 2015"/>
    <s v="998-BRLU"/>
    <s v="ECHO17MLK_1605_A001"/>
    <s v="ECHO 17 MLKFBTX"/>
    <s v="CONSUMER"/>
    <s v="Retail"/>
    <x v="8"/>
    <s v="ALIENWARE 17 R3"/>
    <s v="ECHO 17 MLK BTX"/>
    <x v="0"/>
    <s v="NULL"/>
    <s v="NULL"/>
    <s v="NULL"/>
    <s v="Cons Retail"/>
    <n v="61"/>
    <n v="61"/>
    <n v="0"/>
    <n v="0"/>
    <n v="0"/>
    <n v="0"/>
    <n v="0"/>
    <n v="0"/>
    <n v="0"/>
    <n v="0"/>
    <n v="0"/>
    <n v="0"/>
    <n v="0"/>
    <n v="0"/>
    <n v="221"/>
    <n v="0"/>
    <n v="0"/>
    <n v="0"/>
    <n v="221"/>
    <n v="1240"/>
    <n v="18"/>
    <n v="0"/>
    <n v="0"/>
    <n v="43"/>
    <n v="0"/>
    <n v="61"/>
    <n v="221"/>
    <n v="0"/>
    <n v="221"/>
    <n v="1240.9101000000001"/>
    <n v="75695.516100000008"/>
    <n v="274241.13209999999"/>
    <n v="0"/>
    <x v="205"/>
  </r>
  <r>
    <s v="XH8F6"/>
    <s v="DAO_Retail"/>
    <n v="2014"/>
    <s v="998-BHRZ"/>
    <s v="INSPIRON 5735,,,OAK17AMDFBTX"/>
    <s v="OAK17AMDFBTX"/>
    <s v="CONSUMER"/>
    <s v="Retail"/>
    <x v="0"/>
    <s v="INSPIRON 5735"/>
    <s v="OAK17AMD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9"/>
  </r>
  <r>
    <s v="XK47K"/>
    <s v="BTS_DAO"/>
    <s v="FY 16 Holiday Cycle 5"/>
    <s v="998-BREF"/>
    <s v="POPPY1605_714_3D_P"/>
    <s v="POPPY24FBTX"/>
    <s v="CONSUMER"/>
    <s v="Consumer"/>
    <x v="1"/>
    <s v="INSPIRON 24-7459"/>
    <s v="POPPY24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540"/>
    <n v="0"/>
    <n v="540"/>
    <n v="76"/>
    <n v="0"/>
    <n v="0"/>
    <n v="0"/>
    <n v="0"/>
    <n v="0"/>
    <n v="0"/>
    <n v="225"/>
    <n v="315"/>
    <n v="225"/>
    <n v="843.76800000000003"/>
    <n v="0"/>
    <n v="455634.72000000003"/>
    <n v="0"/>
    <x v="118"/>
  </r>
  <r>
    <s v="XT0V1"/>
    <s v="DAO_Retail"/>
    <n v="2014"/>
    <s v="998-BNYJ"/>
    <s v="ALIENWARE 17 R2,,ALIENWARE 17 R2,ECHO 17FBTX"/>
    <s v="ECHO 17FBTX"/>
    <s v="CONSUMER"/>
    <s v="Retail"/>
    <x v="8"/>
    <s v="ALIENWARE 17 R2"/>
    <s v="ECHO 17 BTX"/>
    <x v="0"/>
    <s v="NULL"/>
    <s v="NULL"/>
    <s v="NULL"/>
    <s v="Cons Retail"/>
    <n v="125"/>
    <n v="125"/>
    <n v="125"/>
    <n v="125"/>
    <n v="125"/>
    <n v="125"/>
    <n v="125"/>
    <n v="125"/>
    <n v="125"/>
    <n v="125"/>
    <n v="0"/>
    <n v="0"/>
    <n v="0"/>
    <n v="0"/>
    <n v="0"/>
    <n v="0"/>
    <n v="0"/>
    <n v="0"/>
    <n v="0"/>
    <n v="0"/>
    <n v="125"/>
    <n v="0"/>
    <n v="0"/>
    <n v="0"/>
    <n v="0"/>
    <n v="125"/>
    <n v="0"/>
    <n v="0"/>
    <n v="0"/>
    <n v="1323.26"/>
    <n v="165407.5"/>
    <n v="0"/>
    <n v="165407.5"/>
    <x v="24"/>
  </r>
  <r>
    <s v="XV2GH"/>
    <s v="DAO_Commercial"/>
    <s v="ESG"/>
    <s v="210-AEDV"/>
    <s v="EQL 4210X 900G 2.5in"/>
    <s v="EQUALLOGIC PS4210"/>
    <s v="NULL"/>
    <s v="Commercial"/>
    <x v="3"/>
    <s v="NULL"/>
    <s v="NULL"/>
    <x v="0"/>
    <s v="NULL"/>
    <s v="NULL"/>
    <s v="NULL"/>
    <s v="Enterprise"/>
    <n v="16"/>
    <n v="16"/>
    <n v="16"/>
    <n v="16"/>
    <n v="16"/>
    <n v="12"/>
    <n v="8"/>
    <n v="0"/>
    <n v="0"/>
    <n v="0"/>
    <n v="0"/>
    <n v="0"/>
    <n v="0"/>
    <n v="0"/>
    <n v="0"/>
    <n v="0"/>
    <n v="0"/>
    <n v="0"/>
    <n v="0"/>
    <n v="0"/>
    <n v="16"/>
    <n v="0"/>
    <n v="0"/>
    <n v="0"/>
    <n v="0"/>
    <n v="16"/>
    <n v="0"/>
    <n v="0"/>
    <n v="0"/>
    <n v="8171"/>
    <n v="130736"/>
    <n v="0"/>
    <n v="0"/>
    <x v="21"/>
  </r>
  <r>
    <s v="HR4W0"/>
    <s v="DAO_Commercial"/>
    <s v="FY16 2H"/>
    <s v="998-BRKV"/>
    <s v="5040MT_2H16_017"/>
    <s v="TRIGGERFISHMTFBTX"/>
    <s v="COMMERCIAL"/>
    <s v="Retail"/>
    <x v="2"/>
    <s v="OPTIPLEX 5040"/>
    <s v="TRIGGERFISHMTBTX"/>
    <x v="0"/>
    <s v="NULL"/>
    <s v="NULL"/>
    <s v="NULL"/>
    <s v="Commercial DBM"/>
    <n v="174"/>
    <n v="174"/>
    <n v="0"/>
    <n v="0"/>
    <n v="0"/>
    <n v="0"/>
    <n v="0"/>
    <n v="0"/>
    <n v="0"/>
    <n v="0"/>
    <n v="0"/>
    <n v="0"/>
    <n v="0"/>
    <n v="0"/>
    <n v="0"/>
    <n v="5"/>
    <n v="0"/>
    <n v="0"/>
    <n v="5"/>
    <n v="149"/>
    <n v="174"/>
    <n v="0"/>
    <n v="0"/>
    <n v="0"/>
    <n v="0"/>
    <n v="174"/>
    <n v="0"/>
    <n v="5"/>
    <n v="89"/>
    <n v="496.12"/>
    <n v="86324.88"/>
    <n v="2480.6"/>
    <n v="0"/>
    <x v="194"/>
  </r>
  <r>
    <s v="HV7X2"/>
    <s v="DAO_Retail"/>
    <n v="2014"/>
    <s v="998-BHSK"/>
    <s v="INSPIRON 5 SERIES 15,NOTEBOOK,5537,OAKM15HSWFBTX"/>
    <s v="OAKM15HSWFBTX"/>
    <s v="CONSUMER"/>
    <s v="Retail"/>
    <x v="0"/>
    <s v="INSPIRON 5537"/>
    <s v="OAKM15HS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9"/>
  </r>
  <r>
    <s v="HYKYW"/>
    <s v="BTS_Mexico"/>
    <s v="FY16 Wave 2"/>
    <s v="998-BRCI"/>
    <s v="7040MFF_2H16_012/MX/BTS"/>
    <s v="SWORDFISHMFFFBTX"/>
    <s v="COMMERCIAL"/>
    <s v="Commercial"/>
    <x v="2"/>
    <s v="OPTIPLEX 7040"/>
    <s v="SWORDFISHMFFBTX"/>
    <x v="1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0"/>
    <n v="0"/>
    <n v="0"/>
    <n v="0"/>
    <n v="0"/>
    <n v="0"/>
    <n v="0"/>
    <n v="0"/>
    <n v="0"/>
    <s v="-"/>
    <n v="0"/>
    <n v="0"/>
    <n v="0"/>
    <x v="46"/>
  </r>
  <r>
    <s v="J4PV6"/>
    <s v="DAO_Retail"/>
    <s v="Holiday 2014"/>
    <s v="998-BHUE"/>
    <s v="AX51R2-1438BK"/>
    <s v="ANDROMEDA R2FBTX"/>
    <s v="CONSUMER"/>
    <s v="Retail"/>
    <x v="9"/>
    <s v="ALIENWARE X51"/>
    <s v="ANDROMEDA R2 BTX"/>
    <x v="0"/>
    <s v="DAO"/>
    <s v="NULL"/>
    <s v="NULL"/>
    <s v="Cons Retail"/>
    <n v="25"/>
    <n v="25"/>
    <n v="25"/>
    <n v="25"/>
    <n v="25"/>
    <n v="25"/>
    <n v="25"/>
    <n v="25"/>
    <n v="25"/>
    <n v="0"/>
    <n v="0"/>
    <n v="0"/>
    <n v="0"/>
    <n v="0"/>
    <n v="0"/>
    <n v="0"/>
    <n v="0"/>
    <n v="0"/>
    <n v="0"/>
    <n v="0"/>
    <n v="25"/>
    <n v="0"/>
    <n v="0"/>
    <n v="0"/>
    <n v="0"/>
    <n v="25"/>
    <n v="0"/>
    <n v="0"/>
    <n v="0"/>
    <n v="566.29"/>
    <n v="14157.25"/>
    <n v="0"/>
    <n v="14157.25"/>
    <x v="63"/>
  </r>
  <r>
    <s v="JH6VC"/>
    <s v="DAO_Retail"/>
    <s v="Spring 2015"/>
    <s v="998-BKPM"/>
    <s v="ASM100-4980"/>
    <s v="CORALFBTX"/>
    <s v="CONSUMER"/>
    <s v="Retail"/>
    <x v="9"/>
    <s v="ASM100"/>
    <s v="CORAL BTX"/>
    <x v="0"/>
    <s v="NULL"/>
    <s v="NULL"/>
    <s v="NULL"/>
    <s v="Cons Retail"/>
    <n v="165"/>
    <n v="165"/>
    <n v="165"/>
    <n v="165"/>
    <n v="165"/>
    <n v="9"/>
    <n v="9"/>
    <n v="9"/>
    <n v="9"/>
    <n v="9"/>
    <n v="9"/>
    <n v="9"/>
    <n v="0"/>
    <n v="0"/>
    <n v="0"/>
    <n v="0"/>
    <n v="0"/>
    <n v="0"/>
    <n v="0"/>
    <n v="0"/>
    <n v="165"/>
    <n v="0"/>
    <n v="0"/>
    <n v="0"/>
    <n v="0"/>
    <n v="165"/>
    <n v="0"/>
    <n v="0"/>
    <n v="0"/>
    <n v="584.42999999999995"/>
    <n v="96430.95"/>
    <n v="0"/>
    <n v="5259.87"/>
    <x v="91"/>
  </r>
  <r>
    <s v="Y3MN4"/>
    <s v="BTS_Mexico"/>
    <s v="FY 16 Spring Cycle 1"/>
    <s v="998-BNSN"/>
    <s v="LATITUDE 3450"/>
    <s v="MARBLE FALLS14FBTX"/>
    <s v="COMMERCIAL"/>
    <s v="Consumer"/>
    <x v="4"/>
    <s v="LATITUDE 3450"/>
    <s v="MARBLE FALLS14BTX"/>
    <x v="1"/>
    <s v="NULL"/>
    <s v="NULL"/>
    <s v="NULL"/>
    <s v="Commercial DBM"/>
    <n v="8"/>
    <n v="8"/>
    <n v="8"/>
    <n v="8"/>
    <n v="8"/>
    <n v="8"/>
    <n v="8"/>
    <n v="8"/>
    <n v="8"/>
    <n v="8"/>
    <n v="0"/>
    <n v="0"/>
    <n v="0"/>
    <n v="0"/>
    <n v="0"/>
    <n v="0"/>
    <n v="0"/>
    <n v="0"/>
    <n v="0"/>
    <n v="0"/>
    <n v="8"/>
    <n v="0"/>
    <n v="0"/>
    <n v="0"/>
    <n v="0"/>
    <n v="8"/>
    <n v="0"/>
    <n v="0"/>
    <n v="0"/>
    <n v="310.27"/>
    <n v="2482.16"/>
    <n v="0"/>
    <n v="2482.16"/>
    <x v="188"/>
  </r>
  <r>
    <s v="Y9G1G"/>
    <s v="DAO_Retail"/>
    <n v="2014"/>
    <s v="730-0203"/>
    <s v="XPS14Z,NO PROCESSOR,NOTEBOOK,BREITLING XPSZ FBTX"/>
    <s v="BREITLING XPSZ FBTX"/>
    <s v="CONSUMER"/>
    <s v="Retail"/>
    <x v="5"/>
    <s v="XPS14Z"/>
    <s v="BREITLING XPSZ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5"/>
  </r>
  <r>
    <s v="Y9R5R"/>
    <s v="DAO_Retail"/>
    <s v="Spring 2015"/>
    <s v="998-BLNS"/>
    <s v="i5548-4167SLV"/>
    <s v="MAPLEM15BDWFBTX"/>
    <s v="CONSUMER"/>
    <s v="Retail"/>
    <x v="0"/>
    <s v="INSPIRON 5548"/>
    <s v="MAPLEM15BDWBTX"/>
    <x v="0"/>
    <s v="NULL"/>
    <s v="NULL"/>
    <s v="NULL"/>
    <s v="Cons Retail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697.65"/>
    <n v="697.65"/>
    <n v="0"/>
    <n v="697.65"/>
    <x v="35"/>
  </r>
  <r>
    <s v="YFCJ9"/>
    <s v="DAO_Retail"/>
    <n v="2014"/>
    <s v="998-BBXJ"/>
    <s v="ALIENWARE X51,,,ANDROMEDA R2FBTX"/>
    <s v="ANDROMEDA R2FBTX"/>
    <s v="CONSUMER"/>
    <s v="Retail"/>
    <x v="9"/>
    <s v="ALIENWARE X51"/>
    <s v="ANDROMEDA R2 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3"/>
  </r>
  <r>
    <s v="YJY7J"/>
    <s v="BTS_DAO"/>
    <s v="FY 16 Holiday Cycle 5"/>
    <s v="998-BRBL"/>
    <s v="CEDAR15VHSW1601_2358"/>
    <s v="CEDAR15HSWFBTX"/>
    <s v="CONSUMER"/>
    <s v="Consumer"/>
    <x v="0"/>
    <s v="INSPIRON 3542"/>
    <s v="CEDAR15HSWBTX"/>
    <x v="0"/>
    <s v="NULL"/>
    <s v="NULL"/>
    <s v="NULL"/>
    <s v="Cons Retail"/>
    <n v="6791"/>
    <n v="6791"/>
    <n v="6791"/>
    <n v="6791"/>
    <n v="6791"/>
    <n v="0"/>
    <n v="0"/>
    <n v="0"/>
    <n v="0"/>
    <n v="0"/>
    <n v="0"/>
    <n v="0"/>
    <n v="0"/>
    <n v="0"/>
    <n v="0"/>
    <n v="0"/>
    <n v="0"/>
    <n v="0"/>
    <n v="0"/>
    <n v="0"/>
    <n v="6791"/>
    <n v="0"/>
    <n v="0"/>
    <n v="0"/>
    <n v="0"/>
    <n v="6791"/>
    <n v="0"/>
    <n v="0"/>
    <n v="0"/>
    <n v="502.72"/>
    <n v="3413971.52"/>
    <n v="0"/>
    <n v="0"/>
    <x v="37"/>
  </r>
  <r>
    <s v="YHJR7"/>
    <s v="DAO_Retail"/>
    <s v="Holiday 2013"/>
    <s v="730-7821"/>
    <s v="XPS13ULT-7857sLV"/>
    <s v="SPYDER ULT XPSFBTX"/>
    <s v="CONSUMER"/>
    <s v="Retail"/>
    <x v="5"/>
    <s v="XPS13"/>
    <s v="SPYDER ULT XPS BTX"/>
    <x v="0"/>
    <s v="DAO"/>
    <s v="North Am."/>
    <s v="Consumer InDirect"/>
    <s v="Cons Retail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1213.48"/>
    <n v="1213.48"/>
    <n v="0"/>
    <n v="1213.48"/>
    <x v="49"/>
  </r>
  <r>
    <s v="YHM44"/>
    <s v="BTS_DAO"/>
    <s v="DBM"/>
    <s v="998-BMMS"/>
    <s v="BAILEYFBTX"/>
    <s v="BAILEYFBTX"/>
    <s v="TABLET DEVICES"/>
    <s v="Consumer"/>
    <x v="7"/>
    <s v="VENUE 8 PRO 3845"/>
    <s v="BAILEYBTX"/>
    <x v="0"/>
    <s v="NULL"/>
    <s v="NULL"/>
    <s v="NULL"/>
    <s v="Tablets"/>
    <n v="7388"/>
    <n v="7388"/>
    <n v="7388"/>
    <n v="7388"/>
    <n v="7388"/>
    <n v="2821"/>
    <n v="0"/>
    <n v="0"/>
    <n v="0"/>
    <n v="0"/>
    <n v="0"/>
    <n v="0"/>
    <n v="0"/>
    <n v="0"/>
    <n v="0"/>
    <n v="0"/>
    <n v="0"/>
    <n v="0"/>
    <n v="0"/>
    <n v="0"/>
    <n v="7388"/>
    <n v="0"/>
    <n v="0"/>
    <n v="0"/>
    <n v="0"/>
    <n v="7388"/>
    <n v="0"/>
    <n v="0"/>
    <n v="0"/>
    <n v="161.84"/>
    <n v="1195673.92"/>
    <n v="0"/>
    <n v="0"/>
    <x v="242"/>
  </r>
  <r>
    <s v="YHWD0"/>
    <s v="BTS_Mexico"/>
    <s v="Wave2_Refresh"/>
    <s v="998-BLZY"/>
    <s v="9030AIO_1H16_003/MX/BTS"/>
    <s v="RHINEFBTX"/>
    <s v="COMMERCIAL"/>
    <s v="Commercial"/>
    <x v="2"/>
    <s v="OPTIPLEX 9030 AIO"/>
    <s v="RHINEAIOBTX"/>
    <x v="1"/>
    <s v="NULL"/>
    <s v="NULL"/>
    <s v="NULL"/>
    <s v="Commercial DBM"/>
    <n v="559"/>
    <n v="559"/>
    <n v="559"/>
    <n v="559"/>
    <n v="419"/>
    <n v="111"/>
    <n v="0"/>
    <n v="0"/>
    <n v="0"/>
    <n v="0"/>
    <n v="0"/>
    <n v="0"/>
    <n v="0"/>
    <n v="0"/>
    <n v="0"/>
    <n v="0"/>
    <n v="0"/>
    <n v="0"/>
    <n v="0"/>
    <n v="0"/>
    <n v="340"/>
    <n v="0"/>
    <n v="0"/>
    <n v="0"/>
    <n v="219"/>
    <n v="559"/>
    <n v="0"/>
    <n v="0"/>
    <n v="0"/>
    <n v="674.71"/>
    <n v="377162.89"/>
    <n v="0"/>
    <n v="0"/>
    <x v="131"/>
  </r>
  <r>
    <s v="YYR61"/>
    <s v="BTS_DAO"/>
    <s v="B2S-2015"/>
    <s v="998-BEKE"/>
    <s v="i7|8|1 HD+|W7P"/>
    <s v="CEDAR17HSWFBTX"/>
    <s v="CONSUMER"/>
    <s v="Consumer"/>
    <x v="0"/>
    <s v="INSPIRON 5748"/>
    <s v="CEDAR17HSWBTX"/>
    <x v="0"/>
    <s v="DAO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2"/>
  </r>
  <r>
    <s v="JTP28"/>
    <s v="DAO_Retail"/>
    <n v="2014"/>
    <s v="998-BBYV"/>
    <s v="ALIENWARE X51,,,ANDROMEDA R2FBTX"/>
    <s v="ANDROMEDA R2FBTX"/>
    <s v="CONSUMER"/>
    <s v="Retail"/>
    <x v="9"/>
    <s v="ALIENWARE X51"/>
    <s v="ANDROMEDA R2 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3"/>
  </r>
  <r>
    <s v="JYVG5"/>
    <s v="BTS_DAO"/>
    <s v="B2S-2016"/>
    <s v="998-BOZR"/>
    <s v="INSPIRON 7558,,NOTEBOOK"/>
    <s v="BLACKWOODBDWFBTX"/>
    <s v="CONSUMER"/>
    <s v="Consumer"/>
    <x v="0"/>
    <s v="INSPIRON 7558"/>
    <s v="BLACKWOODBDWBTX"/>
    <x v="0"/>
    <s v="NULL"/>
    <s v="NULL"/>
    <s v="NULL"/>
    <s v="Cons Direct"/>
    <n v="3"/>
    <n v="3"/>
    <n v="3"/>
    <n v="3"/>
    <n v="3"/>
    <n v="3"/>
    <n v="0"/>
    <n v="0"/>
    <n v="0"/>
    <n v="0"/>
    <n v="0"/>
    <n v="0"/>
    <n v="0"/>
    <n v="0"/>
    <n v="0"/>
    <n v="0"/>
    <n v="0"/>
    <n v="0"/>
    <n v="0"/>
    <n v="400"/>
    <n v="3"/>
    <n v="0"/>
    <n v="0"/>
    <n v="0"/>
    <n v="0"/>
    <n v="3"/>
    <n v="0"/>
    <n v="0"/>
    <n v="0"/>
    <n v="713.61"/>
    <n v="2140.83"/>
    <n v="0"/>
    <n v="0"/>
    <x v="67"/>
  </r>
  <r>
    <s v="K0YWR"/>
    <s v="BTS_DAO"/>
    <s v="B2S-2016"/>
    <s v="998-BNUE"/>
    <s v="i5|8|1TB FHD T"/>
    <s v="BLACKWOODBDWFBTX"/>
    <s v="CONSUMER"/>
    <s v="Consumer"/>
    <x v="0"/>
    <s v="INSPIRON 7558"/>
    <s v="BLACKWOODBDWBTX"/>
    <x v="0"/>
    <s v="NULL"/>
    <s v="NULL"/>
    <s v="NULL"/>
    <s v="Cons Direct"/>
    <n v="98"/>
    <n v="98"/>
    <n v="98"/>
    <n v="98"/>
    <n v="98"/>
    <n v="98"/>
    <n v="98"/>
    <n v="98"/>
    <n v="98"/>
    <n v="0"/>
    <n v="0"/>
    <n v="0"/>
    <n v="0"/>
    <n v="0"/>
    <n v="0"/>
    <n v="0"/>
    <n v="0"/>
    <n v="0"/>
    <n v="0"/>
    <n v="0"/>
    <n v="95"/>
    <n v="0"/>
    <n v="0"/>
    <n v="3"/>
    <n v="0"/>
    <n v="98"/>
    <n v="0"/>
    <n v="0"/>
    <n v="0"/>
    <n v="701.73"/>
    <n v="68769.540000000008"/>
    <n v="0"/>
    <n v="68769.540000000008"/>
    <x v="67"/>
  </r>
  <r>
    <s v="KCPYV"/>
    <s v="DAO_Commercial"/>
    <s v="ESG"/>
    <s v="210-ADGS"/>
    <s v="EQL 6210XS 800G 1.2TB 2.5in"/>
    <s v="EQUALLOGIC PS6210"/>
    <s v="NULL"/>
    <s v="Commercial"/>
    <x v="3"/>
    <s v="NULL"/>
    <s v="NULL"/>
    <x v="0"/>
    <s v="DAO"/>
    <s v="NULL"/>
    <s v="NULL"/>
    <s v="Enterprise"/>
    <n v="22"/>
    <n v="22"/>
    <n v="22"/>
    <n v="22"/>
    <n v="18"/>
    <n v="2"/>
    <n v="0"/>
    <n v="0"/>
    <n v="0"/>
    <n v="0"/>
    <n v="0"/>
    <n v="0"/>
    <n v="0"/>
    <n v="0"/>
    <n v="0"/>
    <n v="0"/>
    <n v="0"/>
    <n v="0"/>
    <n v="0"/>
    <n v="0"/>
    <n v="22"/>
    <n v="0"/>
    <n v="0"/>
    <n v="0"/>
    <n v="0"/>
    <n v="22"/>
    <n v="0"/>
    <n v="0"/>
    <n v="0"/>
    <n v="20597"/>
    <n v="453134"/>
    <n v="0"/>
    <n v="0"/>
    <x v="7"/>
  </r>
  <r>
    <s v="KG06R"/>
    <s v="DAO_Retail"/>
    <n v="2014"/>
    <s v="998-11290"/>
    <s v="XPS13,NO PROCESSOR,NOTEBOOK,SPYDER XPS FBTX"/>
    <s v="SPYDER XPS FBTX"/>
    <s v="CONSUMER"/>
    <s v="Retail"/>
    <x v="5"/>
    <s v="XPS13"/>
    <s v="SPYDER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4"/>
  </r>
  <r>
    <s v="PKCWC"/>
    <s v="DAO_Retail"/>
    <n v="2014"/>
    <s v="998-BKST"/>
    <s v="INSPIRON 5749,,NOTEBOOK,CEDAR17BDWFBTX"/>
    <s v="CEDAR17BDWFBTX"/>
    <s v="CONSUMER"/>
    <s v="Retail"/>
    <x v="0"/>
    <s v="INSPIRON 5749"/>
    <s v="CEDAR17BD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89"/>
  </r>
  <r>
    <s v="PTTT0"/>
    <s v="BTS_Mexico"/>
    <s v="B2S-16"/>
    <s v="998-BNPM"/>
    <s v="INSPIRON 3646"/>
    <s v="SAFFRONFBTX"/>
    <s v="CONSUMER"/>
    <s v="Consumer"/>
    <x v="1"/>
    <s v="INSPIRON 3646"/>
    <s v="SAFFRONBTX"/>
    <x v="1"/>
    <s v="NULL"/>
    <s v="NULL"/>
    <s v="NULL"/>
    <s v="Cons Direct"/>
    <n v="774"/>
    <n v="774"/>
    <n v="774"/>
    <n v="774"/>
    <n v="774"/>
    <n v="774"/>
    <n v="774"/>
    <n v="774"/>
    <n v="774"/>
    <n v="0"/>
    <n v="0"/>
    <n v="0"/>
    <n v="0"/>
    <n v="0"/>
    <n v="0"/>
    <n v="0"/>
    <n v="0"/>
    <n v="0"/>
    <n v="0"/>
    <n v="0"/>
    <n v="190"/>
    <n v="0"/>
    <n v="0"/>
    <n v="0"/>
    <n v="584"/>
    <n v="774"/>
    <n v="0"/>
    <n v="0"/>
    <n v="0"/>
    <n v="269.64"/>
    <n v="208701.36"/>
    <n v="0"/>
    <n v="208701.36"/>
    <x v="88"/>
  </r>
  <r>
    <s v="PXRWX"/>
    <s v="BTS_Mexico"/>
    <s v="Wave2_Refresh"/>
    <s v="998-BLUH"/>
    <s v="3020SFF_1H16_009/MX/BTS"/>
    <s v="TIGRISSFFFBTX"/>
    <s v="COMMERCIAL"/>
    <s v="Commercial"/>
    <x v="2"/>
    <s v="OPTIPLEX 3020"/>
    <s v="TIGRISSFFBTX"/>
    <x v="1"/>
    <s v="NULL"/>
    <s v="NULL"/>
    <s v="Commercial NDBM"/>
    <s v="Commercial DBM"/>
    <n v="4706"/>
    <n v="4706"/>
    <n v="4706"/>
    <n v="4706"/>
    <n v="4326"/>
    <n v="2713"/>
    <n v="1802"/>
    <n v="0"/>
    <n v="0"/>
    <n v="0"/>
    <n v="0"/>
    <n v="0"/>
    <n v="0"/>
    <n v="0"/>
    <n v="0"/>
    <n v="0"/>
    <n v="0"/>
    <n v="0"/>
    <n v="0"/>
    <n v="2000"/>
    <n v="2329"/>
    <n v="11"/>
    <n v="0"/>
    <n v="0"/>
    <n v="2366"/>
    <n v="4706"/>
    <n v="0"/>
    <n v="0"/>
    <n v="0"/>
    <n v="372.67"/>
    <n v="1753785.02"/>
    <n v="0"/>
    <n v="0"/>
    <x v="119"/>
  </r>
  <r>
    <s v="PYN39"/>
    <s v="DAO_Retail"/>
    <s v="Spring 2015"/>
    <s v="998-BLJT"/>
    <s v="i5548-5833SLV"/>
    <s v="MAPLEM15BDWFBTX"/>
    <s v="CONSUMER"/>
    <s v="Retail"/>
    <x v="0"/>
    <s v="INSPIRON 5548"/>
    <s v="MAPLEM15BDWBTX"/>
    <x v="0"/>
    <s v="NULL"/>
    <s v="NULL"/>
    <s v="NULL"/>
    <s v="Cons Retail"/>
    <n v="90"/>
    <n v="90"/>
    <n v="90"/>
    <n v="90"/>
    <n v="90"/>
    <n v="90"/>
    <n v="90"/>
    <n v="90"/>
    <n v="90"/>
    <n v="0"/>
    <n v="0"/>
    <n v="0"/>
    <n v="0"/>
    <n v="0"/>
    <n v="0"/>
    <n v="0"/>
    <n v="0"/>
    <n v="0"/>
    <n v="0"/>
    <n v="0"/>
    <n v="90"/>
    <n v="0"/>
    <n v="0"/>
    <n v="0"/>
    <n v="0"/>
    <n v="90"/>
    <n v="0"/>
    <n v="0"/>
    <n v="0"/>
    <n v="886.68"/>
    <n v="79801.2"/>
    <n v="0"/>
    <n v="79801.2"/>
    <x v="35"/>
  </r>
  <r>
    <s v="R0JX7"/>
    <s v="DAO_Retail"/>
    <s v="Spring 2014"/>
    <s v="998-BHZX"/>
    <s v="i17RM-5161BRZ"/>
    <s v="OAKM17HSWFBTX"/>
    <s v="CONSUMER"/>
    <s v="Retail"/>
    <x v="0"/>
    <s v="INSPIRON 5737"/>
    <s v="OAKM17HSWBTX"/>
    <x v="0"/>
    <s v="NULL"/>
    <s v="NULL"/>
    <s v="NULL"/>
    <s v="Cons Retail"/>
    <n v="20"/>
    <n v="20"/>
    <n v="20"/>
    <n v="20"/>
    <n v="20"/>
    <n v="20"/>
    <n v="20"/>
    <n v="20"/>
    <n v="20"/>
    <n v="20"/>
    <n v="20"/>
    <n v="0"/>
    <n v="0"/>
    <n v="0"/>
    <n v="0"/>
    <n v="0"/>
    <n v="0"/>
    <n v="0"/>
    <n v="0"/>
    <n v="0"/>
    <n v="20"/>
    <n v="0"/>
    <n v="0"/>
    <n v="0"/>
    <n v="0"/>
    <n v="20"/>
    <n v="0"/>
    <n v="0"/>
    <n v="0"/>
    <n v="577.54"/>
    <n v="11550.8"/>
    <n v="0"/>
    <n v="11550.8"/>
    <x v="135"/>
  </r>
  <r>
    <s v="M353W"/>
    <s v="DAO_Commercial"/>
    <s v="ESG"/>
    <s v="225-4578"/>
    <s v="EQL 6100X 900G 2.5in"/>
    <s v="EQUALLOGIC PS6100"/>
    <s v="Interceptor"/>
    <s v="Commercial"/>
    <x v="3"/>
    <s v="NULL"/>
    <s v="NULL"/>
    <x v="0"/>
    <s v="DAO"/>
    <s v="North Am."/>
    <s v="Enterprise"/>
    <s v="Enterprise"/>
    <n v="23"/>
    <n v="23"/>
    <n v="23"/>
    <n v="19"/>
    <n v="19"/>
    <n v="15"/>
    <n v="11"/>
    <n v="3"/>
    <n v="0"/>
    <n v="0"/>
    <n v="0"/>
    <n v="0"/>
    <n v="0"/>
    <n v="0"/>
    <n v="0"/>
    <n v="0"/>
    <n v="0"/>
    <n v="0"/>
    <n v="0"/>
    <n v="0"/>
    <n v="23"/>
    <n v="0"/>
    <n v="0"/>
    <n v="0"/>
    <n v="0"/>
    <n v="23"/>
    <n v="0"/>
    <n v="0"/>
    <n v="0"/>
    <n v="7135"/>
    <n v="164105"/>
    <n v="0"/>
    <n v="21405"/>
    <x v="23"/>
  </r>
  <r>
    <s v="M57T4"/>
    <s v="DAO_Commercial"/>
    <s v="DBM"/>
    <s v="998-BLSP"/>
    <s v="7020SFF_1H16_019"/>
    <s v="AMAZON7SFFFBTX"/>
    <s v="COMMERCIAL"/>
    <s v="Commercial"/>
    <x v="2"/>
    <s v="OPTIPLEX 7020"/>
    <s v="AMAZON7SFFBTX"/>
    <x v="0"/>
    <s v="NULL"/>
    <s v="NULL"/>
    <s v="NULL"/>
    <s v="Commercial DBM"/>
    <n v="569"/>
    <n v="569"/>
    <n v="569"/>
    <n v="545"/>
    <n v="197"/>
    <n v="0"/>
    <n v="0"/>
    <n v="0"/>
    <n v="0"/>
    <n v="0"/>
    <n v="0"/>
    <n v="0"/>
    <n v="0"/>
    <n v="0"/>
    <n v="0"/>
    <n v="0"/>
    <n v="2232"/>
    <n v="0"/>
    <n v="2232"/>
    <n v="395"/>
    <n v="465"/>
    <n v="104"/>
    <n v="0"/>
    <n v="0"/>
    <n v="0"/>
    <n v="569"/>
    <n v="0"/>
    <n v="2232"/>
    <n v="768"/>
    <n v="586.63"/>
    <n v="333792.46999999997"/>
    <n v="1309358.1599999999"/>
    <n v="0"/>
    <x v="6"/>
  </r>
  <r>
    <s v="MP3DR"/>
    <s v="DAO_Retail"/>
    <s v="Back to School 2014"/>
    <s v="998-BCJI"/>
    <s v="i7737T-4994sLV"/>
    <s v="HADLEY 17FBTX"/>
    <s v="CONSUMER"/>
    <s v="Retail"/>
    <x v="0"/>
    <s v="INSPIRON 7737"/>
    <s v="HADLEY 17BTX"/>
    <x v="0"/>
    <s v="DAO"/>
    <s v="NULL"/>
    <s v="NULL"/>
    <s v="Cons Retail"/>
    <n v="33"/>
    <n v="33"/>
    <n v="33"/>
    <n v="33"/>
    <n v="33"/>
    <n v="33"/>
    <n v="33"/>
    <n v="33"/>
    <n v="33"/>
    <n v="33"/>
    <n v="33"/>
    <n v="33"/>
    <n v="33"/>
    <n v="33"/>
    <n v="0"/>
    <n v="0"/>
    <n v="0"/>
    <n v="0"/>
    <n v="0"/>
    <n v="0"/>
    <n v="33"/>
    <n v="0"/>
    <n v="0"/>
    <n v="0"/>
    <n v="0"/>
    <n v="33"/>
    <n v="0"/>
    <n v="0"/>
    <n v="0"/>
    <n v="1034.28"/>
    <n v="34131.24"/>
    <n v="0"/>
    <n v="34131.24"/>
    <x v="44"/>
  </r>
  <r>
    <s v="MRRDM"/>
    <s v="BTS_Mexico"/>
    <s v="NDBM_Wave1"/>
    <s v="998-BGEZ"/>
    <s v="OPTIPLEX 3020,,TIGRISMT,TIGRISMTFBTX"/>
    <s v="TIGRISMTFBTX"/>
    <s v="COMMERCIAL"/>
    <s v="Commercial"/>
    <x v="2"/>
    <s v="OPTIPLEX 3020"/>
    <s v="TIGRISMTBTX"/>
    <x v="1"/>
    <s v="LATAM"/>
    <s v="NULL"/>
    <s v="NULL"/>
    <s v="Commercial DBM"/>
    <n v="706"/>
    <n v="706"/>
    <n v="706"/>
    <n v="694"/>
    <n v="478"/>
    <n v="259"/>
    <n v="259"/>
    <n v="0"/>
    <n v="0"/>
    <n v="0"/>
    <n v="0"/>
    <n v="0"/>
    <n v="0"/>
    <n v="0"/>
    <n v="0"/>
    <n v="0"/>
    <n v="0"/>
    <n v="0"/>
    <n v="0"/>
    <n v="0"/>
    <n v="469"/>
    <n v="0"/>
    <n v="0"/>
    <n v="0"/>
    <n v="237"/>
    <n v="706"/>
    <n v="0"/>
    <n v="0"/>
    <n v="0"/>
    <n v="447.49"/>
    <n v="315927.94"/>
    <n v="0"/>
    <n v="0"/>
    <x v="41"/>
  </r>
  <r>
    <s v="N2C3D"/>
    <s v="DAO_Retail"/>
    <n v="2014"/>
    <s v="730-4196"/>
    <s v="XPS13,NO PROCESSOR,L322X,WW,NOTEBOOK,SPYDER MLK XPSFBTX"/>
    <s v="SPYDER MLK XPSFBTX"/>
    <s v="CONSUMER"/>
    <s v="Retail"/>
    <x v="5"/>
    <s v="XPS13"/>
    <s v="SPYDER MLK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96"/>
  </r>
  <r>
    <s v="YR00M"/>
    <s v="DAO_Retail"/>
    <n v="2014"/>
    <s v="998-BNSH"/>
    <s v="TULIP15BDWBTX1,INSPIRON 15-5558"/>
    <s v="TULIP15BDWFBTX"/>
    <s v="CONSUMER"/>
    <s v="Retail"/>
    <x v="0"/>
    <s v="INSPIRON 15-5558"/>
    <s v="TULIP15BDWBTX"/>
    <x v="0"/>
    <s v="NULL"/>
    <s v="NULL"/>
    <s v="NULL"/>
    <s v="Cons Retail"/>
    <n v="9"/>
    <n v="9"/>
    <n v="9"/>
    <n v="9"/>
    <n v="9"/>
    <n v="9"/>
    <n v="0"/>
    <n v="0"/>
    <n v="0"/>
    <n v="0"/>
    <n v="0"/>
    <n v="0"/>
    <n v="0"/>
    <n v="0"/>
    <n v="0"/>
    <n v="0"/>
    <n v="0"/>
    <n v="0"/>
    <n v="0"/>
    <n v="0"/>
    <n v="9"/>
    <n v="0"/>
    <n v="0"/>
    <n v="0"/>
    <n v="0"/>
    <n v="9"/>
    <n v="0"/>
    <n v="0"/>
    <n v="0"/>
    <n v="714.07"/>
    <n v="6426.63"/>
    <n v="0"/>
    <n v="0"/>
    <x v="80"/>
  </r>
  <r>
    <s v="J2V5P"/>
    <s v="DAO_Commercial"/>
    <s v="ESG"/>
    <s v="210-ADGM"/>
    <s v="EQL 4100XV 300G 2.5in"/>
    <s v="EQUALLOGIC PS4100"/>
    <s v="NULL"/>
    <s v="Commercial"/>
    <x v="3"/>
    <s v="NULL"/>
    <s v="NULL"/>
    <x v="0"/>
    <s v="DAO"/>
    <s v="NULL"/>
    <s v="NULL"/>
    <s v="Enterprise"/>
    <n v="6"/>
    <n v="6"/>
    <n v="6"/>
    <n v="6"/>
    <n v="6"/>
    <n v="6"/>
    <n v="6"/>
    <n v="2"/>
    <n v="2"/>
    <n v="0"/>
    <n v="0"/>
    <n v="0"/>
    <n v="0"/>
    <n v="0"/>
    <n v="0"/>
    <n v="0"/>
    <n v="0"/>
    <n v="0"/>
    <n v="0"/>
    <n v="0"/>
    <n v="6"/>
    <n v="0"/>
    <n v="0"/>
    <n v="0"/>
    <n v="0"/>
    <n v="6"/>
    <n v="0"/>
    <n v="0"/>
    <n v="0"/>
    <n v="6651"/>
    <n v="39906"/>
    <n v="0"/>
    <n v="13302"/>
    <x v="121"/>
  </r>
  <r>
    <s v="J58RJ"/>
    <s v="DAO_Retail"/>
    <s v="Back to School 2014"/>
    <s v="998-BDDR"/>
    <s v="i5748-5000sLV"/>
    <s v="CEDAR17HSWFBTX"/>
    <s v="CONSUMER"/>
    <s v="Retail"/>
    <x v="0"/>
    <s v="INSPIRON 5748"/>
    <s v="CEDAR17HSWBTX"/>
    <x v="0"/>
    <s v="DAO"/>
    <s v="North Am."/>
    <s v="Consumer InDirect"/>
    <s v="Cons Retail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603.42999999999995"/>
    <n v="603.42999999999995"/>
    <n v="0"/>
    <n v="603.42999999999995"/>
    <x v="12"/>
  </r>
  <r>
    <s v="JHNFT"/>
    <s v="BTS_DAO"/>
    <s v="DBM"/>
    <s v="998-BQWS"/>
    <s v="TULIP15AMDBTX1,INSPIRON 15-5555"/>
    <s v="TULIP15AMDFBTX"/>
    <s v="CONSUMER"/>
    <s v="Consumer"/>
    <x v="0"/>
    <s v="INSPIRON 15-5555"/>
    <s v="TULIP15AMDBTX"/>
    <x v="0"/>
    <s v="NULL"/>
    <s v="NULL"/>
    <s v="NULL"/>
    <s v="Cons Direct"/>
    <n v="2"/>
    <n v="2"/>
    <n v="2"/>
    <n v="2"/>
    <n v="2"/>
    <n v="0"/>
    <n v="0"/>
    <n v="0"/>
    <n v="0"/>
    <n v="0"/>
    <n v="0"/>
    <n v="0"/>
    <n v="0"/>
    <n v="0"/>
    <n v="5"/>
    <n v="0"/>
    <n v="0"/>
    <n v="0"/>
    <n v="5"/>
    <n v="0"/>
    <n v="2"/>
    <n v="0"/>
    <n v="0"/>
    <n v="0"/>
    <n v="0"/>
    <n v="2"/>
    <n v="0"/>
    <n v="5"/>
    <n v="0"/>
    <n v="324.87"/>
    <n v="649.74"/>
    <n v="1624.35"/>
    <n v="0"/>
    <x v="45"/>
  </r>
  <r>
    <s v="JWT69"/>
    <s v="BTS_DAO"/>
    <s v="HOL-2015"/>
    <s v="998-BHCW"/>
    <s v="PQCBYT|4|500"/>
    <s v="OAK15BYTFBTX"/>
    <s v="CONSUMER"/>
    <s v="Consumer"/>
    <x v="0"/>
    <s v="INSPIRON 3531"/>
    <s v="OAK15BYT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27"/>
  </r>
  <r>
    <s v="JXRJJ"/>
    <s v="DAO_Retail"/>
    <n v="2014"/>
    <s v="730-0214"/>
    <s v="XPS14Z,NO PROCESSOR,NOTEBOOK,BREITLING XPSZ FBTX"/>
    <s v="BREITLING XPSZ FBTX"/>
    <s v="CONSUMER"/>
    <s v="Retail"/>
    <x v="5"/>
    <s v="XPS14Z"/>
    <s v="BREITLING XPSZ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5"/>
  </r>
  <r>
    <s v="X2TRK"/>
    <s v="BTS_Mexico"/>
    <s v="NDBM_Wave2"/>
    <s v="998-BJVY"/>
    <s v="LATITUDE 5450,,NOTEBOOK,HOUSTON14FBTX"/>
    <s v="HOUSTON14FBTX"/>
    <s v="COMMERCIAL"/>
    <s v="Commercial"/>
    <x v="4"/>
    <s v="LATITUDE 5450"/>
    <s v="HOUSTON14BTX"/>
    <x v="1"/>
    <s v="NULL"/>
    <s v="NULL"/>
    <s v="NULL"/>
    <s v="Commercial DBM"/>
    <n v="20"/>
    <n v="20"/>
    <n v="20"/>
    <n v="20"/>
    <n v="20"/>
    <n v="20"/>
    <n v="20"/>
    <n v="20"/>
    <n v="20"/>
    <n v="20"/>
    <n v="20"/>
    <n v="0"/>
    <n v="0"/>
    <n v="0"/>
    <n v="0"/>
    <n v="0"/>
    <n v="0"/>
    <n v="0"/>
    <n v="0"/>
    <n v="0"/>
    <n v="20"/>
    <n v="0"/>
    <n v="0"/>
    <n v="0"/>
    <n v="0"/>
    <n v="20"/>
    <n v="0"/>
    <n v="0"/>
    <n v="0"/>
    <n v="713.94"/>
    <n v="14278.800000000001"/>
    <n v="0"/>
    <n v="14278.800000000001"/>
    <x v="64"/>
  </r>
  <r>
    <s v="X3WD2"/>
    <s v="DAO_Retail"/>
    <n v="2014"/>
    <s v="730-3974"/>
    <s v="INSPIRON 2330,NO PROCESSOR,MNTW,OLYMPICFBTX"/>
    <s v="OLYMPICFBTX"/>
    <s v="CONSUMER"/>
    <s v="Retail"/>
    <x v="1"/>
    <s v="INSPIRON 2330"/>
    <s v="OLYMPIC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1"/>
  </r>
  <r>
    <s v="X54V9"/>
    <s v="BTS_DAO"/>
    <s v="FY16 Back to School cycle3"/>
    <s v="998-BPNG"/>
    <s v="VAN15BDW1603_016_P"/>
    <s v="VANGOGH15BDWFBTX"/>
    <s v="CONSUMER"/>
    <s v="Consumer"/>
    <x v="6"/>
    <s v="VOSTRO 15 3558"/>
    <s v="VANGOGH15BDW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66"/>
  </r>
  <r>
    <s v="XNPCT"/>
    <s v="DAO_Commercial"/>
    <s v="DBM"/>
    <s v="389-BDUC"/>
    <s v="Surley 3.5"/>
    <s v="Compellent Surly 2.5 SC220 - 2TB"/>
    <s v="NULL"/>
    <s v="Retail"/>
    <x v="3"/>
    <s v="NULL"/>
    <s v="NULL"/>
    <x v="0"/>
    <s v="DAO"/>
    <s v="North Am."/>
    <s v="Enterprise"/>
    <s v="Enterprise"/>
    <n v="42"/>
    <n v="42"/>
    <n v="42"/>
    <n v="42"/>
    <n v="22"/>
    <n v="6"/>
    <n v="6"/>
    <n v="0"/>
    <n v="0"/>
    <n v="0"/>
    <n v="0"/>
    <n v="0"/>
    <n v="0"/>
    <n v="0"/>
    <n v="0"/>
    <n v="0"/>
    <n v="0"/>
    <n v="0"/>
    <n v="0"/>
    <n v="0"/>
    <n v="42"/>
    <n v="0"/>
    <n v="0"/>
    <n v="0"/>
    <n v="0"/>
    <n v="42"/>
    <n v="0"/>
    <n v="0"/>
    <n v="0"/>
    <n v="2975"/>
    <n v="124950"/>
    <n v="0"/>
    <n v="0"/>
    <x v="74"/>
  </r>
  <r>
    <s v="XPXGX"/>
    <s v="DAO_Retail"/>
    <s v="Holiday 2015"/>
    <s v="998-BQUF"/>
    <s v="JASMBSW1605_8111"/>
    <s v="JASBSW20FBTX"/>
    <s v="CONSUMER"/>
    <s v="Retail"/>
    <x v="1"/>
    <s v="INSPIRON 20-3052"/>
    <s v="JASBSW20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619"/>
    <n v="0"/>
    <n v="619"/>
    <n v="209"/>
    <n v="0"/>
    <n v="0"/>
    <n v="0"/>
    <n v="0"/>
    <n v="0"/>
    <n v="0"/>
    <n v="246"/>
    <n v="373"/>
    <n v="128"/>
    <n v="449.03269999999998"/>
    <n v="0"/>
    <n v="277951.24129999999"/>
    <n v="0"/>
    <x v="25"/>
  </r>
  <r>
    <s v="K0YPF"/>
    <s v="DAO_Commercial"/>
    <s v="DBM"/>
    <s v="332-0716"/>
    <s v="Opti 9010 - UROCH"/>
    <s v="Lanikai 9"/>
    <s v="NULL"/>
    <s v="Retail"/>
    <x v="2"/>
    <s v="NULL"/>
    <s v="NULL"/>
    <x v="0"/>
    <s v="DAO"/>
    <s v="NULL"/>
    <s v="NULL"/>
    <s v="Commercial DBM"/>
    <n v="11"/>
    <n v="11"/>
    <n v="11"/>
    <n v="11"/>
    <n v="11"/>
    <n v="11"/>
    <n v="11"/>
    <n v="11"/>
    <n v="11"/>
    <n v="11"/>
    <n v="11"/>
    <n v="11"/>
    <n v="11"/>
    <n v="11"/>
    <n v="0"/>
    <n v="0"/>
    <n v="0"/>
    <n v="0"/>
    <n v="0"/>
    <n v="0"/>
    <n v="11"/>
    <n v="0"/>
    <n v="0"/>
    <n v="0"/>
    <n v="0"/>
    <n v="11"/>
    <n v="0"/>
    <n v="0"/>
    <n v="0"/>
    <n v="481.85002338363"/>
    <n v="5300.3502572199304"/>
    <n v="0"/>
    <n v="5300.3502572199304"/>
    <x v="74"/>
  </r>
  <r>
    <s v="K1FRR"/>
    <s v="BTS_DAO"/>
    <s v="Holiday 2012"/>
    <s v="730-3143"/>
    <s v="A5INT1305_012"/>
    <s v="AUDIA5INTELFBTX"/>
    <s v="CONSUMER"/>
    <s v="Consumer"/>
    <x v="0"/>
    <s v="INSPIRON 5520"/>
    <s v="AUDIA5INTELBTX"/>
    <x v="0"/>
    <s v="DAO"/>
    <s v="NULL"/>
    <s v="NULL"/>
    <s v="Cons Direct"/>
    <n v="3"/>
    <n v="3"/>
    <n v="3"/>
    <n v="3"/>
    <n v="3"/>
    <n v="3"/>
    <n v="3"/>
    <n v="3"/>
    <n v="3"/>
    <n v="3"/>
    <n v="3"/>
    <n v="3"/>
    <n v="3"/>
    <n v="3"/>
    <n v="0"/>
    <n v="0"/>
    <n v="0"/>
    <n v="0"/>
    <n v="0"/>
    <n v="0"/>
    <n v="3"/>
    <n v="0"/>
    <n v="0"/>
    <n v="0"/>
    <n v="0"/>
    <n v="3"/>
    <n v="0"/>
    <n v="0"/>
    <n v="0"/>
    <n v="463.79"/>
    <n v="1391.3700000000001"/>
    <n v="0"/>
    <n v="1391.3700000000001"/>
    <x v="95"/>
  </r>
  <r>
    <s v="KX1HW"/>
    <s v="DAO_Retail"/>
    <n v="2014"/>
    <s v="730-2351"/>
    <s v="INSPIRON 5420,AUDIA4INTELBTX1"/>
    <s v="AUDIA4INTELFBTX"/>
    <s v="CONSUMER"/>
    <s v="Retail"/>
    <x v="0"/>
    <s v="INSPIRON 5420"/>
    <s v="AUDIA4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42"/>
  </r>
  <r>
    <s v="M6PF2"/>
    <s v="DAO_Commercial"/>
    <s v="NDBM_Wave2"/>
    <s v="730-7840"/>
    <s v="Optiplex 7010_004"/>
    <s v="LANIKAI7SFFBTX"/>
    <s v="COMMERCIAL"/>
    <s v="Commercial"/>
    <x v="2"/>
    <s v="OPTIPLEX 7010"/>
    <s v="LANIKAI7SFBTX"/>
    <x v="0"/>
    <s v="DAO"/>
    <s v="North Am."/>
    <s v="Commercial Legacy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99"/>
  </r>
  <r>
    <s v="N1CTC"/>
    <s v="DAO_Retail"/>
    <n v="2014"/>
    <s v="998-BLZH"/>
    <s v="INSPIRON 3048,NO PROCESSOR,CASPIAN AIO,CASPIANFBTX"/>
    <s v="CASPIANBTX"/>
    <s v="CONSUMER"/>
    <s v="Retail"/>
    <x v="1"/>
    <s v="INSPIRON 3048"/>
    <s v="CASPIANBTX"/>
    <x v="0"/>
    <s v="NULL"/>
    <s v="NULL"/>
    <s v="NULL"/>
    <s v="Cons Retail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413.14"/>
    <n v="413.14"/>
    <n v="0"/>
    <n v="413.14"/>
    <x v="38"/>
  </r>
  <r>
    <s v="XVRR2"/>
    <s v="DAO_Retail"/>
    <n v="2014"/>
    <s v="998-BBDY"/>
    <s v="INSPIRON 3847,VRD56 BASE,INSP DT,3847,BTX,GENERAL MTFBTX"/>
    <s v="GENERAL MTFBTX"/>
    <s v="CONSUMER"/>
    <s v="Retail"/>
    <x v="1"/>
    <s v="INSPIRON 3847"/>
    <s v="GENERAL MT 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0"/>
  </r>
  <r>
    <s v="XYNFN"/>
    <s v="DAO_Retail"/>
    <n v="2014"/>
    <s v="998-BKTZ"/>
    <s v="INSPIRON 5548, NOTEBOOK, MAPLEM15BDWFBTX"/>
    <s v="MAPLEM15BDWFBTX"/>
    <s v="CONSUMER"/>
    <s v="Retail"/>
    <x v="0"/>
    <s v="INSPIRON 5548"/>
    <s v="MAPLEM15BDWBTX"/>
    <x v="0"/>
    <s v="NULL"/>
    <s v="NULL"/>
    <s v="NULL"/>
    <s v="Cons Retail"/>
    <n v="2"/>
    <n v="2"/>
    <n v="2"/>
    <n v="2"/>
    <n v="2"/>
    <n v="2"/>
    <n v="2"/>
    <n v="2"/>
    <n v="2"/>
    <n v="2"/>
    <n v="0"/>
    <n v="0"/>
    <n v="0"/>
    <n v="0"/>
    <n v="0"/>
    <n v="0"/>
    <n v="0"/>
    <n v="0"/>
    <n v="0"/>
    <n v="0"/>
    <n v="2"/>
    <n v="0"/>
    <n v="0"/>
    <n v="0"/>
    <n v="0"/>
    <n v="2"/>
    <n v="0"/>
    <n v="0"/>
    <n v="0"/>
    <n v="677.01"/>
    <n v="1354.02"/>
    <n v="0"/>
    <n v="1354.02"/>
    <x v="35"/>
  </r>
  <r>
    <s v="Y6C43"/>
    <s v="DAO_Commercial"/>
    <s v="DBM"/>
    <s v="332-0719"/>
    <s v="Opti 7010 - AMEX"/>
    <s v="Lanikai 7 SFF"/>
    <s v="NULL"/>
    <s v="Retail"/>
    <x v="2"/>
    <s v="NULL"/>
    <s v="LANIKAI7SFBTX"/>
    <x v="0"/>
    <s v="DAO"/>
    <s v="NULL"/>
    <s v="NULL"/>
    <s v="Commercial DBM"/>
    <n v="6"/>
    <n v="6"/>
    <n v="6"/>
    <n v="6"/>
    <n v="6"/>
    <n v="6"/>
    <n v="6"/>
    <n v="6"/>
    <n v="6"/>
    <n v="6"/>
    <n v="6"/>
    <n v="6"/>
    <n v="6"/>
    <n v="6"/>
    <n v="0"/>
    <n v="0"/>
    <n v="0"/>
    <n v="0"/>
    <n v="0"/>
    <n v="0"/>
    <n v="6"/>
    <n v="0"/>
    <n v="0"/>
    <n v="0"/>
    <n v="0"/>
    <n v="6"/>
    <n v="0"/>
    <n v="0"/>
    <n v="0"/>
    <n v="481.85002338363"/>
    <n v="2891.1001403017799"/>
    <n v="0"/>
    <n v="2891.1001403017799"/>
    <x v="199"/>
  </r>
  <r>
    <s v="Y77R2"/>
    <s v="DAO_Commercial"/>
    <s v="FY16 2H"/>
    <s v="998-BRKZ"/>
    <s v="5040SFF_2H16_019"/>
    <s v="TRIGGERFISHSFFFBTX"/>
    <s v="COMMERCIAL"/>
    <s v="Retail"/>
    <x v="2"/>
    <s v="OPTIPLEX 5040"/>
    <s v="TRIGGERFISHSFFBTX"/>
    <x v="0"/>
    <s v="NULL"/>
    <s v="NULL"/>
    <s v="NULL"/>
    <s v="Commercial DBM"/>
    <n v="113"/>
    <n v="113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113"/>
    <n v="0"/>
    <n v="0"/>
    <n v="0"/>
    <n v="0"/>
    <n v="113"/>
    <n v="0"/>
    <n v="0"/>
    <n v="24"/>
    <n v="585.60479999999995"/>
    <n v="66173.342399999994"/>
    <n v="0"/>
    <n v="0"/>
    <x v="122"/>
  </r>
  <r>
    <s v="Y95C6"/>
    <s v="BTS_DAO"/>
    <s v="FY15 B2S Cycle 3 (new)"/>
    <s v="998-BEKD"/>
    <s v="CEDAR171503_2408"/>
    <s v="CEDAR17HSWFBTX"/>
    <s v="CONSUMER"/>
    <s v="Consumer"/>
    <x v="0"/>
    <s v="INSPIRON 5748"/>
    <s v="CEDAR17HSWBTX"/>
    <x v="0"/>
    <s v="DAO"/>
    <s v="NULL"/>
    <s v="NULL"/>
    <s v="Cons Direct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635"/>
    <n v="635"/>
    <n v="0"/>
    <n v="635"/>
    <x v="12"/>
  </r>
  <r>
    <s v="HNHK8"/>
    <s v="DAO_Commercial"/>
    <s v="NDBM_Wave2"/>
    <s v="730-7751"/>
    <s v="OptiPlex 3020 SFF_009"/>
    <s v="TIGRISSFFFBTX"/>
    <s v="COMMERCIAL"/>
    <s v="Commercial"/>
    <x v="2"/>
    <s v="OPTIPLEX 3020"/>
    <s v="TIGRISSFFBTX"/>
    <x v="0"/>
    <s v="DAO"/>
    <s v="North Am."/>
    <s v="Commercial NDBM"/>
    <s v="Commercial DBM"/>
    <n v="6"/>
    <n v="6"/>
    <n v="6"/>
    <n v="6"/>
    <n v="6"/>
    <n v="6"/>
    <n v="6"/>
    <n v="6"/>
    <n v="6"/>
    <n v="6"/>
    <n v="6"/>
    <n v="6"/>
    <n v="6"/>
    <n v="6"/>
    <n v="0"/>
    <n v="0"/>
    <n v="0"/>
    <n v="0"/>
    <n v="0"/>
    <n v="0"/>
    <n v="6"/>
    <n v="0"/>
    <n v="0"/>
    <n v="0"/>
    <n v="0"/>
    <n v="6"/>
    <n v="0"/>
    <n v="0"/>
    <n v="0"/>
    <n v="442.56"/>
    <n v="2655.36"/>
    <n v="0"/>
    <n v="2655.36"/>
    <x v="119"/>
  </r>
  <r>
    <s v="HRX0X"/>
    <s v="BTS_DAO"/>
    <s v="DBM"/>
    <s v="998-BNNK"/>
    <s v="GOODYEARFBTX"/>
    <s v="GOODYEARFBTX"/>
    <s v="CONSUMER"/>
    <s v="Consumer"/>
    <x v="12"/>
    <s v="XPS 8700"/>
    <s v="GOODYEARBTX"/>
    <x v="0"/>
    <s v="NULL"/>
    <s v="NULL"/>
    <s v="NULL"/>
    <s v="Cons Direct"/>
    <n v="82"/>
    <n v="82"/>
    <n v="82"/>
    <n v="82"/>
    <n v="82"/>
    <n v="82"/>
    <n v="82"/>
    <n v="0"/>
    <n v="0"/>
    <n v="0"/>
    <n v="0"/>
    <n v="0"/>
    <n v="0"/>
    <n v="0"/>
    <n v="0"/>
    <n v="0"/>
    <n v="0"/>
    <n v="0"/>
    <n v="0"/>
    <n v="0"/>
    <n v="82"/>
    <n v="0"/>
    <n v="0"/>
    <n v="0"/>
    <n v="0"/>
    <n v="82"/>
    <n v="0"/>
    <n v="0"/>
    <n v="0"/>
    <n v="567.12"/>
    <n v="46503.840000000004"/>
    <n v="0"/>
    <n v="0"/>
    <x v="68"/>
  </r>
  <r>
    <s v="J07KH"/>
    <s v="BTS_DAO"/>
    <s v="FY 16 Holiday Cycle 5"/>
    <s v="998-BQQF"/>
    <s v="LILSFF1605_7101_R"/>
    <s v="LILYSFFFBTX"/>
    <s v="CONSUMER"/>
    <s v="Consumer"/>
    <x v="1"/>
    <s v="INSPIRON 3252"/>
    <s v="LILYSFFBTX"/>
    <x v="0"/>
    <s v="NULL"/>
    <s v="NULL"/>
    <s v="NULL"/>
    <s v="Cons Direct"/>
    <n v="1"/>
    <n v="1"/>
    <n v="1"/>
    <n v="0"/>
    <n v="0"/>
    <n v="0"/>
    <n v="0"/>
    <n v="0"/>
    <n v="0"/>
    <n v="0"/>
    <n v="0"/>
    <n v="0"/>
    <n v="0"/>
    <n v="0"/>
    <n v="0"/>
    <n v="0"/>
    <n v="541"/>
    <n v="0"/>
    <n v="541"/>
    <n v="186"/>
    <n v="1"/>
    <n v="0"/>
    <n v="0"/>
    <n v="0"/>
    <n v="0"/>
    <n v="1"/>
    <n v="324"/>
    <n v="217"/>
    <n v="45"/>
    <n v="312.45999999999998"/>
    <n v="312.45999999999998"/>
    <n v="169040.86"/>
    <n v="0"/>
    <x v="130"/>
  </r>
  <r>
    <s v="J2KDY"/>
    <s v="DAO_Commercial"/>
    <s v="DBM"/>
    <s v="998-BODQ"/>
    <s v="BRASWELL PQC / 4GB / 500GB  / integrated / non touch / 7265AC/ 3 Cell"/>
    <s v="PLANOBFBTX"/>
    <s v="COMMERCIAL"/>
    <s v="Commercial"/>
    <x v="4"/>
    <s v="LATITUDE 3160"/>
    <s v="PLANOB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s v="-"/>
    <n v="0"/>
    <n v="0"/>
    <n v="0"/>
    <x v="246"/>
  </r>
  <r>
    <s v="JJ8GK"/>
    <s v="DAO_Retail"/>
    <n v="2014"/>
    <s v="730-7011"/>
    <s v="XPS DUO 12,,NOTEBOOK,MURCIELAGO ULT FBTX"/>
    <s v="MURCIELAGO ULT FBTX"/>
    <s v="CONSUMER"/>
    <s v="Retail"/>
    <x v="5"/>
    <s v="XPS DUO 12"/>
    <s v="MURCIELAGO ULT 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2"/>
  </r>
  <r>
    <s v="JHMR3"/>
    <s v="DAO_Commercial"/>
    <s v="Q4FY15"/>
    <s v="998-BJSR"/>
    <s v="Goliad12_MLK_2W_001_US_W"/>
    <s v="GOLIADMLK12FBTXE"/>
    <s v="COMMERCIAL"/>
    <s v="Commercial"/>
    <x v="4"/>
    <s v="LATITUDE E7250"/>
    <s v="GOLIADMLK12BTXE"/>
    <x v="0"/>
    <s v="NULL"/>
    <s v="NULL"/>
    <s v="NULL"/>
    <s v="Commercial DBM"/>
    <n v="3750"/>
    <n v="3750"/>
    <n v="3246"/>
    <n v="2994"/>
    <n v="2994"/>
    <n v="1077"/>
    <n v="0"/>
    <n v="0"/>
    <n v="0"/>
    <n v="0"/>
    <n v="0"/>
    <n v="0"/>
    <n v="0"/>
    <n v="0"/>
    <n v="0"/>
    <n v="0"/>
    <n v="1092"/>
    <n v="0"/>
    <n v="1092"/>
    <n v="0"/>
    <n v="3664"/>
    <n v="86"/>
    <n v="0"/>
    <n v="0"/>
    <n v="0"/>
    <n v="3750"/>
    <n v="1092"/>
    <n v="0"/>
    <n v="0"/>
    <n v="897.12"/>
    <n v="3364200"/>
    <n v="979655.04"/>
    <n v="0"/>
    <x v="112"/>
  </r>
  <r>
    <s v="JMGD7"/>
    <s v="DAO_Retail"/>
    <n v="2014"/>
    <s v="730-3216"/>
    <s v="INSPIRON 5423,BMWZ4FBTX1,NOTEBOOK,BMWZ4BTX"/>
    <s v="BMWZ4FBTX"/>
    <s v="CONSUMER"/>
    <s v="Retail"/>
    <x v="0"/>
    <s v="INSPIRON 5423"/>
    <s v="BMWZ4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"/>
  </r>
  <r>
    <s v="JYPD0"/>
    <s v="DAO_Retail"/>
    <n v="2014"/>
    <s v="730-3220"/>
    <s v="XPS15,NO PROCESSOR,NOTEBOOK,PANAMERA XPS FBTX"/>
    <s v="PANAMERA XPS FBTX"/>
    <s v="CONSUMER"/>
    <s v="Retail"/>
    <x v="5"/>
    <s v="XPS15"/>
    <s v="PANAMERA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9"/>
  </r>
  <r>
    <s v="K2R93"/>
    <s v="BTS_Mexico"/>
    <s v="FY 16 Spring Cycle 1"/>
    <s v="998-BLPZ"/>
    <s v="CASP1601_409/MX/BTS"/>
    <s v="CASPIANBTX"/>
    <s v="CONSUMER"/>
    <s v="Consumer"/>
    <x v="1"/>
    <s v="INSPIRON 3048"/>
    <s v="CASPIANBTX"/>
    <x v="1"/>
    <s v="NULL"/>
    <s v="NULL"/>
    <s v="NULL"/>
    <s v="Cons Direct"/>
    <n v="36"/>
    <n v="36"/>
    <n v="36"/>
    <n v="36"/>
    <n v="36"/>
    <n v="36"/>
    <n v="36"/>
    <n v="36"/>
    <n v="0"/>
    <n v="0"/>
    <n v="0"/>
    <n v="0"/>
    <n v="0"/>
    <n v="0"/>
    <n v="0"/>
    <n v="0"/>
    <n v="0"/>
    <n v="0"/>
    <n v="0"/>
    <n v="0"/>
    <n v="36"/>
    <n v="0"/>
    <n v="0"/>
    <n v="0"/>
    <n v="0"/>
    <n v="36"/>
    <n v="0"/>
    <n v="0"/>
    <n v="0"/>
    <n v="534.85"/>
    <n v="19254.600000000002"/>
    <n v="0"/>
    <n v="19254.600000000002"/>
    <x v="38"/>
  </r>
  <r>
    <s v="K2Y13"/>
    <s v="DAO_Retail"/>
    <n v="2014"/>
    <s v="730-4542"/>
    <s v="INSPIRON 5421,,NOTEBOOK,OAKM14IVBFBTX"/>
    <s v="OAKM14IVBFBTX"/>
    <s v="CONSUMER"/>
    <s v="Retail"/>
    <x v="0"/>
    <s v="INSPIRON 5421"/>
    <s v="OAKM14IVB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36"/>
  </r>
  <r>
    <s v="N42VK"/>
    <s v="BTS_DAO"/>
    <s v="SPR-2016"/>
    <s v="998-BKTE"/>
    <s v="i5BDW|8|1TB HD"/>
    <s v="MAPLEM15BDWFBTX"/>
    <s v="CONSUMER"/>
    <s v="Consumer"/>
    <x v="0"/>
    <s v="INSPIRON 5548"/>
    <s v="MAPLEM15BDWBTX"/>
    <x v="0"/>
    <s v="NULL"/>
    <s v="NULL"/>
    <s v="NULL"/>
    <s v="Cons Direct"/>
    <n v="13"/>
    <n v="13"/>
    <n v="13"/>
    <n v="13"/>
    <n v="13"/>
    <n v="13"/>
    <n v="13"/>
    <n v="13"/>
    <n v="13"/>
    <n v="13"/>
    <n v="13"/>
    <n v="0"/>
    <n v="0"/>
    <n v="0"/>
    <n v="0"/>
    <n v="0"/>
    <n v="0"/>
    <n v="0"/>
    <n v="0"/>
    <n v="0"/>
    <n v="13"/>
    <n v="0"/>
    <n v="0"/>
    <n v="0"/>
    <n v="0"/>
    <n v="13"/>
    <n v="0"/>
    <n v="0"/>
    <n v="0"/>
    <n v="578.20000000000005"/>
    <n v="7516.6"/>
    <n v="0"/>
    <n v="7516.6"/>
    <x v="35"/>
  </r>
  <r>
    <s v="N61XH"/>
    <s v="DAO_Retail"/>
    <n v="2014"/>
    <s v="998-BKVI"/>
    <s v="INSPIRON 3543,,NOTEBOOK,CEDAR15BDWFBTX"/>
    <s v="CEDAR15BDWFBTX"/>
    <s v="CONSUMER"/>
    <s v="Retail"/>
    <x v="0"/>
    <s v="INSPIRON 3543"/>
    <s v="CEDAR15BD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"/>
  </r>
  <r>
    <s v="N66TR"/>
    <s v="DAO_Commercial"/>
    <s v="NDBM_Wave2Refresh"/>
    <s v="998-BFYV"/>
    <s v="LATITUDE 3440_101"/>
    <s v="LATITUDE OAK14FBTX"/>
    <s v="COMMERCIAL"/>
    <s v="Commercial"/>
    <x v="4"/>
    <s v="LATITUDE 3440"/>
    <s v="LATITUDE OAK14BTX"/>
    <x v="0"/>
    <s v="DAO"/>
    <s v="NULL"/>
    <s v="NULL"/>
    <s v="Commercial DBM"/>
    <n v="53"/>
    <n v="53"/>
    <n v="53"/>
    <n v="53"/>
    <n v="53"/>
    <n v="53"/>
    <n v="53"/>
    <n v="53"/>
    <n v="53"/>
    <n v="53"/>
    <n v="53"/>
    <n v="53"/>
    <n v="0"/>
    <n v="0"/>
    <n v="0"/>
    <n v="0"/>
    <n v="0"/>
    <n v="0"/>
    <n v="0"/>
    <n v="0"/>
    <n v="0"/>
    <n v="53"/>
    <n v="0"/>
    <n v="0"/>
    <n v="0"/>
    <n v="53"/>
    <n v="0"/>
    <n v="0"/>
    <n v="0"/>
    <n v="588.63"/>
    <n v="31197.39"/>
    <n v="0"/>
    <n v="31197.39"/>
    <x v="164"/>
  </r>
  <r>
    <s v="N9WPC"/>
    <s v="DAO_Retail"/>
    <n v="2014"/>
    <s v="998-BHSR"/>
    <s v="INSPIRON 5535,NOTEBOOK,OAKM15HSWFBTX"/>
    <s v="OAK15AMDFBTX"/>
    <s v="CONSUMER"/>
    <s v="Retail"/>
    <x v="0"/>
    <s v="INSPIRON 5535"/>
    <s v="OAK15AMD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0"/>
  </r>
  <r>
    <s v="NKPM9"/>
    <s v="DAO_Retail"/>
    <s v="Holiday 2014"/>
    <s v="998-BHYL"/>
    <s v="i3148-6840sLV"/>
    <s v="REDWOODHSWFBTX"/>
    <s v="CONSUMER"/>
    <s v="Retail"/>
    <x v="0"/>
    <s v="INSPIRON 3148"/>
    <s v="REDWOODHSWBTX"/>
    <x v="0"/>
    <s v="DAO"/>
    <s v="NULL"/>
    <s v="NULL"/>
    <s v="Cons Retail"/>
    <n v="17"/>
    <n v="17"/>
    <n v="17"/>
    <n v="17"/>
    <n v="17"/>
    <n v="17"/>
    <n v="17"/>
    <n v="17"/>
    <n v="17"/>
    <n v="17"/>
    <n v="17"/>
    <n v="17"/>
    <n v="17"/>
    <n v="17"/>
    <n v="0"/>
    <n v="0"/>
    <n v="0"/>
    <n v="0"/>
    <n v="0"/>
    <n v="0"/>
    <n v="17"/>
    <n v="0"/>
    <n v="0"/>
    <n v="0"/>
    <n v="0"/>
    <n v="17"/>
    <n v="0"/>
    <n v="0"/>
    <n v="0"/>
    <n v="579.77"/>
    <n v="9856.09"/>
    <n v="0"/>
    <n v="9856.09"/>
    <x v="61"/>
  </r>
  <r>
    <s v="JT47R"/>
    <s v="DAO_Retail"/>
    <n v="2014"/>
    <s v="998-BKXF"/>
    <s v="ALIENWARE AREA 51,,,CENTAURIFBTX"/>
    <s v="CENTAURIFBTX"/>
    <s v="CONSUMER"/>
    <s v="Retail"/>
    <x v="9"/>
    <s v="ALIENWARE AREA 51"/>
    <s v="CENTAURI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3"/>
  </r>
  <r>
    <s v="K10HC"/>
    <s v="DAO_Retail"/>
    <n v="2014"/>
    <s v="998-BHSF"/>
    <s v="INSPIRON 5 SERIES 15,NOTEBOOK,5537,OAKM15HSWFBTX"/>
    <s v="OAKM15HSWFBTX"/>
    <s v="CONSUMER"/>
    <s v="Retail"/>
    <x v="0"/>
    <s v="INSPIRON 5537"/>
    <s v="OAKM15HS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9"/>
  </r>
  <r>
    <s v="K6KFV"/>
    <s v="DAO_Commercial"/>
    <s v="DBM"/>
    <s v="998-BGDD"/>
    <s v="OPTIPLEX 9020_007"/>
    <s v="AMAZONSFFFBTX"/>
    <s v="COMMERCIAL"/>
    <s v="Commercial"/>
    <x v="2"/>
    <s v="OPTIPLEX 9020"/>
    <s v="AMAZONSFFBTX"/>
    <x v="0"/>
    <s v="DAO"/>
    <s v="NULL"/>
    <s v="NULL"/>
    <s v="Commercial DBM"/>
    <n v="1643"/>
    <n v="1643"/>
    <n v="793"/>
    <n v="0"/>
    <n v="0"/>
    <n v="0"/>
    <n v="0"/>
    <n v="0"/>
    <n v="0"/>
    <n v="0"/>
    <n v="0"/>
    <n v="0"/>
    <n v="0"/>
    <n v="0"/>
    <n v="0"/>
    <n v="0"/>
    <n v="4104"/>
    <n v="0"/>
    <n v="4104"/>
    <n v="7368"/>
    <n v="23"/>
    <n v="36"/>
    <n v="0"/>
    <n v="1584"/>
    <n v="0"/>
    <n v="1643"/>
    <n v="0"/>
    <n v="4104"/>
    <n v="636"/>
    <n v="496.65"/>
    <n v="815995.95"/>
    <n v="2038251.5999999999"/>
    <n v="0"/>
    <x v="133"/>
  </r>
  <r>
    <s v="K8RG3"/>
    <s v="DAO_Commercial"/>
    <s v="FY16 2H"/>
    <s v="998-BRKS"/>
    <s v="5040SFF_2H16_009"/>
    <s v="TRIGGERFISHSFFFBTX"/>
    <s v="COMMERCIAL"/>
    <s v="Retail"/>
    <x v="2"/>
    <s v="OPTIPLEX 5040"/>
    <s v="TRIGGERFISHSFFBTX"/>
    <x v="0"/>
    <s v="NULL"/>
    <s v="NULL"/>
    <s v="NULL"/>
    <s v="Commercial DBM"/>
    <n v="141"/>
    <n v="141"/>
    <n v="0"/>
    <n v="0"/>
    <n v="0"/>
    <n v="0"/>
    <n v="0"/>
    <n v="0"/>
    <n v="0"/>
    <n v="0"/>
    <n v="0"/>
    <n v="0"/>
    <n v="0"/>
    <n v="0"/>
    <n v="0"/>
    <n v="24"/>
    <n v="0"/>
    <n v="0"/>
    <n v="24"/>
    <n v="154"/>
    <n v="141"/>
    <n v="0"/>
    <n v="0"/>
    <n v="0"/>
    <n v="0"/>
    <n v="141"/>
    <n v="0"/>
    <n v="24"/>
    <n v="93"/>
    <n v="461.11470000000003"/>
    <n v="65017.172700000003"/>
    <n v="11066.7528"/>
    <n v="0"/>
    <x v="122"/>
  </r>
  <r>
    <s v="KKJDV"/>
    <s v="BTS_DAO"/>
    <s v="FY16 Back to School cycle3"/>
    <s v="998-BPNB"/>
    <s v="VAN14BDW1603_006_P"/>
    <s v="VANGOGH14BDWFBTX"/>
    <s v="CONSUMER"/>
    <s v="Consumer"/>
    <x v="6"/>
    <s v="VOSTRO 14 3458"/>
    <s v="VANGOGH14BDW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9"/>
  </r>
  <r>
    <s v="DV28D"/>
    <s v="DAO_Commercial"/>
    <s v="Q4FY15"/>
    <s v="998-BLPQ"/>
    <s v="i7/8/256/W7P(64bit) (eDP)"/>
    <s v="SALADOF15BTX"/>
    <s v="COMMERCIAL"/>
    <s v="Commercial"/>
    <x v="4"/>
    <s v="LATITUDE E6540"/>
    <s v="SALADO15BTX"/>
    <x v="0"/>
    <s v="NULL"/>
    <s v="NULL"/>
    <s v="NULL"/>
    <s v="Commercial DBM"/>
    <n v="1262"/>
    <n v="1262"/>
    <n v="668"/>
    <n v="668"/>
    <n v="668"/>
    <n v="0"/>
    <n v="0"/>
    <n v="0"/>
    <n v="0"/>
    <n v="0"/>
    <n v="0"/>
    <n v="0"/>
    <n v="0"/>
    <n v="0"/>
    <n v="0"/>
    <n v="0"/>
    <n v="1716"/>
    <n v="0"/>
    <n v="1716"/>
    <n v="132"/>
    <n v="1221"/>
    <n v="41"/>
    <n v="0"/>
    <n v="0"/>
    <n v="0"/>
    <n v="1262"/>
    <n v="792"/>
    <n v="924"/>
    <n v="396"/>
    <n v="971.47"/>
    <n v="1225995.1400000001"/>
    <n v="1667042.52"/>
    <n v="0"/>
    <x v="120"/>
  </r>
  <r>
    <s v="DYV3R"/>
    <s v="DAO_Retail"/>
    <s v="Spring 2014"/>
    <s v="998-BIBV"/>
    <s v="i5735-1936IBL"/>
    <s v="OAK17AMDFBTX"/>
    <s v="CONSUMER"/>
    <s v="Retail"/>
    <x v="0"/>
    <s v="INSPIRON 5735"/>
    <s v="OAK17AMDBTX"/>
    <x v="0"/>
    <s v="DAO"/>
    <s v="NULL"/>
    <s v="NULL"/>
    <s v="Cons Retail"/>
    <n v="6"/>
    <n v="6"/>
    <n v="6"/>
    <n v="6"/>
    <n v="6"/>
    <n v="6"/>
    <n v="6"/>
    <n v="6"/>
    <n v="6"/>
    <n v="6"/>
    <n v="6"/>
    <n v="0"/>
    <n v="0"/>
    <n v="0"/>
    <n v="0"/>
    <n v="0"/>
    <n v="0"/>
    <n v="0"/>
    <n v="0"/>
    <n v="0"/>
    <n v="6"/>
    <n v="0"/>
    <n v="0"/>
    <n v="0"/>
    <n v="0"/>
    <n v="6"/>
    <n v="0"/>
    <n v="0"/>
    <n v="0"/>
    <n v="464.38"/>
    <n v="2786.2799999999997"/>
    <n v="0"/>
    <n v="2786.2799999999997"/>
    <x v="39"/>
  </r>
  <r>
    <s v="F30N4"/>
    <s v="DAO_Retail"/>
    <n v="2014"/>
    <s v="730-6394"/>
    <s v="INSPIRON 660,NO PROCESSOR,MINI TOWER,MISSION HILLS MLKFBTX"/>
    <s v="MISSION HILLS MLK BTX"/>
    <s v="CONSUMER"/>
    <s v="Retail"/>
    <x v="1"/>
    <s v="INSPIRON 660"/>
    <s v="MISSION HILLS MLK 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8"/>
  </r>
  <r>
    <s v="FD0VM"/>
    <s v="DAO_Retail"/>
    <n v="2014"/>
    <s v="730-8126"/>
    <s v="XPS DUO 12,,NOTEBOOK,MURCIELAGO ULT FBTX"/>
    <s v="MURCIELAGO ULT FBTX"/>
    <s v="CONSUMER"/>
    <s v="Retail"/>
    <x v="5"/>
    <s v="XPS DUO 12"/>
    <s v="MURCIELAGO ULT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2"/>
  </r>
  <r>
    <s v="FHVR7"/>
    <s v="DAO_Retail"/>
    <s v="FY16 Back to School cycle3"/>
    <s v="998-BPPY"/>
    <s v="GENMT1603_203"/>
    <s v="GENERAL MTFBTX"/>
    <s v="CONSUMER"/>
    <s v="Retail"/>
    <x v="1"/>
    <s v="INSPIRON 3847"/>
    <s v="GENERAL MT BTX"/>
    <x v="0"/>
    <s v="NULL"/>
    <s v="NULL"/>
    <s v="NULL"/>
    <s v="Cons Retail"/>
    <n v="586"/>
    <n v="586"/>
    <n v="462"/>
    <n v="102"/>
    <n v="93"/>
    <n v="5"/>
    <n v="0"/>
    <n v="0"/>
    <n v="0"/>
    <n v="0"/>
    <n v="0"/>
    <n v="0"/>
    <n v="0"/>
    <n v="0"/>
    <n v="0"/>
    <n v="249"/>
    <n v="0"/>
    <n v="0"/>
    <n v="249"/>
    <n v="275"/>
    <n v="410"/>
    <n v="0"/>
    <n v="0"/>
    <n v="176"/>
    <n v="0"/>
    <n v="586"/>
    <n v="0"/>
    <n v="249"/>
    <n v="205"/>
    <n v="493.7"/>
    <n v="289308.2"/>
    <n v="122931.3"/>
    <n v="0"/>
    <x v="30"/>
  </r>
  <r>
    <s v="HPVKJ"/>
    <s v="DAO_Retail"/>
    <s v="Spring 2014"/>
    <s v="998-BIBB"/>
    <s v="i17RM-5164IBL"/>
    <s v="OAKM17HSWFBTX"/>
    <s v="CONSUMER"/>
    <s v="Retail"/>
    <x v="0"/>
    <s v="INSPIRON 5737"/>
    <s v="OAKM17HSWBTX"/>
    <x v="0"/>
    <s v="NULL"/>
    <s v="NULL"/>
    <s v="NULL"/>
    <s v="Cons Retail"/>
    <n v="7"/>
    <n v="7"/>
    <n v="7"/>
    <n v="7"/>
    <n v="7"/>
    <n v="7"/>
    <n v="7"/>
    <n v="7"/>
    <n v="7"/>
    <n v="7"/>
    <n v="4"/>
    <n v="0"/>
    <n v="0"/>
    <n v="0"/>
    <n v="0"/>
    <n v="0"/>
    <n v="0"/>
    <n v="0"/>
    <n v="0"/>
    <n v="0"/>
    <n v="7"/>
    <n v="0"/>
    <n v="0"/>
    <n v="0"/>
    <n v="0"/>
    <n v="7"/>
    <n v="0"/>
    <n v="0"/>
    <n v="0"/>
    <n v="577.04"/>
    <n v="4039.2799999999997"/>
    <n v="0"/>
    <n v="4039.2799999999997"/>
    <x v="135"/>
  </r>
  <r>
    <s v="HT3PJ"/>
    <s v="DAO_Commercial"/>
    <s v="NDBM_Wave2"/>
    <s v="730-7747"/>
    <s v="OptiPlex 3020 MT_003"/>
    <s v="TIGRISMTFBTX"/>
    <s v="COMMERCIAL"/>
    <s v="Commercial"/>
    <x v="2"/>
    <s v="OPTIPLEX 3020"/>
    <s v="TIGRISMTBTX"/>
    <x v="0"/>
    <s v="DAO"/>
    <s v="North Am."/>
    <s v="Commercial NDBM"/>
    <s v="Commercial DBM"/>
    <n v="3"/>
    <n v="3"/>
    <n v="3"/>
    <n v="3"/>
    <n v="3"/>
    <n v="3"/>
    <n v="3"/>
    <n v="3"/>
    <n v="3"/>
    <n v="3"/>
    <n v="3"/>
    <n v="3"/>
    <n v="3"/>
    <n v="3"/>
    <n v="0"/>
    <n v="0"/>
    <n v="0"/>
    <n v="0"/>
    <n v="0"/>
    <n v="0"/>
    <n v="1"/>
    <n v="2"/>
    <n v="0"/>
    <n v="0"/>
    <n v="0"/>
    <n v="3"/>
    <n v="0"/>
    <n v="0"/>
    <n v="0"/>
    <n v="377.03"/>
    <n v="1131.0899999999999"/>
    <n v="0"/>
    <n v="1131.0899999999999"/>
    <x v="41"/>
  </r>
  <r>
    <s v="J48P5"/>
    <s v="DAO_Retail"/>
    <s v="Spring 2015"/>
    <s v="998-BLSB"/>
    <s v="i3043-6250BLK"/>
    <s v="FOXGLOVEFBTX"/>
    <s v="CONSUMER"/>
    <s v="Retail"/>
    <x v="1"/>
    <s v="INSPIRON 3043"/>
    <s v="FOXGLOVEBTX"/>
    <x v="0"/>
    <s v="NULL"/>
    <s v="NULL"/>
    <s v="NULL"/>
    <s v="Cons Retail"/>
    <n v="14"/>
    <n v="14"/>
    <n v="14"/>
    <n v="14"/>
    <n v="14"/>
    <n v="14"/>
    <n v="14"/>
    <n v="0"/>
    <n v="0"/>
    <n v="0"/>
    <n v="0"/>
    <n v="0"/>
    <n v="0"/>
    <n v="0"/>
    <n v="0"/>
    <n v="0"/>
    <n v="0"/>
    <n v="0"/>
    <n v="0"/>
    <n v="0"/>
    <n v="14"/>
    <n v="0"/>
    <n v="0"/>
    <n v="0"/>
    <n v="0"/>
    <n v="14"/>
    <n v="0"/>
    <n v="0"/>
    <n v="0"/>
    <n v="505.69"/>
    <n v="7079.66"/>
    <n v="0"/>
    <n v="0"/>
    <x v="51"/>
  </r>
  <r>
    <s v="J6RKX"/>
    <s v="BTS_DAO"/>
    <s v="HOL-2015"/>
    <s v="998-BIFV"/>
    <s v="i3 4130t / 8 / 1TB"/>
    <s v="CORALFBTX"/>
    <s v="CONSUMER"/>
    <s v="Consumer"/>
    <x v="9"/>
    <s v="ASM100"/>
    <s v="CORAL BTX"/>
    <x v="0"/>
    <s v="NULL"/>
    <s v="NULL"/>
    <s v="NULL"/>
    <s v="Cons Direct"/>
    <n v="39"/>
    <n v="39"/>
    <n v="39"/>
    <n v="39"/>
    <n v="39"/>
    <n v="39"/>
    <n v="39"/>
    <n v="39"/>
    <n v="39"/>
    <n v="39"/>
    <n v="24"/>
    <n v="24"/>
    <n v="24"/>
    <n v="0"/>
    <n v="0"/>
    <n v="0"/>
    <n v="0"/>
    <n v="0"/>
    <n v="0"/>
    <n v="0"/>
    <n v="39"/>
    <n v="0"/>
    <n v="0"/>
    <n v="0"/>
    <n v="0"/>
    <n v="39"/>
    <n v="0"/>
    <n v="0"/>
    <n v="0"/>
    <n v="506.73"/>
    <n v="19762.47"/>
    <n v="0"/>
    <n v="19762.47"/>
    <x v="91"/>
  </r>
  <r>
    <s v="J85R5"/>
    <s v="DAO_Retail"/>
    <s v="Holiday 2015"/>
    <s v="998-BRXO"/>
    <s v="GDSKL1605_104/GDSKL1701_104"/>
    <s v="GOODYEARSKLFBTX"/>
    <s v="CONSUMER"/>
    <s v="Retail"/>
    <x v="12"/>
    <s v="XPS 8900"/>
    <s v="GOODYEARSKLBTX"/>
    <x v="0"/>
    <s v="NULL"/>
    <s v="NULL"/>
    <s v="NULL"/>
    <s v="Cons Retail"/>
    <n v="60"/>
    <n v="60"/>
    <n v="0"/>
    <n v="0"/>
    <n v="0"/>
    <n v="0"/>
    <n v="0"/>
    <n v="0"/>
    <n v="0"/>
    <n v="0"/>
    <n v="0"/>
    <n v="0"/>
    <n v="0"/>
    <n v="0"/>
    <n v="0"/>
    <n v="510"/>
    <n v="0"/>
    <n v="0"/>
    <n v="510"/>
    <n v="985"/>
    <n v="60"/>
    <n v="0"/>
    <n v="0"/>
    <n v="0"/>
    <n v="0"/>
    <n v="60"/>
    <n v="0"/>
    <n v="510"/>
    <n v="570"/>
    <n v="657.601"/>
    <n v="39456.06"/>
    <n v="335376.51"/>
    <n v="0"/>
    <x v="228"/>
  </r>
  <r>
    <s v="R8F42"/>
    <s v="DAO_Retail"/>
    <n v="2014"/>
    <s v="730-8150"/>
    <s v="BONSAIBTX1,INSPIRON 3137"/>
    <s v="BONSAIFBTX"/>
    <s v="CONSUMER"/>
    <s v="Retail"/>
    <x v="0"/>
    <s v="INSPIRON 3137"/>
    <s v="BONSAI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71"/>
  </r>
  <r>
    <s v="R9HXK"/>
    <s v="DAO_Retail"/>
    <n v="2014"/>
    <s v="998-BDMY"/>
    <s v="INSPIRON 5547, NOTEBOOK, MAPLEM15HSWFBTX"/>
    <s v="MAPLEM15HSWFBTX"/>
    <s v="CONSUMER"/>
    <s v="Retail"/>
    <x v="0"/>
    <s v="INSPIRON 5547"/>
    <s v="MAPLEM15HSW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"/>
  </r>
  <r>
    <s v="RDDM2"/>
    <s v="BTS_DAO"/>
    <s v="B2S-2016"/>
    <s v="998-BNFX"/>
    <s v="i5|4|500 HD T W8.1P"/>
    <s v="COTTONWOODBDWFBTX"/>
    <s v="CONSUMER"/>
    <s v="Consumer"/>
    <x v="0"/>
    <s v="INSPIRON 7348"/>
    <s v="COTTONWOODBDWBTX"/>
    <x v="0"/>
    <s v="NULL"/>
    <s v="NULL"/>
    <s v="NULL"/>
    <s v="Cons Direct"/>
    <n v="43"/>
    <n v="43"/>
    <n v="43"/>
    <n v="43"/>
    <n v="43"/>
    <n v="43"/>
    <n v="0"/>
    <n v="0"/>
    <n v="0"/>
    <n v="0"/>
    <n v="0"/>
    <n v="0"/>
    <n v="0"/>
    <n v="0"/>
    <n v="0"/>
    <n v="0"/>
    <n v="0"/>
    <n v="0"/>
    <n v="0"/>
    <n v="0"/>
    <n v="43"/>
    <n v="0"/>
    <n v="0"/>
    <n v="0"/>
    <n v="0"/>
    <n v="43"/>
    <n v="0"/>
    <n v="0"/>
    <n v="0"/>
    <n v="673.78"/>
    <n v="28972.539999999997"/>
    <n v="0"/>
    <n v="0"/>
    <x v="87"/>
  </r>
  <r>
    <s v="RJMK1"/>
    <s v="DAO_Commercial"/>
    <s v="NDBM_Wave2"/>
    <s v="730-6952"/>
    <s v="Optiplex 7010_004"/>
    <s v="LANIKAI7MTFBTX"/>
    <s v="COMMERCIAL"/>
    <s v="Commercial"/>
    <x v="2"/>
    <s v="OPTIPLEX 7010"/>
    <s v="LANIKAI7MTBTX"/>
    <x v="0"/>
    <s v="DAO"/>
    <s v="North Am."/>
    <s v="Commercial Legacy"/>
    <s v="Commercial DBM"/>
    <n v="12"/>
    <n v="12"/>
    <n v="12"/>
    <n v="12"/>
    <n v="12"/>
    <n v="12"/>
    <n v="12"/>
    <n v="0"/>
    <n v="0"/>
    <n v="0"/>
    <n v="0"/>
    <n v="0"/>
    <n v="0"/>
    <n v="0"/>
    <n v="0"/>
    <n v="0"/>
    <n v="0"/>
    <n v="0"/>
    <n v="0"/>
    <n v="0"/>
    <n v="12"/>
    <n v="0"/>
    <n v="0"/>
    <n v="0"/>
    <n v="0"/>
    <n v="12"/>
    <n v="0"/>
    <n v="0"/>
    <n v="0"/>
    <n v="489.71"/>
    <n v="5876.5199999999995"/>
    <n v="0"/>
    <n v="0"/>
    <x v="247"/>
  </r>
  <r>
    <s v="RP2M2"/>
    <s v="BTS_DAO"/>
    <s v="SPR-2016"/>
    <s v="998-BLMK"/>
    <s v="i5BDW|8|256 QHD+ T"/>
    <s v="DINO13FBTX"/>
    <s v="CONSUMER"/>
    <s v="Consumer"/>
    <x v="5"/>
    <s v="XPS  13 9343"/>
    <s v="DINO13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48"/>
  </r>
  <r>
    <s v="Y9JDY"/>
    <s v="DAO_Retail"/>
    <s v="Spring 2015"/>
    <s v="998-BLZI"/>
    <s v="i7348-3287SLV"/>
    <s v="COTTONWOODBDWFBTX"/>
    <s v="CONSUMER"/>
    <s v="Retail"/>
    <x v="0"/>
    <s v="INSPIRON 7348"/>
    <s v="COTTONWOODBDWBTX"/>
    <x v="0"/>
    <s v="NULL"/>
    <s v="NULL"/>
    <s v="NULL"/>
    <s v="Cons Retail"/>
    <n v="3"/>
    <n v="3"/>
    <n v="3"/>
    <n v="3"/>
    <n v="3"/>
    <n v="3"/>
    <n v="3"/>
    <n v="3"/>
    <n v="3"/>
    <n v="3"/>
    <n v="0"/>
    <n v="0"/>
    <n v="0"/>
    <n v="0"/>
    <n v="0"/>
    <n v="0"/>
    <n v="0"/>
    <n v="0"/>
    <n v="0"/>
    <n v="0"/>
    <n v="3"/>
    <n v="0"/>
    <n v="0"/>
    <n v="0"/>
    <n v="0"/>
    <n v="3"/>
    <n v="0"/>
    <n v="0"/>
    <n v="0"/>
    <n v="673.9"/>
    <n v="2021.6999999999998"/>
    <n v="0"/>
    <n v="2021.6999999999998"/>
    <x v="87"/>
  </r>
  <r>
    <s v="YCT5H"/>
    <s v="DAO_Commercial"/>
    <s v="DBM"/>
    <s v="998-BJYP"/>
    <s v="E5450_2H15_028"/>
    <s v="HOUSTON14FBTX"/>
    <s v="COMMERCIAL"/>
    <s v="Commercial"/>
    <x v="4"/>
    <s v="LATITUDE 5450"/>
    <s v="HOUSTON14BTX"/>
    <x v="0"/>
    <s v="NULL"/>
    <s v="NULL"/>
    <s v="NULL"/>
    <s v="Commercial DBM"/>
    <n v="5343"/>
    <n v="5343"/>
    <n v="5336"/>
    <n v="2557"/>
    <n v="2557"/>
    <n v="635"/>
    <n v="0"/>
    <n v="0"/>
    <n v="0"/>
    <n v="0"/>
    <n v="0"/>
    <n v="0"/>
    <n v="0"/>
    <n v="0"/>
    <n v="0"/>
    <n v="0"/>
    <n v="2430"/>
    <n v="0"/>
    <n v="2430"/>
    <n v="0"/>
    <n v="3576"/>
    <n v="168"/>
    <n v="0"/>
    <n v="1599"/>
    <n v="0"/>
    <n v="5343"/>
    <n v="720"/>
    <n v="1710"/>
    <n v="720"/>
    <n v="728.63"/>
    <n v="3893070.09"/>
    <n v="1770570.9"/>
    <n v="0"/>
    <x v="64"/>
  </r>
  <r>
    <s v="YF0HP"/>
    <s v="DAO_Commercial"/>
    <s v="DBM"/>
    <s v="998-BMDY"/>
    <s v="SALADO14BTX1,NBK,LAT,BTX,E6440"/>
    <s v="LATITUDE E6440,,NOTEBOOK,SALADO14BTX"/>
    <s v="COMMERCIAL"/>
    <s v="Commercial"/>
    <x v="4"/>
    <s v="LATITUDE E6440"/>
    <s v="SALADO14BTX"/>
    <x v="0"/>
    <s v="NULL"/>
    <s v="NULL"/>
    <s v="NULL"/>
    <s v="Commercial DBM"/>
    <n v="1547"/>
    <n v="1547"/>
    <n v="1187"/>
    <n v="1187"/>
    <n v="1187"/>
    <n v="611"/>
    <n v="107"/>
    <n v="0"/>
    <n v="0"/>
    <n v="0"/>
    <n v="0"/>
    <n v="0"/>
    <n v="0"/>
    <n v="0"/>
    <n v="0"/>
    <n v="0"/>
    <n v="0"/>
    <n v="0"/>
    <n v="0"/>
    <n v="432"/>
    <n v="1538"/>
    <n v="9"/>
    <n v="0"/>
    <n v="0"/>
    <n v="0"/>
    <n v="1547"/>
    <n v="0"/>
    <n v="0"/>
    <n v="0"/>
    <n v="663.41"/>
    <n v="1026295.2699999999"/>
    <n v="0"/>
    <n v="0"/>
    <x v="57"/>
  </r>
  <r>
    <s v="YH0MW"/>
    <s v="DAO_Retail"/>
    <n v="2014"/>
    <s v="998-BMJS"/>
    <s v="INSPIRON 3147,,NOTEBOOK,REDWOODFBTX"/>
    <s v="REDWOODFBTX"/>
    <s v="CONSUMER"/>
    <s v="Retail"/>
    <x v="0"/>
    <s v="INSPIRON 3147"/>
    <s v="REDWOOD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8"/>
  </r>
  <r>
    <s v="YNYG0"/>
    <s v="DAO_Commercial"/>
    <s v="NDBM_Wave1"/>
    <s v="730-5628"/>
    <s v="Optiplex 9020 AIO_004"/>
    <s v="AMAZON AIOFBTX"/>
    <s v="COMMERCIAL"/>
    <s v="Commercial"/>
    <x v="2"/>
    <s v="OPTIPLEX 9020"/>
    <s v="AMAZON AIO BTX"/>
    <x v="0"/>
    <s v="DAO"/>
    <s v="North Am."/>
    <s v="Commercial NDBM"/>
    <s v="Commercial DBM"/>
    <n v="3"/>
    <n v="3"/>
    <n v="3"/>
    <n v="3"/>
    <n v="3"/>
    <n v="3"/>
    <n v="3"/>
    <n v="3"/>
    <n v="3"/>
    <n v="3"/>
    <n v="3"/>
    <n v="3"/>
    <n v="3"/>
    <n v="3"/>
    <n v="0"/>
    <n v="0"/>
    <n v="0"/>
    <n v="0"/>
    <n v="0"/>
    <n v="0"/>
    <n v="0"/>
    <n v="3"/>
    <n v="0"/>
    <n v="0"/>
    <n v="0"/>
    <n v="3"/>
    <n v="0"/>
    <n v="0"/>
    <n v="0"/>
    <n v="680.32"/>
    <n v="2040.96"/>
    <n v="0"/>
    <n v="2040.96"/>
    <x v="13"/>
  </r>
  <r>
    <s v="Y98VR"/>
    <s v="DAO_Retail"/>
    <s v="FY16 Holiday cycle5"/>
    <s v="998-BPYI"/>
    <s v="TULIP15BDW1605_2359_R"/>
    <s v="TULIP15BDWFBTX"/>
    <s v="CONSUMER"/>
    <s v="Retail"/>
    <x v="0"/>
    <s v="INSPIRON 15-5558"/>
    <s v="TULIP15BDWBTX"/>
    <x v="0"/>
    <s v="NULL"/>
    <s v="NULL"/>
    <s v="NULL"/>
    <s v="Cons Retail"/>
    <n v="372"/>
    <n v="372"/>
    <n v="318"/>
    <n v="0"/>
    <n v="0"/>
    <n v="0"/>
    <n v="0"/>
    <n v="0"/>
    <n v="0"/>
    <n v="0"/>
    <n v="0"/>
    <n v="0"/>
    <n v="0"/>
    <n v="0"/>
    <n v="3240"/>
    <n v="0"/>
    <n v="300"/>
    <n v="0"/>
    <n v="3540"/>
    <n v="3180"/>
    <n v="372"/>
    <n v="0"/>
    <n v="0"/>
    <n v="0"/>
    <n v="0"/>
    <n v="372"/>
    <n v="3540"/>
    <n v="0"/>
    <n v="3540"/>
    <n v="539.69000000000005"/>
    <n v="200764.68000000002"/>
    <n v="1910502.6"/>
    <n v="0"/>
    <x v="80"/>
  </r>
  <r>
    <s v="YK84H"/>
    <s v="DAO_Retail"/>
    <s v="Spring 2015"/>
    <s v="998-BMBX"/>
    <s v="i7347-2550sLV"/>
    <s v="COTTONWOODHSWFBTX"/>
    <s v="CONSUMER"/>
    <s v="Retail"/>
    <x v="0"/>
    <s v="INSPIRON 7347"/>
    <s v="COTTONWOODHSWBTX"/>
    <x v="0"/>
    <s v="NULL"/>
    <s v="NULL"/>
    <s v="NULL"/>
    <s v="Cons Retail"/>
    <n v="22"/>
    <n v="22"/>
    <n v="22"/>
    <n v="22"/>
    <n v="22"/>
    <n v="22"/>
    <n v="22"/>
    <n v="22"/>
    <n v="22"/>
    <n v="22"/>
    <n v="22"/>
    <n v="0"/>
    <n v="0"/>
    <n v="0"/>
    <n v="0"/>
    <n v="0"/>
    <n v="0"/>
    <n v="0"/>
    <n v="0"/>
    <n v="0"/>
    <n v="22"/>
    <n v="0"/>
    <n v="0"/>
    <n v="0"/>
    <n v="0"/>
    <n v="22"/>
    <n v="0"/>
    <n v="0"/>
    <n v="0"/>
    <n v="646.70000000000005"/>
    <n v="14227.400000000001"/>
    <n v="0"/>
    <n v="14227.400000000001"/>
    <x v="101"/>
  </r>
  <r>
    <s v="YMGK8"/>
    <s v="DAO_Commercial"/>
    <n v="2013"/>
    <s v="331-7569"/>
    <s v="Opti 7010 DT Con 1"/>
    <s v="Lanikai 7 DT"/>
    <s v="Desktops"/>
    <s v="Commercial"/>
    <x v="2"/>
    <s v="NULL"/>
    <s v="LANIKAI7DTBTX"/>
    <x v="0"/>
    <s v="DAO"/>
    <s v="North Am."/>
    <s v="Commercial Legacy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08"/>
  </r>
  <r>
    <s v="YTVDR"/>
    <s v="DAO_Retail"/>
    <n v="2014"/>
    <s v="730-5998"/>
    <s v="INSPIRON 2020,NO PROCESSOR,AIO,EAGLETONFBTX"/>
    <s v="EAGLETONFBTX"/>
    <s v="CONSUMER"/>
    <s v="Retail"/>
    <x v="1"/>
    <s v="INSPIRON ONE 2020"/>
    <s v="EAGLETON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"/>
  </r>
  <r>
    <s v="K3YK6"/>
    <s v="DAO_Retail"/>
    <n v="2014"/>
    <s v="998-BHYU"/>
    <s v="ALIENWARE 18,VIKINGFBTX"/>
    <s v="VIKINGFBTX"/>
    <s v="CONSUMER"/>
    <s v="Retail"/>
    <x v="8"/>
    <s v="ALIENWARE 18"/>
    <s v="VIKING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44"/>
  </r>
  <r>
    <s v="K44FW"/>
    <s v="BTS_Mexico"/>
    <s v="FY 16 Holiday Cycle 5"/>
    <s v="998-BQRU"/>
    <s v="TULIP15AMD1603_6214_EW_P"/>
    <s v="TULIP15AMDFBTX"/>
    <s v="CONSUMER"/>
    <s v="Consumer"/>
    <x v="0"/>
    <s v="INSPIRON 15-5555"/>
    <s v="TULIP15AMDBTX"/>
    <x v="1"/>
    <s v="NULL"/>
    <s v="NULL"/>
    <s v="NULL"/>
    <s v="Cons Direct"/>
    <n v="1300"/>
    <n v="1300"/>
    <n v="1296"/>
    <n v="1296"/>
    <n v="0"/>
    <n v="0"/>
    <n v="0"/>
    <n v="0"/>
    <n v="0"/>
    <n v="0"/>
    <n v="0"/>
    <n v="0"/>
    <n v="0"/>
    <n v="0"/>
    <n v="0"/>
    <n v="0"/>
    <n v="1600"/>
    <n v="0"/>
    <n v="1600"/>
    <n v="0"/>
    <n v="0"/>
    <n v="0"/>
    <n v="0"/>
    <n v="0"/>
    <n v="1300"/>
    <n v="1300"/>
    <n v="793"/>
    <n v="807"/>
    <n v="0"/>
    <n v="428.63659999999999"/>
    <n v="557227.57999999996"/>
    <n v="685818.55999999994"/>
    <n v="0"/>
    <x v="45"/>
  </r>
  <r>
    <s v="K7HC9"/>
    <s v="DAO_Commercial"/>
    <s v="DBM"/>
    <s v="389-BCPU"/>
    <s v="Lat E7440 - AMEX"/>
    <s v="Goliad 14"/>
    <s v="NULL"/>
    <s v="Retail"/>
    <x v="4"/>
    <s v="NULL"/>
    <s v="NULL"/>
    <x v="0"/>
    <s v="DAO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4"/>
  </r>
  <r>
    <s v="M7F10"/>
    <s v="DAO_Retail"/>
    <s v="Holiday 2015"/>
    <s v="998-BRXM"/>
    <s v="CORAL_ASM_1603_C001"/>
    <s v="CORALFBTX"/>
    <s v="CONSUMER"/>
    <s v="Retail"/>
    <x v="9"/>
    <s v="ASM100"/>
    <s v="CORAL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211"/>
    <n v="0"/>
    <n v="211"/>
    <n v="0"/>
    <n v="0"/>
    <n v="0"/>
    <n v="0"/>
    <n v="0"/>
    <n v="0"/>
    <n v="0"/>
    <n v="0"/>
    <n v="211"/>
    <n v="211"/>
    <n v="531.92669999999998"/>
    <n v="0"/>
    <n v="112236.5337"/>
    <n v="0"/>
    <x v="91"/>
  </r>
  <r>
    <s v="MF35C"/>
    <s v="DAO_Commercial"/>
    <s v="NDBM_Wave2"/>
    <s v="730-7878"/>
    <s v="Venue 11 Pro_01"/>
    <s v="JUNCTIONFBTX"/>
    <s v="TABLET DEVICES"/>
    <s v="Commercial"/>
    <x v="7"/>
    <s v="VENUE 11 PRO"/>
    <s v="JUNCTIONBTX"/>
    <x v="0"/>
    <s v="DAO"/>
    <s v="North Am."/>
    <s v="Tablets"/>
    <s v="Tablets"/>
    <n v="3"/>
    <n v="3"/>
    <n v="3"/>
    <n v="3"/>
    <n v="3"/>
    <n v="3"/>
    <n v="3"/>
    <n v="3"/>
    <n v="3"/>
    <n v="3"/>
    <n v="3"/>
    <n v="3"/>
    <n v="3"/>
    <n v="3"/>
    <n v="0"/>
    <n v="0"/>
    <n v="0"/>
    <n v="0"/>
    <n v="0"/>
    <n v="0"/>
    <n v="3"/>
    <n v="0"/>
    <n v="0"/>
    <n v="0"/>
    <n v="0"/>
    <n v="3"/>
    <n v="0"/>
    <n v="0"/>
    <n v="0"/>
    <n v="762.4"/>
    <n v="2287.1999999999998"/>
    <n v="0"/>
    <n v="2287.1999999999998"/>
    <x v="76"/>
  </r>
  <r>
    <s v="FKM9J"/>
    <s v="DAO_Commercial"/>
    <s v="FY16 2H"/>
    <s v="998-BQZY"/>
    <s v="7040MFF_2H16_001"/>
    <s v="SWORDFISHMFFFBTX"/>
    <s v="COMMERCIAL"/>
    <s v="Retail"/>
    <x v="2"/>
    <s v="OPTIPLEX 7040"/>
    <s v="SWORDFISHMFFBTX"/>
    <x v="0"/>
    <s v="NULL"/>
    <s v="NULL"/>
    <s v="NULL"/>
    <s v="Commercial DBM"/>
    <n v="16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96"/>
    <n v="16"/>
    <n v="0"/>
    <n v="0"/>
    <n v="0"/>
    <n v="0"/>
    <n v="16"/>
    <n v="0"/>
    <n v="0"/>
    <n v="0"/>
    <n v="432.83319999999998"/>
    <n v="6925.3311999999996"/>
    <n v="0"/>
    <n v="0"/>
    <x v="46"/>
  </r>
  <r>
    <s v="FPPHY"/>
    <s v="DAO_Retail"/>
    <n v="2014"/>
    <s v="998-BBBR"/>
    <s v="OPTIPLEX 9020,BTX,NO PROCESSOR,AMAZON AIO,AMAZON AIO,BTX,WW"/>
    <s v="AMAZON AIOFBTX"/>
    <s v="COMMERCIAL"/>
    <s v="Retail"/>
    <x v="2"/>
    <s v="OPTIPLEX 9020"/>
    <s v="AMAZON AIO 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"/>
  </r>
  <r>
    <s v="FV1JC"/>
    <s v="DAO_Retail"/>
    <n v="2014"/>
    <s v="998-BDQR"/>
    <s v="INSPIRON 5547, NOTEBOOK, MAPLEM15HSWFBTX"/>
    <s v="MAPLEM15HSWFBTX"/>
    <s v="CONSUMER"/>
    <s v="Retail"/>
    <x v="0"/>
    <s v="INSPIRON 5547"/>
    <s v="MAPLEM15HSWBTX"/>
    <x v="0"/>
    <s v="DAO"/>
    <s v="North Am."/>
    <s v="Consumer InDirect"/>
    <s v="Cons Retail"/>
    <n v="17"/>
    <n v="17"/>
    <n v="17"/>
    <n v="17"/>
    <n v="17"/>
    <n v="17"/>
    <n v="17"/>
    <n v="17"/>
    <n v="17"/>
    <n v="17"/>
    <n v="17"/>
    <n v="17"/>
    <n v="17"/>
    <n v="17"/>
    <n v="0"/>
    <n v="0"/>
    <n v="0"/>
    <n v="0"/>
    <n v="0"/>
    <n v="0"/>
    <n v="17"/>
    <n v="0"/>
    <n v="0"/>
    <n v="0"/>
    <n v="0"/>
    <n v="17"/>
    <n v="0"/>
    <n v="0"/>
    <n v="0"/>
    <n v="696.6"/>
    <n v="11842.2"/>
    <n v="0"/>
    <n v="11842.2"/>
    <x v="5"/>
  </r>
  <r>
    <s v="FVGJ6"/>
    <s v="DAO_Retail"/>
    <s v="Holiday 2015"/>
    <s v="998-BRKP"/>
    <s v="ECHO17MLK_1605_A032"/>
    <s v="ECHO 17 MLKFBTX"/>
    <s v="CONSUMER"/>
    <s v="Retail"/>
    <x v="8"/>
    <s v="ALIENWARE 17 R3"/>
    <s v="ECHO 17 MLK BTX"/>
    <x v="0"/>
    <s v="NULL"/>
    <s v="NULL"/>
    <s v="NULL"/>
    <s v="Cons Retail"/>
    <n v="310"/>
    <n v="310"/>
    <n v="0"/>
    <n v="0"/>
    <n v="0"/>
    <n v="0"/>
    <n v="0"/>
    <n v="0"/>
    <n v="0"/>
    <n v="0"/>
    <n v="0"/>
    <n v="0"/>
    <n v="0"/>
    <n v="0"/>
    <n v="66"/>
    <n v="0"/>
    <n v="0"/>
    <n v="0"/>
    <n v="66"/>
    <n v="75"/>
    <n v="310"/>
    <n v="0"/>
    <n v="0"/>
    <n v="0"/>
    <n v="0"/>
    <n v="310"/>
    <n v="66"/>
    <n v="0"/>
    <n v="66"/>
    <n v="1771.9401"/>
    <n v="549301.43099999998"/>
    <n v="116948.0466"/>
    <n v="0"/>
    <x v="205"/>
  </r>
  <r>
    <s v="JR2X4"/>
    <s v="BTS_DAO"/>
    <s v="FY15 Spring Cycle 1"/>
    <s v="730-7846"/>
    <s v="OAK15V1501_2132"/>
    <s v="OAKV15HSWFBTX"/>
    <s v="CONSUMER"/>
    <s v="Consumer"/>
    <x v="0"/>
    <s v="INSPIRON 3537"/>
    <s v="OAKV15HSWBTX"/>
    <x v="0"/>
    <s v="DAO"/>
    <s v="North Am."/>
    <s v="Consumer Direct"/>
    <s v="Cons Direct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364.97800000000001"/>
    <n v="364.97800000000001"/>
    <n v="0"/>
    <n v="364.97800000000001"/>
    <x v="128"/>
  </r>
  <r>
    <s v="JYHPT"/>
    <s v="DAO_Retail"/>
    <s v="FY16 Back to School cycle3"/>
    <s v="998-BPYW"/>
    <s v="Tulip151603_2334B"/>
    <s v="TULIP15BDWFBTX"/>
    <s v="CONSUMER"/>
    <s v="Retail"/>
    <x v="0"/>
    <s v="INSPIRON 15-5558"/>
    <s v="TULIP15BDWBTX"/>
    <x v="0"/>
    <s v="NULL"/>
    <s v="NULL"/>
    <s v="NULL"/>
    <s v="Cons Retail"/>
    <n v="5"/>
    <n v="5"/>
    <n v="5"/>
    <n v="5"/>
    <n v="5"/>
    <n v="5"/>
    <n v="0"/>
    <n v="0"/>
    <n v="0"/>
    <n v="0"/>
    <n v="0"/>
    <n v="0"/>
    <n v="0"/>
    <n v="0"/>
    <n v="0"/>
    <n v="0"/>
    <n v="0"/>
    <n v="0"/>
    <n v="0"/>
    <n v="660"/>
    <n v="5"/>
    <n v="0"/>
    <n v="0"/>
    <n v="0"/>
    <n v="0"/>
    <n v="5"/>
    <n v="0"/>
    <n v="0"/>
    <n v="0"/>
    <n v="552.66999999999996"/>
    <n v="2763.35"/>
    <n v="0"/>
    <n v="0"/>
    <x v="80"/>
  </r>
  <r>
    <s v="K79GV"/>
    <s v="DAO_Retail"/>
    <s v="Spring 2015"/>
    <s v="998-BLOB"/>
    <s v="i3847-6617BK"/>
    <s v="GENERAL MTFBTX"/>
    <s v="CONSUMER"/>
    <s v="Retail"/>
    <x v="1"/>
    <s v="INSPIRON 3847"/>
    <s v="GENERAL MT BTX"/>
    <x v="0"/>
    <s v="NULL"/>
    <s v="NULL"/>
    <s v="NULL"/>
    <s v="Cons Retail"/>
    <n v="419"/>
    <n v="419"/>
    <n v="95"/>
    <n v="7"/>
    <n v="0"/>
    <n v="0"/>
    <n v="0"/>
    <n v="0"/>
    <n v="0"/>
    <n v="0"/>
    <n v="0"/>
    <n v="0"/>
    <n v="0"/>
    <n v="0"/>
    <n v="0"/>
    <n v="12"/>
    <n v="0"/>
    <n v="0"/>
    <n v="12"/>
    <n v="200"/>
    <n v="419"/>
    <n v="0"/>
    <n v="0"/>
    <n v="0"/>
    <n v="0"/>
    <n v="419"/>
    <n v="0"/>
    <n v="12"/>
    <n v="300"/>
    <n v="519.15"/>
    <n v="217523.84999999998"/>
    <n v="6229.7999999999993"/>
    <n v="0"/>
    <x v="30"/>
  </r>
  <r>
    <s v="KMG3M"/>
    <s v="BTS_DAO"/>
    <s v="SPR-2016"/>
    <s v="998-BJUN"/>
    <s v="T|i5|8GB|1TB|Intel 7206"/>
    <s v="MONSTER2FBTX"/>
    <s v="CONSUMER"/>
    <s v="Consumer"/>
    <x v="1"/>
    <s v="INSPIRON 2350"/>
    <s v="MONSTER2BTX"/>
    <x v="0"/>
    <s v="NULL"/>
    <s v="NULL"/>
    <s v="NULL"/>
    <s v="Cons Direct"/>
    <n v="17"/>
    <n v="17"/>
    <n v="17"/>
    <n v="17"/>
    <n v="17"/>
    <n v="17"/>
    <n v="17"/>
    <n v="17"/>
    <n v="17"/>
    <n v="17"/>
    <n v="17"/>
    <n v="17"/>
    <n v="0"/>
    <n v="0"/>
    <n v="0"/>
    <n v="0"/>
    <n v="0"/>
    <n v="0"/>
    <n v="0"/>
    <n v="0"/>
    <n v="17"/>
    <n v="0"/>
    <n v="0"/>
    <n v="0"/>
    <n v="0"/>
    <n v="17"/>
    <n v="0"/>
    <n v="0"/>
    <n v="0"/>
    <n v="829.23"/>
    <n v="14096.91"/>
    <n v="0"/>
    <n v="14096.91"/>
    <x v="3"/>
  </r>
  <r>
    <s v="KWCNT"/>
    <s v="DAO_Retail"/>
    <n v="2014"/>
    <s v="730-5110"/>
    <s v="INSPIRON 660S,NO PROCESSOR,SFF,PINEVALLEYFBTX"/>
    <s v="PINEVALLEYFBTX"/>
    <s v="CONSUMER"/>
    <s v="Retail"/>
    <x v="1"/>
    <s v="INSPIRON 660S"/>
    <s v="PINEVALLEY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7"/>
  </r>
  <r>
    <s v="RTGY4"/>
    <s v="DAO_Commercial"/>
    <s v="DBM2H2016"/>
    <s v="998-BQKS"/>
    <s v="Meridian_13_2H_003"/>
    <s v="MERIDIANFBTX"/>
    <s v="TABLET DEVICES"/>
    <s v="Retail"/>
    <x v="16"/>
    <s v="CHROMEBOOK 13 7310"/>
    <s v="MERIDIANBTX"/>
    <x v="0"/>
    <s v="NULL"/>
    <s v="NULL"/>
    <s v="NULL"/>
    <s v="Commercial DBM"/>
    <n v="307"/>
    <n v="307"/>
    <n v="307"/>
    <n v="307"/>
    <n v="307"/>
    <n v="0"/>
    <n v="0"/>
    <n v="0"/>
    <n v="0"/>
    <n v="0"/>
    <n v="0"/>
    <n v="0"/>
    <n v="0"/>
    <n v="0"/>
    <n v="0"/>
    <n v="0"/>
    <n v="0"/>
    <n v="0"/>
    <n v="0"/>
    <n v="602"/>
    <n v="307"/>
    <n v="0"/>
    <n v="0"/>
    <n v="0"/>
    <n v="0"/>
    <n v="307"/>
    <n v="0"/>
    <n v="0"/>
    <n v="0"/>
    <n v="568"/>
    <n v="174376"/>
    <n v="0"/>
    <n v="0"/>
    <x v="248"/>
  </r>
  <r>
    <s v="RVVKV"/>
    <s v="DAO_Retail"/>
    <n v="2014"/>
    <s v="998-BHSB"/>
    <s v="INSPIRON 5 SERIES 17,NOTEBOOK,OAKM17HSWFBTX"/>
    <s v="OAKM17HSWFBTX"/>
    <s v="CONSUMER"/>
    <s v="Retail"/>
    <x v="0"/>
    <s v="INSPIRON 5737"/>
    <s v="OAKM17HS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5"/>
  </r>
  <r>
    <s v="TF7G4"/>
    <s v="DAO_Commercial"/>
    <s v="ESG"/>
    <s v="210-ADGJ"/>
    <s v="EQL 6210E 3TB 3.5in"/>
    <s v="EQUALLOGIC PS6210"/>
    <s v="NULL"/>
    <s v="Commercial"/>
    <x v="3"/>
    <s v="NULL"/>
    <s v="NULL"/>
    <x v="0"/>
    <s v="DAO"/>
    <s v="NULL"/>
    <s v="NULL"/>
    <s v="Enterprise"/>
    <n v="14"/>
    <n v="14"/>
    <n v="14"/>
    <n v="14"/>
    <n v="14"/>
    <n v="6"/>
    <n v="6"/>
    <n v="2"/>
    <n v="0"/>
    <n v="0"/>
    <n v="0"/>
    <n v="0"/>
    <n v="0"/>
    <n v="0"/>
    <n v="0"/>
    <n v="0"/>
    <n v="0"/>
    <n v="0"/>
    <n v="0"/>
    <n v="0"/>
    <n v="14"/>
    <n v="0"/>
    <n v="0"/>
    <n v="0"/>
    <n v="0"/>
    <n v="14"/>
    <n v="0"/>
    <n v="0"/>
    <n v="0"/>
    <n v="8541"/>
    <n v="119574"/>
    <n v="0"/>
    <n v="17082"/>
    <x v="7"/>
  </r>
  <r>
    <s v="TNP78"/>
    <s v="DAO_Retail"/>
    <n v="2014"/>
    <s v="730-5867"/>
    <s v="INSPIRON 660,NO PROCESSOR,MINI TOWER,MISSION HILLS MLKFBTX"/>
    <s v="MISSION HILLS MLK BTX"/>
    <s v="CONSUMER"/>
    <s v="Retail"/>
    <x v="1"/>
    <s v="INSPIRON 660"/>
    <s v="MISSION HILLS MLK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8"/>
  </r>
  <r>
    <s v="TP2TF"/>
    <s v="BTS_Mexico"/>
    <s v="B2S-16"/>
    <s v="998-BNRX"/>
    <s v="INSPIRON 15-5558"/>
    <s v="TULIP15BDWFBTX"/>
    <s v="CONSUMER"/>
    <s v="Consumer"/>
    <x v="0"/>
    <s v="INSPIRON 15-5558"/>
    <s v="TULIP15BDWBTX"/>
    <x v="1"/>
    <s v="NULL"/>
    <s v="NULL"/>
    <s v="NULL"/>
    <s v="Cons Direct"/>
    <n v="211"/>
    <n v="211"/>
    <n v="211"/>
    <n v="211"/>
    <n v="211"/>
    <n v="211"/>
    <n v="116"/>
    <n v="0"/>
    <n v="0"/>
    <n v="0"/>
    <n v="0"/>
    <n v="0"/>
    <n v="0"/>
    <n v="0"/>
    <n v="0"/>
    <n v="0"/>
    <n v="0"/>
    <n v="0"/>
    <n v="0"/>
    <n v="0"/>
    <n v="84"/>
    <n v="0"/>
    <n v="0"/>
    <n v="0"/>
    <n v="127"/>
    <n v="211"/>
    <n v="0"/>
    <n v="0"/>
    <n v="0"/>
    <n v="611.04999999999995"/>
    <n v="128931.54999999999"/>
    <n v="0"/>
    <n v="0"/>
    <x v="80"/>
  </r>
  <r>
    <s v="M0MN4"/>
    <s v="DAO_Retail"/>
    <n v="2014"/>
    <s v="730-5569"/>
    <s v="INSPIRON 660,NO PROCESSOR,MINI TOWER,MISSION HILLS MLKFBTX"/>
    <s v="MISSION HILLS MLK BTX"/>
    <s v="CONSUMER"/>
    <s v="Retail"/>
    <x v="1"/>
    <s v="INSPIRON 660"/>
    <s v="MISSION HILLS MLK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8"/>
  </r>
  <r>
    <s v="M1P71"/>
    <s v="DAO_Commercial"/>
    <s v="FY16 2H"/>
    <s v="998-BRBD"/>
    <s v="7040MFF_2H16_009"/>
    <s v="SWORDFISHMFFFBTX"/>
    <s v="COMMERCIAL"/>
    <s v="Retail"/>
    <x v="2"/>
    <s v="OPTIPLEX 7040"/>
    <s v="SWORDFISHMFFBTX"/>
    <x v="0"/>
    <s v="NULL"/>
    <s v="NULL"/>
    <s v="NULL"/>
    <s v="Commercial DBM"/>
    <n v="14"/>
    <n v="14"/>
    <n v="0"/>
    <n v="0"/>
    <n v="0"/>
    <n v="0"/>
    <n v="0"/>
    <n v="0"/>
    <n v="0"/>
    <n v="0"/>
    <n v="0"/>
    <n v="0"/>
    <n v="0"/>
    <n v="0"/>
    <n v="0"/>
    <n v="60"/>
    <n v="0"/>
    <n v="0"/>
    <n v="60"/>
    <n v="223"/>
    <n v="14"/>
    <n v="0"/>
    <n v="0"/>
    <n v="0"/>
    <n v="0"/>
    <n v="14"/>
    <n v="0"/>
    <n v="60"/>
    <n v="74"/>
    <n v="588.66020000000003"/>
    <n v="8241.2428"/>
    <n v="35319.612000000001"/>
    <n v="0"/>
    <x v="46"/>
  </r>
  <r>
    <s v="M32JY"/>
    <s v="DAO_Retail"/>
    <n v="2014"/>
    <s v="998-BLRE"/>
    <s v="ALIENWARE 13,ECHO 13FBTX"/>
    <s v="ECHO 13FBTX"/>
    <s v="CONSUMER"/>
    <s v="Retail"/>
    <x v="8"/>
    <s v="ALIENWARE 13"/>
    <s v="ECHO 13 BTX"/>
    <x v="0"/>
    <s v="NULL"/>
    <s v="NULL"/>
    <s v="NULL"/>
    <s v="Cons Retail"/>
    <n v="110"/>
    <n v="110"/>
    <n v="110"/>
    <n v="110"/>
    <n v="110"/>
    <n v="110"/>
    <n v="110"/>
    <n v="110"/>
    <n v="110"/>
    <n v="110"/>
    <n v="110"/>
    <n v="110"/>
    <n v="0"/>
    <n v="0"/>
    <n v="0"/>
    <n v="0"/>
    <n v="0"/>
    <n v="0"/>
    <n v="0"/>
    <n v="0"/>
    <n v="110"/>
    <n v="0"/>
    <n v="0"/>
    <n v="0"/>
    <n v="0"/>
    <n v="110"/>
    <n v="0"/>
    <n v="0"/>
    <n v="0"/>
    <n v="1076.49"/>
    <n v="118413.9"/>
    <n v="0"/>
    <n v="118413.9"/>
    <x v="60"/>
  </r>
  <r>
    <s v="MJ4H2"/>
    <s v="BTS_DAO"/>
    <s v="FY 16 Holiday Cycle 5"/>
    <s v="998-BRBI"/>
    <s v="CEDAR15VHSW1601_2358"/>
    <s v="CEDAR15HSWFBTX"/>
    <s v="CONSUMER"/>
    <s v="Consumer"/>
    <x v="0"/>
    <s v="INSPIRON 3542"/>
    <s v="CEDAR15HSWBTX"/>
    <x v="0"/>
    <s v="NULL"/>
    <s v="NULL"/>
    <s v="NULL"/>
    <s v="Cons Retail"/>
    <n v="501"/>
    <n v="501"/>
    <n v="501"/>
    <n v="501"/>
    <n v="501"/>
    <n v="0"/>
    <n v="0"/>
    <n v="0"/>
    <n v="0"/>
    <n v="0"/>
    <n v="0"/>
    <n v="0"/>
    <n v="0"/>
    <n v="0"/>
    <n v="0"/>
    <n v="0"/>
    <n v="0"/>
    <n v="0"/>
    <n v="0"/>
    <n v="0"/>
    <n v="110"/>
    <n v="0"/>
    <n v="0"/>
    <n v="391"/>
    <n v="0"/>
    <n v="501"/>
    <n v="0"/>
    <n v="0"/>
    <n v="0"/>
    <n v="500.77"/>
    <n v="250885.77"/>
    <n v="0"/>
    <n v="0"/>
    <x v="37"/>
  </r>
  <r>
    <s v="MTD87"/>
    <s v="DAO_Retail"/>
    <s v="Spring 2014"/>
    <s v="998-BIBJ"/>
    <s v="i15RM-5122BRZ"/>
    <s v="OAKM15HSWFBTX"/>
    <s v="CONSUMER"/>
    <s v="Retail"/>
    <x v="0"/>
    <s v="INSPIRON 5537"/>
    <s v="OAKM15HSWBTX"/>
    <x v="0"/>
    <s v="NULL"/>
    <s v="NULL"/>
    <s v="NULL"/>
    <s v="Cons Retail"/>
    <n v="4"/>
    <n v="4"/>
    <n v="4"/>
    <n v="4"/>
    <n v="4"/>
    <n v="4"/>
    <n v="4"/>
    <n v="4"/>
    <n v="4"/>
    <n v="4"/>
    <n v="4"/>
    <n v="4"/>
    <n v="4"/>
    <n v="0"/>
    <n v="0"/>
    <n v="0"/>
    <n v="0"/>
    <n v="0"/>
    <n v="0"/>
    <n v="0"/>
    <n v="4"/>
    <n v="0"/>
    <n v="0"/>
    <n v="0"/>
    <n v="0"/>
    <n v="4"/>
    <n v="0"/>
    <n v="0"/>
    <n v="0"/>
    <n v="549.29999999999995"/>
    <n v="2197.1999999999998"/>
    <n v="0"/>
    <n v="2197.1999999999998"/>
    <x v="59"/>
  </r>
  <r>
    <s v="TVJ73"/>
    <s v="DAO_Retail"/>
    <s v="Back to School 2014"/>
    <s v="998-BDUP"/>
    <s v="i7537T-2786sLV"/>
    <s v="HADLEY 15FBTX"/>
    <s v="CONSUMER"/>
    <s v="Retail"/>
    <x v="0"/>
    <s v="INSPIRON 7537"/>
    <s v="HADLEY 15BTX"/>
    <x v="0"/>
    <s v="DAO"/>
    <s v="NULL"/>
    <s v="NULL"/>
    <s v="Cons Retail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1"/>
    <n v="0"/>
    <n v="0"/>
    <n v="0"/>
    <n v="0"/>
    <n v="1"/>
    <n v="0"/>
    <n v="0"/>
    <n v="0"/>
    <n v="853.16"/>
    <n v="853.16"/>
    <n v="0"/>
    <n v="853.16"/>
    <x v="17"/>
  </r>
  <r>
    <s v="V406V"/>
    <s v="DAO_Retail"/>
    <n v="2014"/>
    <s v="998-21669"/>
    <s v="INSPIRON 7 SERIES 15,7537,NOTEBOOK,HADLEY 15FBTX"/>
    <s v="HADLEY 15FBTX"/>
    <s v="CONSUMER"/>
    <s v="Retail"/>
    <x v="0"/>
    <s v="INSPIRON 7537"/>
    <s v="HADLEY 15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7"/>
  </r>
  <r>
    <s v="V86R1"/>
    <s v="DAO_Commercial"/>
    <s v="DBM"/>
    <s v="998-BMFT"/>
    <s v="RHINEFBTX"/>
    <s v="RHINEFBTX"/>
    <s v="COMMERCIAL"/>
    <s v="Commercial"/>
    <x v="2"/>
    <s v="OPTIPLEX 9030 AIO"/>
    <s v="RHINEAIOBTX"/>
    <x v="0"/>
    <s v="NULL"/>
    <s v="NULL"/>
    <s v="NULL"/>
    <s v="Commercial DBM"/>
    <n v="1334"/>
    <n v="1334"/>
    <n v="1334"/>
    <n v="1334"/>
    <n v="1334"/>
    <n v="1142"/>
    <n v="1070"/>
    <n v="520"/>
    <n v="0"/>
    <n v="0"/>
    <n v="0"/>
    <n v="0"/>
    <n v="0"/>
    <n v="0"/>
    <n v="0"/>
    <n v="0"/>
    <n v="48"/>
    <n v="0"/>
    <n v="48"/>
    <n v="168"/>
    <n v="1323"/>
    <n v="11"/>
    <n v="0"/>
    <n v="0"/>
    <n v="0"/>
    <n v="1334"/>
    <n v="0"/>
    <n v="48"/>
    <n v="0"/>
    <n v="799.17"/>
    <n v="1066092.78"/>
    <n v="38360.159999999996"/>
    <n v="415568.39999999997"/>
    <x v="131"/>
  </r>
  <r>
    <s v="V8WH4"/>
    <s v="DAO_Retail"/>
    <n v="2014"/>
    <s v="998-BLGN"/>
    <s v="INSPIRON 7746,,NOTEBOOK,HADLEY17BDWFBTX"/>
    <s v="HADLEY17BDWFBTX"/>
    <s v="CONSUMER"/>
    <s v="Retail"/>
    <x v="0"/>
    <s v="INSPIRON 7746"/>
    <s v="HADLEY17BD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79"/>
  </r>
  <r>
    <s v="VRXPK"/>
    <s v="BTS_DAO"/>
    <s v="Spr-2015"/>
    <s v="730-8294"/>
    <s v="i5|6|500 T"/>
    <s v="OAKM15HSWFBTX"/>
    <s v="CONSUMER"/>
    <s v="Consumer"/>
    <x v="0"/>
    <s v="INSPIRON 5537"/>
    <s v="OAKM15HSWBTX"/>
    <x v="0"/>
    <s v="DAO"/>
    <s v="North Am."/>
    <s v="Consumer Direct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9"/>
  </r>
  <r>
    <s v="MXY24"/>
    <s v="DAO_Retail"/>
    <n v="2014"/>
    <s v="730-8026"/>
    <s v="XPS 1810,,,CORSEFBTX"/>
    <s v="CORSEFBTX"/>
    <s v="CONSUMER"/>
    <s v="Retail"/>
    <x v="12"/>
    <s v="XPS 1810"/>
    <s v="CORSE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04"/>
  </r>
  <r>
    <s v="N2V5P"/>
    <s v="BTS_DAO"/>
    <s v="Spr-2015"/>
    <s v="730-8095"/>
    <s v="Cel(BT)|4|500"/>
    <s v="BONSAI BAYTRAILFMBTX"/>
    <s v="CONSUMER"/>
    <s v="Consumer"/>
    <x v="0"/>
    <s v="INSPIRON 3138"/>
    <s v="BONSAI BAYTRAIL MBTX"/>
    <x v="0"/>
    <s v="DAO"/>
    <s v="North Am."/>
    <s v="Consumer Direct"/>
    <s v="Cons Direct"/>
    <n v="3"/>
    <n v="3"/>
    <n v="3"/>
    <n v="3"/>
    <n v="3"/>
    <n v="3"/>
    <n v="3"/>
    <n v="3"/>
    <n v="3"/>
    <n v="3"/>
    <n v="3"/>
    <n v="3"/>
    <n v="3"/>
    <n v="3"/>
    <n v="0"/>
    <n v="0"/>
    <n v="0"/>
    <n v="0"/>
    <n v="0"/>
    <n v="0"/>
    <n v="3"/>
    <n v="0"/>
    <n v="0"/>
    <n v="0"/>
    <n v="0"/>
    <n v="3"/>
    <n v="0"/>
    <n v="0"/>
    <n v="0"/>
    <n v="395.94"/>
    <n v="1187.82"/>
    <n v="0"/>
    <n v="1187.82"/>
    <x v="249"/>
  </r>
  <r>
    <s v="N6MPT"/>
    <s v="BTS_Mexico"/>
    <s v="NDBM_Wave2"/>
    <s v="998-BJPO"/>
    <s v="LATITUDE 3450,,NOTEBOOK,MARBLE FALLS14FBTX"/>
    <s v="MARBLE FALLS14FBTX"/>
    <s v="COMMERCIAL"/>
    <s v="Commercial"/>
    <x v="4"/>
    <s v="LATITUDE 3450"/>
    <s v="MARBLE FALLS14BTX"/>
    <x v="1"/>
    <s v="NULL"/>
    <s v="NULL"/>
    <s v="NULL"/>
    <s v="Commercial DBM"/>
    <n v="64"/>
    <n v="64"/>
    <n v="64"/>
    <n v="64"/>
    <n v="64"/>
    <n v="64"/>
    <n v="64"/>
    <n v="64"/>
    <n v="64"/>
    <n v="56"/>
    <n v="56"/>
    <n v="0"/>
    <n v="0"/>
    <n v="0"/>
    <n v="0"/>
    <n v="0"/>
    <n v="0"/>
    <n v="0"/>
    <n v="0"/>
    <n v="0"/>
    <n v="64"/>
    <n v="0"/>
    <n v="0"/>
    <n v="0"/>
    <n v="0"/>
    <n v="64"/>
    <n v="0"/>
    <n v="0"/>
    <n v="0"/>
    <n v="561.96"/>
    <n v="35965.440000000002"/>
    <n v="0"/>
    <n v="35965.440000000002"/>
    <x v="188"/>
  </r>
  <r>
    <s v="N929T"/>
    <s v="DAO_Commercial"/>
    <s v="NDBM_Wave2Refresh"/>
    <s v="998-BGBV"/>
    <s v="LATITUDE E5540_107"/>
    <s v="ALPINE15FBTX"/>
    <s v="COMMERCIAL"/>
    <s v="Commercial"/>
    <x v="4"/>
    <s v="LATITUDE E5540"/>
    <s v="ALPINE15BTX"/>
    <x v="0"/>
    <s v="DAO"/>
    <s v="NULL"/>
    <s v="NULL"/>
    <s v="Commercial DBM"/>
    <n v="155"/>
    <n v="155"/>
    <n v="155"/>
    <n v="155"/>
    <n v="155"/>
    <n v="155"/>
    <n v="155"/>
    <n v="155"/>
    <n v="155"/>
    <n v="155"/>
    <n v="155"/>
    <n v="0"/>
    <n v="0"/>
    <n v="0"/>
    <n v="0"/>
    <n v="0"/>
    <n v="0"/>
    <n v="0"/>
    <n v="0"/>
    <n v="0"/>
    <n v="155"/>
    <n v="0"/>
    <n v="0"/>
    <n v="0"/>
    <n v="0"/>
    <n v="155"/>
    <n v="0"/>
    <n v="0"/>
    <n v="0"/>
    <n v="646.20000000000005"/>
    <n v="100161"/>
    <n v="0"/>
    <n v="100161"/>
    <x v="47"/>
  </r>
  <r>
    <s v="N9PVR"/>
    <s v="DAO_Retail"/>
    <n v="2014"/>
    <s v="730-8397"/>
    <s v="INSPIRON 3647,T93ND, BASE,INSP DT,3647,BTX,GENERAL SFFFBTX"/>
    <s v="GENERAL SFFFBTX"/>
    <s v="CONSUMER"/>
    <s v="Retail"/>
    <x v="1"/>
    <s v="INSPIRON 3647"/>
    <s v="GENERAL SFF 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8"/>
  </r>
  <r>
    <s v="VWDY2"/>
    <s v="DAO_Commercial"/>
    <s v="DBM"/>
    <s v="998-BLSU"/>
    <s v="7020MT_1H16_023"/>
    <s v="AMAZON7MTFBTX"/>
    <s v="COMMERCIAL"/>
    <s v="Commercial"/>
    <x v="2"/>
    <s v="OPTIPLEX 7020"/>
    <s v="AMAZON7MTBTX"/>
    <x v="0"/>
    <s v="NULL"/>
    <s v="NULL"/>
    <s v="NULL"/>
    <s v="Commercial DBM"/>
    <n v="667"/>
    <n v="667"/>
    <n v="667"/>
    <n v="667"/>
    <n v="667"/>
    <n v="567"/>
    <n v="0"/>
    <n v="0"/>
    <n v="0"/>
    <n v="0"/>
    <n v="0"/>
    <n v="0"/>
    <n v="0"/>
    <n v="0"/>
    <n v="0"/>
    <n v="0"/>
    <n v="228"/>
    <n v="0"/>
    <n v="228"/>
    <n v="100"/>
    <n v="661"/>
    <n v="6"/>
    <n v="0"/>
    <n v="0"/>
    <n v="0"/>
    <n v="667"/>
    <n v="0"/>
    <n v="228"/>
    <n v="0"/>
    <n v="630.29999999999995"/>
    <n v="420410.1"/>
    <n v="143708.4"/>
    <n v="0"/>
    <x v="225"/>
  </r>
  <r>
    <s v="VWN94"/>
    <s v="BTS_DAO"/>
    <s v="B2S-2015"/>
    <s v="998-BEYW"/>
    <s v="Cel|4|500 "/>
    <s v="REDWOODFBTX"/>
    <s v="CONSUMER"/>
    <s v="Consumer"/>
    <x v="0"/>
    <s v="INSPIRON 3147"/>
    <s v="REDWOODBTX"/>
    <x v="0"/>
    <s v="DAO"/>
    <s v="NULL"/>
    <s v="NULL"/>
    <s v="Cons Direct"/>
    <n v="6"/>
    <n v="6"/>
    <n v="6"/>
    <n v="6"/>
    <n v="6"/>
    <n v="6"/>
    <n v="6"/>
    <n v="6"/>
    <n v="6"/>
    <n v="6"/>
    <n v="6"/>
    <n v="6"/>
    <n v="6"/>
    <n v="6"/>
    <n v="0"/>
    <n v="0"/>
    <n v="0"/>
    <n v="0"/>
    <n v="0"/>
    <n v="0"/>
    <n v="6"/>
    <n v="0"/>
    <n v="0"/>
    <n v="0"/>
    <n v="0"/>
    <n v="6"/>
    <n v="0"/>
    <n v="0"/>
    <n v="0"/>
    <n v="394.96"/>
    <n v="2369.7599999999998"/>
    <n v="0"/>
    <n v="2369.7599999999998"/>
    <x v="18"/>
  </r>
  <r>
    <s v="VXDP2"/>
    <s v="BTS_DAO"/>
    <s v="HOL-2015"/>
    <s v="998-BHCG"/>
    <s v=" i3|4GB|1TB W7 Pro"/>
    <s v="GENERAL SFFFBTX"/>
    <s v="CONSUMER"/>
    <s v="Consumer"/>
    <x v="1"/>
    <s v="INSPIRON 3647"/>
    <s v="GENERAL SFF 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8"/>
  </r>
  <r>
    <s v="W26XY"/>
    <s v="DAO_Retail"/>
    <n v="2014"/>
    <s v="730-2434"/>
    <s v="INSPIRON 2330,NO PROCESSOR,MNTW,OLYMPICFBTX"/>
    <s v="OLYMPICFBTX"/>
    <s v="CONSUMER"/>
    <s v="Retail"/>
    <x v="1"/>
    <s v="INSPIRON 2330"/>
    <s v="OLYMPIC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1"/>
  </r>
  <r>
    <s v="W3JX3"/>
    <s v="DAO_Retail"/>
    <s v="FY16 Back to School cycle3"/>
    <s v="998-BPXG"/>
    <s v="Tulip151603_2310"/>
    <s v="TULIP15BDWFBTX"/>
    <s v="CONSUMER"/>
    <s v="Retail"/>
    <x v="0"/>
    <s v="INSPIRON 15-5558"/>
    <s v="TULIP15BDWBTX"/>
    <x v="0"/>
    <s v="NULL"/>
    <s v="NULL"/>
    <s v="NULL"/>
    <s v="Cons Retail"/>
    <n v="70"/>
    <n v="70"/>
    <n v="30"/>
    <n v="0"/>
    <n v="0"/>
    <n v="0"/>
    <n v="0"/>
    <n v="0"/>
    <n v="0"/>
    <n v="0"/>
    <n v="0"/>
    <n v="0"/>
    <n v="0"/>
    <n v="0"/>
    <n v="0"/>
    <n v="0"/>
    <n v="0"/>
    <n v="0"/>
    <n v="0"/>
    <n v="90"/>
    <n v="70"/>
    <n v="0"/>
    <n v="0"/>
    <n v="0"/>
    <n v="0"/>
    <n v="70"/>
    <n v="0"/>
    <n v="0"/>
    <n v="40"/>
    <n v="602.69000000000005"/>
    <n v="42188.3"/>
    <n v="0"/>
    <n v="0"/>
    <x v="80"/>
  </r>
  <r>
    <s v="N5RFH"/>
    <s v="DAO_Retail"/>
    <n v="2014"/>
    <s v="730-1823"/>
    <s v="INSPIRON N5110,FGAN5110,NO PROCESSOR,NOTEBOOK,QUEEN15INTELFBTX"/>
    <s v="QUEEN15INTELFBTX"/>
    <s v="CONSUMER"/>
    <s v="Retail"/>
    <x v="0"/>
    <s v="INSPIRON N5110"/>
    <s v="QUEEN15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3"/>
  </r>
  <r>
    <s v="N89WR"/>
    <s v="DAO_Retail"/>
    <n v="2014"/>
    <s v="998-BMNL"/>
    <s v="TULIP14BDWBTX1,INSPIRON 14-5458"/>
    <s v="TULIP14BDWFBTX"/>
    <s v="CONSUMER"/>
    <s v="Retail"/>
    <x v="0"/>
    <s v="INSPIRON 14-5458"/>
    <s v="TULIP14BD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-"/>
    <n v="0"/>
    <n v="0"/>
    <n v="0"/>
    <x v="84"/>
  </r>
  <r>
    <s v="N8WHW"/>
    <s v="BTS_Mexico"/>
    <s v="Spr-2014"/>
    <s v="NULL"/>
    <s v="16 GB, WiFi, Black"/>
    <s v="Tablet"/>
    <s v="NULL"/>
    <s v="Consumer"/>
    <x v="7"/>
    <s v="NULL"/>
    <s v="NULL"/>
    <x v="1"/>
    <s v="LATAM"/>
    <s v="Lat. Am."/>
    <s v="Tablets"/>
    <s v="Brazil"/>
    <n v="5"/>
    <n v="5"/>
    <n v="5"/>
    <n v="5"/>
    <n v="5"/>
    <n v="5"/>
    <n v="5"/>
    <n v="5"/>
    <n v="5"/>
    <n v="5"/>
    <n v="5"/>
    <n v="5"/>
    <n v="5"/>
    <n v="0"/>
    <n v="0"/>
    <n v="0"/>
    <n v="0"/>
    <n v="0"/>
    <n v="0"/>
    <n v="0"/>
    <n v="0"/>
    <n v="0"/>
    <n v="5"/>
    <n v="0"/>
    <n v="0"/>
    <n v="5"/>
    <n v="0"/>
    <n v="0"/>
    <n v="0"/>
    <n v="164.67"/>
    <n v="823.34999999999991"/>
    <n v="0"/>
    <n v="823.34999999999991"/>
    <x v="182"/>
  </r>
  <r>
    <s v="NGNRG"/>
    <s v="BTS_Mexico"/>
    <s v="FY 16 Spring Cycle 1"/>
    <s v="998-BKVW"/>
    <s v="MAPLE14MBDW1601_2557"/>
    <s v="MAPLEM14BDWFBTX"/>
    <s v="CONSUMER"/>
    <s v="Consumer"/>
    <x v="0"/>
    <s v="INSPIRON 5448"/>
    <s v="MAPLEM14BDWBTX"/>
    <x v="1"/>
    <s v="NULL"/>
    <s v="NULL"/>
    <s v="NULL"/>
    <s v="Cons Direct"/>
    <n v="202"/>
    <n v="202"/>
    <n v="2"/>
    <n v="2"/>
    <n v="2"/>
    <n v="2"/>
    <n v="2"/>
    <n v="2"/>
    <n v="2"/>
    <n v="2"/>
    <n v="2"/>
    <n v="0"/>
    <n v="0"/>
    <n v="0"/>
    <n v="0"/>
    <n v="0"/>
    <n v="0"/>
    <n v="0"/>
    <n v="0"/>
    <n v="0"/>
    <n v="202"/>
    <n v="0"/>
    <n v="0"/>
    <n v="0"/>
    <n v="0"/>
    <n v="202"/>
    <n v="0"/>
    <n v="0"/>
    <n v="0"/>
    <n v="651.82000000000005"/>
    <n v="131667.64000000001"/>
    <n v="0"/>
    <n v="1303.6400000000001"/>
    <x v="92"/>
  </r>
  <r>
    <s v="NH8CG"/>
    <s v="BTS_DAO"/>
    <s v="HOL-2015"/>
    <s v="998-BHCX"/>
    <s v="i5HSW|8|1TB Win7"/>
    <s v="MAPLEM15HSWFBTX"/>
    <s v="CONSUMER"/>
    <s v="Consumer"/>
    <x v="0"/>
    <s v="INSPIRON 5547"/>
    <s v="MAPLEM15HSW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"/>
  </r>
  <r>
    <s v="W7Y5R"/>
    <s v="BTS_DAO"/>
    <s v="FY 16 Holiday Cycle 5"/>
    <s v="998-BREM"/>
    <s v="ORCHSKL1605_423"/>
    <s v="ORCSKL24FBTX"/>
    <s v="CONSUMER"/>
    <s v="Consumer"/>
    <x v="1"/>
    <s v="INSPIRON 24-3459"/>
    <s v="ORCSKL24BTX"/>
    <x v="0"/>
    <s v="NULL"/>
    <s v="NULL"/>
    <s v="NULL"/>
    <s v="Cons Direct"/>
    <n v="30"/>
    <n v="30"/>
    <n v="0"/>
    <n v="0"/>
    <n v="0"/>
    <n v="0"/>
    <n v="0"/>
    <n v="0"/>
    <n v="0"/>
    <n v="0"/>
    <n v="0"/>
    <n v="0"/>
    <n v="0"/>
    <n v="0"/>
    <n v="0"/>
    <n v="0"/>
    <n v="187"/>
    <n v="0"/>
    <n v="187"/>
    <n v="110"/>
    <n v="30"/>
    <n v="0"/>
    <n v="0"/>
    <n v="0"/>
    <n v="0"/>
    <n v="30"/>
    <n v="50"/>
    <n v="137"/>
    <n v="50"/>
    <n v="716.86469999999997"/>
    <n v="21505.940999999999"/>
    <n v="134053.69889999999"/>
    <n v="0"/>
    <x v="143"/>
  </r>
  <r>
    <s v="WHPD2"/>
    <s v="DAO_Commercial"/>
    <s v="ESG"/>
    <s v="210-ADGZ"/>
    <s v="EQL 6100XS 800G 1.2TB 2.5in"/>
    <s v="EQUALLOGIC PS6100"/>
    <s v="NULL"/>
    <s v="Commercial"/>
    <x v="3"/>
    <s v="NULL"/>
    <s v="NULL"/>
    <x v="0"/>
    <s v="DAO"/>
    <s v="NULL"/>
    <s v="NULL"/>
    <s v="Enterprise"/>
    <n v="2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0"/>
    <n v="0"/>
    <n v="19539"/>
    <n v="39078"/>
    <n v="0"/>
    <n v="0"/>
    <x v="23"/>
  </r>
  <r>
    <s v="WRNGC"/>
    <s v="BTS_Mexico"/>
    <s v="FY 16 Spring Cycle 1"/>
    <s v="998-BLZJ"/>
    <s v="LAKEWOOD_1505_001_R/BRZ/BTS"/>
    <s v="LAKEWOODFBTX"/>
    <s v="TABLET DEVICES"/>
    <s v="Consumer"/>
    <x v="7"/>
    <s v="VENUE 7 3741"/>
    <s v="LAKEWOODBTX"/>
    <x v="1"/>
    <s v="NULL"/>
    <s v="NULL"/>
    <s v="NULL"/>
    <s v="Brazil"/>
    <n v="225"/>
    <n v="225"/>
    <n v="225"/>
    <n v="225"/>
    <n v="225"/>
    <n v="225"/>
    <n v="225"/>
    <n v="225"/>
    <n v="225"/>
    <n v="225"/>
    <n v="225"/>
    <n v="0"/>
    <n v="0"/>
    <n v="0"/>
    <n v="0"/>
    <n v="0"/>
    <n v="0"/>
    <n v="0"/>
    <n v="0"/>
    <n v="0"/>
    <n v="0"/>
    <n v="0"/>
    <n v="225"/>
    <n v="0"/>
    <n v="0"/>
    <n v="225"/>
    <n v="0"/>
    <n v="0"/>
    <n v="0"/>
    <n v="112.2"/>
    <n v="25245"/>
    <n v="0"/>
    <n v="25245"/>
    <x v="132"/>
  </r>
  <r>
    <s v="WTMPT"/>
    <s v="DAO_Retail"/>
    <s v="Spring 2015"/>
    <s v="998-BKTK"/>
    <s v="i3543-750BLK"/>
    <s v="CEDAR15BDWFBTX"/>
    <s v="CONSUMER"/>
    <s v="Retail"/>
    <x v="0"/>
    <s v="INSPIRON 3543"/>
    <s v="CEDAR15BDWBTX"/>
    <x v="0"/>
    <s v="NULL"/>
    <s v="NULL"/>
    <s v="NULL"/>
    <s v="Cons Retail"/>
    <n v="23"/>
    <n v="23"/>
    <n v="23"/>
    <n v="23"/>
    <n v="23"/>
    <n v="23"/>
    <n v="23"/>
    <n v="23"/>
    <n v="23"/>
    <n v="0"/>
    <n v="0"/>
    <n v="0"/>
    <n v="0"/>
    <n v="0"/>
    <n v="0"/>
    <n v="0"/>
    <n v="0"/>
    <n v="0"/>
    <n v="0"/>
    <n v="0"/>
    <n v="23"/>
    <n v="0"/>
    <n v="0"/>
    <n v="0"/>
    <n v="0"/>
    <n v="23"/>
    <n v="0"/>
    <n v="0"/>
    <n v="0"/>
    <n v="510.98"/>
    <n v="11752.54"/>
    <n v="0"/>
    <n v="11752.54"/>
    <x v="2"/>
  </r>
  <r>
    <s v="WVH19"/>
    <s v="DAO_Commercial"/>
    <s v="DBM"/>
    <s v="998-BFEP"/>
    <s v="OptiPlex 9030 AIO_005"/>
    <s v="RHINEFBTX"/>
    <s v="COMMERCIAL"/>
    <s v="Commercial"/>
    <x v="2"/>
    <s v="OPTIPLEX 9030 AIO"/>
    <s v="RHINEAIOBTX"/>
    <x v="0"/>
    <s v="DAO"/>
    <s v="NULL"/>
    <s v="NULL"/>
    <s v="Commercial DBM"/>
    <n v="10"/>
    <n v="10"/>
    <n v="10"/>
    <n v="10"/>
    <n v="10"/>
    <n v="10"/>
    <n v="10"/>
    <n v="10"/>
    <n v="10"/>
    <n v="10"/>
    <n v="10"/>
    <n v="0"/>
    <n v="0"/>
    <n v="0"/>
    <n v="0"/>
    <n v="0"/>
    <n v="0"/>
    <n v="0"/>
    <n v="0"/>
    <n v="0"/>
    <n v="0"/>
    <n v="8"/>
    <n v="0"/>
    <n v="2"/>
    <n v="0"/>
    <n v="10"/>
    <n v="0"/>
    <n v="0"/>
    <n v="0"/>
    <n v="703.55"/>
    <n v="7035.5"/>
    <n v="0"/>
    <n v="7035.5"/>
    <x v="131"/>
  </r>
  <r>
    <s v="K3DTT"/>
    <s v="DAO_Commercial"/>
    <s v="NDBM_Wave2"/>
    <s v="730-7839"/>
    <s v="Optiplex 7010_002"/>
    <s v="LANIKAI7SFFBTX"/>
    <s v="COMMERCIAL"/>
    <s v="Commercial"/>
    <x v="2"/>
    <s v="OPTIPLEX 7010"/>
    <s v="LANIKAI7SFBTX"/>
    <x v="0"/>
    <s v="DAO"/>
    <s v="North Am."/>
    <s v="Commercial Legacy"/>
    <s v="Commercial DBM"/>
    <n v="2"/>
    <n v="2"/>
    <n v="2"/>
    <n v="2"/>
    <n v="2"/>
    <n v="2"/>
    <n v="2"/>
    <n v="2"/>
    <n v="2"/>
    <n v="2"/>
    <n v="2"/>
    <n v="2"/>
    <n v="2"/>
    <n v="2"/>
    <n v="0"/>
    <n v="0"/>
    <n v="0"/>
    <n v="0"/>
    <n v="0"/>
    <n v="0"/>
    <n v="2"/>
    <n v="0"/>
    <n v="0"/>
    <n v="0"/>
    <n v="0"/>
    <n v="2"/>
    <n v="0"/>
    <n v="0"/>
    <n v="0"/>
    <n v="392.16"/>
    <n v="784.32"/>
    <n v="0"/>
    <n v="784.32"/>
    <x v="199"/>
  </r>
  <r>
    <s v="KGW41"/>
    <s v="DAO_Commercial"/>
    <s v="NDBM_Wave1Refresh"/>
    <s v="998-BBHT"/>
    <s v="Optiplex 9020 AIO_020"/>
    <s v="AMAZON AIOFBTX"/>
    <s v="COMMERCIAL"/>
    <s v="Commercial"/>
    <x v="2"/>
    <s v="OPTIPLEX 9020"/>
    <s v="AMAZON AIO BTX"/>
    <x v="0"/>
    <s v="DAO"/>
    <s v="North Am.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"/>
  </r>
  <r>
    <s v="KMNV6"/>
    <s v="DAO_Retail"/>
    <s v="Holiday 2015"/>
    <s v="998-BRCU"/>
    <s v="Inspiron 15 7000 Series, 7568"/>
    <s v="BLACKWOODSKLFBTX"/>
    <s v="CONSUMER"/>
    <s v="Retail"/>
    <x v="0"/>
    <s v="INSPIRON 7568"/>
    <s v="BLACKWOODSKLBTX"/>
    <x v="0"/>
    <s v="NULL"/>
    <s v="NULL"/>
    <s v="NULL"/>
    <s v="Cons Retail"/>
    <n v="2065"/>
    <n v="2065"/>
    <n v="0"/>
    <n v="0"/>
    <n v="0"/>
    <n v="0"/>
    <n v="0"/>
    <n v="0"/>
    <n v="0"/>
    <n v="0"/>
    <n v="0"/>
    <n v="0"/>
    <n v="0"/>
    <n v="0"/>
    <n v="2590"/>
    <n v="0"/>
    <n v="0"/>
    <n v="0"/>
    <n v="2590"/>
    <n v="6001"/>
    <n v="267"/>
    <n v="0"/>
    <n v="0"/>
    <n v="1798"/>
    <n v="0"/>
    <n v="2065"/>
    <n v="1550"/>
    <n v="1040"/>
    <n v="3130"/>
    <n v="693.1"/>
    <n v="1431251.5"/>
    <n v="1795129"/>
    <n v="0"/>
    <x v="141"/>
  </r>
  <r>
    <s v="KP0M6"/>
    <s v="BTS_DAO"/>
    <s v="FY 16 Holiday Cycle 5"/>
    <s v="998-BRRX"/>
    <s v="PIRE1605_2141_R2"/>
    <s v="PIRELLIFBTX"/>
    <s v="CONSUMER"/>
    <s v="Consumer"/>
    <x v="12"/>
    <s v="XPS ONE 27"/>
    <s v="PIRELLI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671"/>
    <n v="0"/>
    <n v="671"/>
    <n v="51"/>
    <n v="0"/>
    <n v="0"/>
    <n v="0"/>
    <n v="0"/>
    <n v="0"/>
    <n v="0"/>
    <n v="486"/>
    <n v="185"/>
    <n v="270"/>
    <n v="1426.5506"/>
    <n v="0"/>
    <n v="957215.45260000008"/>
    <n v="0"/>
    <x v="98"/>
  </r>
  <r>
    <s v="M0HVT"/>
    <s v="DAO_Retail"/>
    <n v="2014"/>
    <s v="998-10021"/>
    <s v="INSPIRON N7110,FGAN7110,NO PROCESSOR,NOTEBOOK,QUEEN17INTELFBTX"/>
    <s v="QUEEN17INTELFBTX"/>
    <s v="CONSUMER"/>
    <s v="Retail"/>
    <x v="0"/>
    <s v="INSPIRON N7110"/>
    <s v="QUEEN17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58"/>
  </r>
  <r>
    <s v="NP0PM"/>
    <s v="DAO_Commercial"/>
    <s v="DBM"/>
    <s v="998-BFZQ"/>
    <s v="OptiPlex 7020 SFF_002"/>
    <s v="AMAZON7SFFFBTX"/>
    <s v="COMMERCIAL"/>
    <s v="Commercial"/>
    <x v="2"/>
    <s v="OPTIPLEX 7020"/>
    <s v="AMAZON7SFFBTX"/>
    <x v="0"/>
    <s v="DAO"/>
    <s v="NULL"/>
    <s v="NULL"/>
    <s v="Commercial DBM"/>
    <n v="79"/>
    <n v="79"/>
    <n v="79"/>
    <n v="79"/>
    <n v="79"/>
    <n v="79"/>
    <n v="79"/>
    <n v="55"/>
    <n v="55"/>
    <n v="55"/>
    <n v="0"/>
    <n v="0"/>
    <n v="0"/>
    <n v="0"/>
    <n v="0"/>
    <n v="0"/>
    <n v="0"/>
    <n v="0"/>
    <n v="0"/>
    <n v="0"/>
    <n v="32"/>
    <n v="47"/>
    <n v="0"/>
    <n v="0"/>
    <n v="0"/>
    <n v="79"/>
    <n v="0"/>
    <n v="0"/>
    <n v="0"/>
    <n v="391.83"/>
    <n v="30954.57"/>
    <n v="0"/>
    <n v="21550.649999999998"/>
    <x v="6"/>
  </r>
  <r>
    <s v="NX3MT"/>
    <s v="DAO_Retail"/>
    <n v="2014"/>
    <s v="730-7468"/>
    <s v="INSPIRON 5521,,NOTEBOOK,OAKM15IVBFBTX"/>
    <s v="OAKM15IVBFBTX"/>
    <s v="CONSUMER"/>
    <s v="Retail"/>
    <x v="0"/>
    <s v="INSPIRON 5521"/>
    <s v="OAKM15IVB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4"/>
  </r>
  <r>
    <s v="PC3C5"/>
    <s v="BTS_DAO"/>
    <s v="FY 16 Holiday Cycle 5"/>
    <s v="998-BQST"/>
    <s v="TULIP15SKL1605_2319_R (3D)"/>
    <s v="TULIP15SKLFBTX"/>
    <s v="CONSUMER"/>
    <s v="Consumer"/>
    <x v="0"/>
    <s v="INSPIRON 15-5559"/>
    <s v="TULIP15SKLBTX"/>
    <x v="0"/>
    <s v="NULL"/>
    <s v="NULL"/>
    <s v="NULL"/>
    <s v="Cons Direct"/>
    <n v="293"/>
    <n v="293"/>
    <n v="96"/>
    <n v="1"/>
    <n v="1"/>
    <n v="0"/>
    <n v="0"/>
    <n v="0"/>
    <n v="0"/>
    <n v="0"/>
    <n v="0"/>
    <n v="0"/>
    <n v="0"/>
    <n v="0"/>
    <n v="41"/>
    <n v="0"/>
    <n v="1387"/>
    <n v="0"/>
    <n v="1428"/>
    <n v="284"/>
    <n v="293"/>
    <n v="0"/>
    <n v="0"/>
    <n v="0"/>
    <n v="0"/>
    <n v="293"/>
    <n v="1250"/>
    <n v="178"/>
    <n v="1250"/>
    <n v="620.25"/>
    <n v="181733.25"/>
    <n v="885717"/>
    <n v="0"/>
    <x v="89"/>
  </r>
  <r>
    <s v="PDGKH"/>
    <s v="DAO_Retail"/>
    <s v="Spring 2015"/>
    <s v="998-BLOE"/>
    <s v="i5749-3333SLV"/>
    <s v="CEDAR17BDWFBTX"/>
    <s v="CONSUMER"/>
    <s v="Retail"/>
    <x v="0"/>
    <s v="INSPIRON 5749"/>
    <s v="CEDAR17BD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89"/>
  </r>
  <r>
    <s v="PGWPW"/>
    <s v="BTS_Mexico"/>
    <s v="FY 16 Spring Cycle 1"/>
    <s v="998-BLWO"/>
    <s v="FOX1601_8100/MX/BTS"/>
    <s v="FOXGLOVEFBTX"/>
    <s v="CONSUMER"/>
    <s v="Consumer"/>
    <x v="1"/>
    <s v="INSPIRON 3043"/>
    <s v="FOXGLOVEBTX"/>
    <x v="1"/>
    <s v="NULL"/>
    <s v="NULL"/>
    <s v="NULL"/>
    <s v="Cons Direct"/>
    <n v="59"/>
    <n v="59"/>
    <n v="59"/>
    <n v="59"/>
    <n v="59"/>
    <n v="59"/>
    <n v="59"/>
    <n v="59"/>
    <n v="0"/>
    <n v="0"/>
    <n v="0"/>
    <n v="0"/>
    <n v="0"/>
    <n v="0"/>
    <n v="0"/>
    <n v="0"/>
    <n v="0"/>
    <n v="0"/>
    <n v="0"/>
    <n v="0"/>
    <n v="13"/>
    <n v="0"/>
    <n v="0"/>
    <n v="0"/>
    <n v="46"/>
    <n v="59"/>
    <n v="0"/>
    <n v="0"/>
    <n v="0"/>
    <n v="358.07"/>
    <n v="21126.13"/>
    <n v="0"/>
    <n v="21126.13"/>
    <x v="51"/>
  </r>
  <r>
    <s v="KKW2N"/>
    <s v="DAO_Retail"/>
    <n v="2014"/>
    <s v="998-BHRW"/>
    <s v="INSPIRON 5 SERIES 17,NOTEBOOK,OAKM17HSWFBTX"/>
    <s v="OAKM17HSWFBTX"/>
    <s v="CONSUMER"/>
    <s v="Retail"/>
    <x v="0"/>
    <s v="INSPIRON 5737"/>
    <s v="OAKM17HS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5"/>
  </r>
  <r>
    <s v="KYCT6"/>
    <s v="DAO_Retail"/>
    <n v="2014"/>
    <s v="998-BOOI"/>
    <s v="TULIP15BDWBTX1,INSPIRON 15-5558"/>
    <s v="TULIP15BDWFBTX"/>
    <s v="CONSUMER"/>
    <s v="Retail"/>
    <x v="0"/>
    <s v="INSPIRON 15-5558"/>
    <s v="TULIP15BD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0"/>
  </r>
  <r>
    <s v="M61PC"/>
    <s v="DAO_Retail"/>
    <s v="Spring 2015"/>
    <s v="998-BLKX"/>
    <s v="X8700-1264BLK"/>
    <s v="GOODYEARFBTX"/>
    <s v="CONSUMER"/>
    <s v="Retail"/>
    <x v="12"/>
    <s v="XPS 8700"/>
    <s v="GOODYEARBTX"/>
    <x v="0"/>
    <s v="NULL"/>
    <s v="NULL"/>
    <s v="NULL"/>
    <s v="Cons Retail"/>
    <n v="79"/>
    <n v="79"/>
    <n v="79"/>
    <n v="79"/>
    <n v="79"/>
    <n v="79"/>
    <n v="79"/>
    <n v="79"/>
    <n v="63"/>
    <n v="0"/>
    <n v="0"/>
    <n v="0"/>
    <n v="0"/>
    <n v="0"/>
    <n v="0"/>
    <n v="0"/>
    <n v="0"/>
    <n v="0"/>
    <n v="0"/>
    <n v="0"/>
    <n v="79"/>
    <n v="0"/>
    <n v="0"/>
    <n v="0"/>
    <n v="0"/>
    <n v="79"/>
    <n v="0"/>
    <n v="0"/>
    <n v="0"/>
    <n v="637.27"/>
    <n v="50344.33"/>
    <n v="0"/>
    <n v="50344.33"/>
    <x v="68"/>
  </r>
  <r>
    <s v="M73HN"/>
    <s v="DAO_Retail"/>
    <s v="Holiday 2015"/>
    <s v="998-BRYD"/>
    <s v="DINO1605_5142_P"/>
    <s v="DINO2FBTX"/>
    <s v="CONSUMER"/>
    <s v="Retail"/>
    <x v="5"/>
    <s v="XPS 9350"/>
    <s v="DINO2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38"/>
    <n v="0"/>
    <n v="0"/>
    <n v="0"/>
    <n v="0"/>
    <n v="0"/>
    <n v="0"/>
    <n v="0"/>
    <n v="0"/>
    <n v="0"/>
    <s v="-"/>
    <n v="0"/>
    <n v="0"/>
    <n v="0"/>
    <x v="250"/>
  </r>
  <r>
    <s v="MMWR6"/>
    <s v="DAO_Commercial"/>
    <s v="FY16 2H"/>
    <s v="998-BQZZ"/>
    <s v="7040MFF_2H16_004"/>
    <s v="SWORDFISHMFFFBTX"/>
    <s v="COMMERCIAL"/>
    <s v="Retail"/>
    <x v="2"/>
    <s v="OPTIPLEX 7040"/>
    <s v="SWORDFISHMFFBTX"/>
    <x v="0"/>
    <s v="NULL"/>
    <s v="NULL"/>
    <s v="NULL"/>
    <s v="Commercial DBM"/>
    <n v="18"/>
    <n v="18"/>
    <n v="0"/>
    <n v="0"/>
    <n v="0"/>
    <n v="0"/>
    <n v="0"/>
    <n v="0"/>
    <n v="0"/>
    <n v="0"/>
    <n v="0"/>
    <n v="0"/>
    <n v="0"/>
    <n v="0"/>
    <n v="0"/>
    <n v="40"/>
    <n v="0"/>
    <n v="0"/>
    <n v="40"/>
    <n v="196"/>
    <n v="18"/>
    <n v="0"/>
    <n v="0"/>
    <n v="0"/>
    <n v="0"/>
    <n v="18"/>
    <n v="0"/>
    <n v="40"/>
    <n v="58"/>
    <n v="482.76659999999998"/>
    <n v="8689.7988000000005"/>
    <n v="19310.664000000001"/>
    <n v="0"/>
    <x v="46"/>
  </r>
  <r>
    <s v="YRDMD"/>
    <s v="BTS_DAO"/>
    <s v="HOL-2015"/>
    <s v="998-BHDK"/>
    <s v="CelHSW|4|500 T"/>
    <s v="CEDAR15HSWFBTX"/>
    <s v="CONSUMER"/>
    <s v="Consumer"/>
    <x v="0"/>
    <s v="INSPIRON 3542"/>
    <s v="CEDAR15HSWBTX"/>
    <x v="0"/>
    <s v="NULL"/>
    <s v="NULL"/>
    <s v="NULL"/>
    <s v="Cons Direct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379.72"/>
    <n v="379.72"/>
    <n v="0"/>
    <n v="379.72"/>
    <x v="37"/>
  </r>
  <r>
    <s v="YRF38"/>
    <s v="DAO_Commercial"/>
    <s v="DBM"/>
    <s v="998-BLSS"/>
    <s v="A7S_1W_009_STF"/>
    <s v="AMAZON7SFFFBTX"/>
    <s v="COMMERCIAL"/>
    <s v="Commercial"/>
    <x v="2"/>
    <s v="OPTIPLEX 7020"/>
    <s v="AMAZON7SFFBTX"/>
    <x v="0"/>
    <s v="NULL"/>
    <s v="NULL"/>
    <s v="NULL"/>
    <s v="Commercial DBM"/>
    <n v="30"/>
    <n v="30"/>
    <n v="30"/>
    <n v="30"/>
    <n v="30"/>
    <n v="30"/>
    <n v="30"/>
    <n v="30"/>
    <n v="30"/>
    <n v="30"/>
    <n v="30"/>
    <n v="0"/>
    <n v="0"/>
    <n v="0"/>
    <n v="0"/>
    <n v="0"/>
    <n v="0"/>
    <n v="0"/>
    <n v="0"/>
    <n v="0"/>
    <n v="29"/>
    <n v="1"/>
    <n v="0"/>
    <n v="0"/>
    <n v="0"/>
    <n v="30"/>
    <n v="0"/>
    <n v="0"/>
    <n v="0"/>
    <n v="372.44"/>
    <n v="11173.2"/>
    <n v="0"/>
    <n v="11173.2"/>
    <x v="6"/>
  </r>
  <r>
    <s v="YRT3T"/>
    <s v="DAO_Retail"/>
    <s v="FY16 Back to School cycle3"/>
    <s v="998-BPSR"/>
    <s v="GENMT1603_202"/>
    <s v="GENERAL MTFBTX"/>
    <s v="CONSUMER"/>
    <s v="Retail"/>
    <x v="1"/>
    <s v="INSPIRON 3847"/>
    <s v="GENERAL MT BTX"/>
    <x v="0"/>
    <s v="NULL"/>
    <s v="NULL"/>
    <s v="NULL"/>
    <s v="Cons Retail"/>
    <n v="302"/>
    <n v="302"/>
    <n v="302"/>
    <n v="302"/>
    <n v="302"/>
    <n v="302"/>
    <n v="302"/>
    <n v="0"/>
    <n v="0"/>
    <n v="0"/>
    <n v="0"/>
    <n v="0"/>
    <n v="0"/>
    <n v="0"/>
    <n v="0"/>
    <n v="0"/>
    <n v="0"/>
    <n v="0"/>
    <n v="0"/>
    <n v="1"/>
    <n v="302"/>
    <n v="0"/>
    <n v="0"/>
    <n v="0"/>
    <n v="0"/>
    <n v="302"/>
    <n v="0"/>
    <n v="0"/>
    <n v="0"/>
    <n v="356.92"/>
    <n v="107789.84000000001"/>
    <n v="0"/>
    <n v="0"/>
    <x v="30"/>
  </r>
  <r>
    <s v="M6W0X"/>
    <s v="DAO_Retail"/>
    <n v="2014"/>
    <s v="998-BHPQ"/>
    <s v="INSPIRON 5535,NOTEBOOK,OAKM15HSWFBTX"/>
    <s v="OAK15AMDFBTX"/>
    <s v="CONSUMER"/>
    <s v="Retail"/>
    <x v="0"/>
    <s v="INSPIRON 5535"/>
    <s v="OAK15AMD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0"/>
  </r>
  <r>
    <s v="MGTTT"/>
    <s v="BTS_Mexico"/>
    <n v="2014"/>
    <s v="998-BINC"/>
    <s v="INSPIRON 3442,,NOTEBOOK,CEDAR14HSWFBTX"/>
    <s v="CEDAR14HSWFBTX"/>
    <s v="CONSUMER"/>
    <s v="Retail"/>
    <x v="0"/>
    <s v="INSPIRON 3442"/>
    <s v="CEDAR14HSWBTX"/>
    <x v="1"/>
    <s v="NULL"/>
    <s v="NULL"/>
    <s v="NULL"/>
    <s v="Braz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9"/>
  </r>
  <r>
    <s v="MJ06Y"/>
    <s v="DAO_Retail"/>
    <n v="2014"/>
    <s v="998-BDRH"/>
    <s v="INSPIRON 5547, NOTEBOOK, MAPLEM15HSWFBTX"/>
    <s v="MAPLEM15HSWFBTX"/>
    <s v="CONSUMER"/>
    <s v="Retail"/>
    <x v="0"/>
    <s v="INSPIRON 5547"/>
    <s v="MAPLEM15HSW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"/>
  </r>
  <r>
    <s v="MJD3V"/>
    <s v="DAO_Retail"/>
    <n v="2014"/>
    <s v="730-4348"/>
    <s v="XPS14,NO PROCESSOR,NOTEBOOK,CARRERA XPS FBTX"/>
    <s v="CARRERA XPS FBTX"/>
    <s v="CONSUMER"/>
    <s v="Retail"/>
    <x v="5"/>
    <s v="XPS14"/>
    <s v="CARRERA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9"/>
  </r>
  <r>
    <s v="MN0V5"/>
    <s v="DAO_Retail"/>
    <n v="2014"/>
    <s v="998-BEQP"/>
    <s v="INSPIRON 3147,,NOTEBOOK,REDWOODFBTX"/>
    <s v="REDWOODFBTX"/>
    <s v="CONSUMER"/>
    <s v="Retail"/>
    <x v="0"/>
    <s v="INSPIRON 3147"/>
    <s v="REDWOOD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8"/>
  </r>
  <r>
    <s v="PKCF1"/>
    <s v="DAO_Retail"/>
    <s v="Back to School 2014"/>
    <s v="998-BDOX"/>
    <s v="X8700-2812BLK"/>
    <s v="GOODYEARFBTX"/>
    <s v="CONSUMER"/>
    <s v="Retail"/>
    <x v="12"/>
    <s v="XPS 8700"/>
    <s v="GOODYEAR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8"/>
  </r>
  <r>
    <s v="PKJFH"/>
    <s v="DAO_Retail"/>
    <n v="2014"/>
    <s v="730-7786"/>
    <s v="XPS 1810,,,CORSEFBTX"/>
    <s v="CORSEFBTX"/>
    <s v="CONSUMER"/>
    <s v="Retail"/>
    <x v="12"/>
    <s v="XPS 1810"/>
    <s v="CORSE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04"/>
  </r>
  <r>
    <s v="PP57D"/>
    <s v="BTS_DAO"/>
    <s v="FY 16 Holiday Cycle 5"/>
    <s v="998-BRBK"/>
    <s v="CEDAR15VHSW1601_2358"/>
    <s v="CEDAR15HSWFBTX"/>
    <s v="CONSUMER"/>
    <s v="Consumer"/>
    <x v="0"/>
    <s v="INSPIRON 3542"/>
    <s v="CEDAR15HSWBTX"/>
    <x v="0"/>
    <s v="NULL"/>
    <s v="NULL"/>
    <s v="NULL"/>
    <s v="Cons Retail"/>
    <n v="894"/>
    <n v="894"/>
    <n v="864"/>
    <n v="370"/>
    <n v="0"/>
    <n v="0"/>
    <n v="0"/>
    <n v="0"/>
    <n v="0"/>
    <n v="0"/>
    <n v="0"/>
    <n v="0"/>
    <n v="0"/>
    <n v="0"/>
    <n v="0"/>
    <n v="0"/>
    <n v="0"/>
    <n v="0"/>
    <n v="0"/>
    <n v="0"/>
    <n v="894"/>
    <n v="0"/>
    <n v="0"/>
    <n v="0"/>
    <n v="0"/>
    <n v="894"/>
    <n v="0"/>
    <n v="0"/>
    <n v="0"/>
    <n v="502.82"/>
    <n v="449521.08"/>
    <n v="0"/>
    <n v="0"/>
    <x v="37"/>
  </r>
  <r>
    <s v="PTYW6"/>
    <s v="BTS_DAO"/>
    <s v="HOL-2015"/>
    <s v="998-BHDH"/>
    <s v="i3|HSW|4|500 HD+ Win7"/>
    <s v="CEDAR17HSWFBTX"/>
    <s v="CONSUMER"/>
    <s v="Consumer"/>
    <x v="0"/>
    <s v="INSPIRON 5748"/>
    <s v="CEDAR17HSW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2"/>
  </r>
  <r>
    <s v="R0R53"/>
    <s v="BTS_DAO"/>
    <n v="2012"/>
    <s v="730-1875"/>
    <s v="OLYM1302_005"/>
    <s v="OLYMPICFBTX"/>
    <s v="CONSUMER"/>
    <s v="Consumer"/>
    <x v="1"/>
    <s v="INSPIRON 2330"/>
    <s v="OLYMPICBTX"/>
    <x v="0"/>
    <s v="NULL"/>
    <s v="NULL"/>
    <s v="NULL"/>
    <s v="Cons Direct"/>
    <n v="3"/>
    <n v="3"/>
    <n v="3"/>
    <n v="3"/>
    <n v="3"/>
    <n v="3"/>
    <n v="3"/>
    <n v="3"/>
    <n v="3"/>
    <n v="3"/>
    <n v="3"/>
    <n v="3"/>
    <n v="3"/>
    <n v="3"/>
    <n v="0"/>
    <n v="0"/>
    <n v="0"/>
    <n v="0"/>
    <n v="0"/>
    <n v="0"/>
    <n v="3"/>
    <n v="0"/>
    <n v="0"/>
    <n v="0"/>
    <n v="0"/>
    <n v="3"/>
    <n v="0"/>
    <n v="0"/>
    <n v="0"/>
    <n v="600.47"/>
    <n v="1801.41"/>
    <n v="0"/>
    <n v="1801.41"/>
    <x v="111"/>
  </r>
  <r>
    <s v="MPKXG"/>
    <s v="DAO_Retail"/>
    <n v="2014"/>
    <s v="998-BNPB"/>
    <s v="GOODYEARFBTX,MNTW,XPS,8700"/>
    <s v="GOODYEARFBTX"/>
    <s v="CONSUMER"/>
    <s v="Retail"/>
    <x v="12"/>
    <s v="XPS 8700"/>
    <s v="GOODYEAR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-"/>
    <n v="0"/>
    <n v="0"/>
    <n v="0"/>
    <x v="68"/>
  </r>
  <r>
    <s v="MXFDV"/>
    <s v="BTS_DAO"/>
    <s v="SPR-2016"/>
    <s v="998-BJUR"/>
    <s v="T|PDC|4GB|1TB|UMA|DVDRW|DW1707|Win8.1"/>
    <s v="CASPIANBTX"/>
    <s v="CONSUMER"/>
    <s v="Consumer"/>
    <x v="1"/>
    <s v="INSPIRON 3048"/>
    <s v="CASPIANBTX"/>
    <x v="0"/>
    <s v="NULL"/>
    <s v="NULL"/>
    <s v="NULL"/>
    <s v="Cons Direct"/>
    <n v="26"/>
    <n v="26"/>
    <n v="26"/>
    <n v="26"/>
    <n v="26"/>
    <n v="26"/>
    <n v="26"/>
    <n v="26"/>
    <n v="26"/>
    <n v="26"/>
    <n v="26"/>
    <n v="0"/>
    <n v="0"/>
    <n v="0"/>
    <n v="0"/>
    <n v="0"/>
    <n v="0"/>
    <n v="0"/>
    <n v="0"/>
    <n v="0"/>
    <n v="26"/>
    <n v="0"/>
    <n v="0"/>
    <n v="0"/>
    <n v="0"/>
    <n v="26"/>
    <n v="0"/>
    <n v="0"/>
    <n v="0"/>
    <n v="483.1"/>
    <n v="12560.6"/>
    <n v="0"/>
    <n v="12560.6"/>
    <x v="38"/>
  </r>
  <r>
    <s v="N7HRV"/>
    <s v="DAO_Retail"/>
    <s v="Holiday 2015"/>
    <s v="998-BRJX"/>
    <s v="REDWOOD1605_1203"/>
    <s v="REDWOODMLKBSWFBTX"/>
    <s v="CONSUMER"/>
    <s v="Retail"/>
    <x v="0"/>
    <s v="INSPIRON 3157"/>
    <s v="REDWOODMLKBSWBTX"/>
    <x v="0"/>
    <s v="NULL"/>
    <s v="NULL"/>
    <s v="NULL"/>
    <s v="Cons Retail"/>
    <n v="300"/>
    <n v="300"/>
    <n v="299"/>
    <n v="150"/>
    <n v="0"/>
    <n v="0"/>
    <n v="0"/>
    <n v="0"/>
    <n v="0"/>
    <n v="0"/>
    <n v="0"/>
    <n v="0"/>
    <n v="0"/>
    <n v="0"/>
    <n v="1"/>
    <n v="0"/>
    <n v="372"/>
    <n v="0"/>
    <n v="373"/>
    <n v="1563"/>
    <n v="1"/>
    <n v="0"/>
    <n v="0"/>
    <n v="299"/>
    <n v="0"/>
    <n v="300"/>
    <n v="222"/>
    <n v="151"/>
    <n v="1"/>
    <n v="391.73"/>
    <n v="117519"/>
    <n v="146115.29"/>
    <n v="0"/>
    <x v="224"/>
  </r>
  <r>
    <s v="NCJDN"/>
    <s v="DAO_Retail"/>
    <n v="2014"/>
    <s v="730-4085"/>
    <s v="INSPIRON 5423,BMWZ4FBTX1,NOTEBOOK,BMWZ4BTX"/>
    <s v="BMWZ4FBTX"/>
    <s v="CONSUMER"/>
    <s v="Retail"/>
    <x v="0"/>
    <s v="INSPIRON 5423"/>
    <s v="BMWZ4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"/>
  </r>
  <r>
    <s v="NNPN6"/>
    <s v="BTS_DAO"/>
    <s v="HOL-2015"/>
    <s v="998-BIUK"/>
    <s v="i5HSW|8|128 T FHD"/>
    <s v="SPYDER ULT XPSFBTX"/>
    <s v="CONSUMER"/>
    <s v="Consumer"/>
    <x v="5"/>
    <s v="XPS13"/>
    <s v="SPYDER ULT XPS 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49"/>
  </r>
  <r>
    <s v="MWXTN"/>
    <s v="DAO_Commercial"/>
    <s v="FY16 2H"/>
    <s v="998-BRII"/>
    <s v="7440AIO_2H16_012"/>
    <s v="BLUEFINAIOFBTX"/>
    <s v="COMMERCIAL"/>
    <s v="Retail"/>
    <x v="2"/>
    <s v="OPTIPLEX 7440 AIO"/>
    <s v="BLUEFINAIOBTX"/>
    <x v="0"/>
    <s v="NULL"/>
    <s v="NULL"/>
    <s v="NULL"/>
    <s v="Commercial DBM"/>
    <n v="72"/>
    <n v="72"/>
    <n v="0"/>
    <n v="0"/>
    <n v="0"/>
    <n v="0"/>
    <n v="0"/>
    <n v="0"/>
    <n v="0"/>
    <n v="0"/>
    <n v="0"/>
    <n v="0"/>
    <n v="0"/>
    <n v="0"/>
    <n v="0"/>
    <n v="35"/>
    <n v="0"/>
    <n v="0"/>
    <n v="35"/>
    <n v="0"/>
    <n v="72"/>
    <n v="0"/>
    <n v="0"/>
    <n v="0"/>
    <n v="0"/>
    <n v="72"/>
    <n v="0"/>
    <n v="35"/>
    <n v="11"/>
    <n v="766.91989999999998"/>
    <n v="55218.232799999998"/>
    <n v="26842.196499999998"/>
    <n v="0"/>
    <x v="165"/>
  </r>
  <r>
    <s v="N6DT1"/>
    <s v="DAO_Retail"/>
    <n v="2014"/>
    <s v="730-0604"/>
    <s v="INSPIRON N5040,NO PROCESSOR,NOTEBOOK,ENRICO 15INTELARFBTX"/>
    <s v="ENRICO 15INTELARFBTX"/>
    <s v="CONSUMER"/>
    <s v="Retail"/>
    <x v="0"/>
    <s v="INSPIRON N5040"/>
    <s v="ENRICO 15INTELAR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6"/>
  </r>
  <r>
    <s v="NDM7C"/>
    <s v="DAO_Commercial"/>
    <n v="2013"/>
    <s v="225-3388"/>
    <s v="LATITUDE E5520"/>
    <s v="LATITUDE E5520"/>
    <s v="NULL"/>
    <s v="Commercial"/>
    <x v="4"/>
    <s v="NULL"/>
    <s v="NULL"/>
    <x v="0"/>
    <s v="DAO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4"/>
  </r>
  <r>
    <s v="NHR8W"/>
    <s v="DAO_Retail"/>
    <s v="Holiday 2014"/>
    <s v="998-BHWT"/>
    <s v="i5545-1250sLV"/>
    <s v="MAPLE15AMDFBTX"/>
    <s v="CONSUMER"/>
    <s v="Retail"/>
    <x v="0"/>
    <s v="INSPIRON 5545"/>
    <s v="MAPLE15AMDBTX"/>
    <x v="0"/>
    <s v="DAO"/>
    <s v="NULL"/>
    <s v="NULL"/>
    <s v="Cons Retail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398.14"/>
    <n v="398.14"/>
    <n v="0"/>
    <n v="398.14"/>
    <x v="176"/>
  </r>
  <r>
    <s v="NJ9TJ"/>
    <s v="BTS_DAO"/>
    <s v="B2S-2016"/>
    <s v="998-BMOL"/>
    <s v="Touch|i5|8GB|1TB|UMA|AC|Win8.1"/>
    <s v="MONSTER2FBTX"/>
    <s v="CONSUMER"/>
    <s v="Consumer"/>
    <x v="1"/>
    <s v="INSPIRON 2350"/>
    <s v="MONSTER2BTX"/>
    <x v="0"/>
    <s v="NULL"/>
    <s v="NULL"/>
    <s v="NULL"/>
    <s v="Cons Direct"/>
    <n v="609"/>
    <n v="609"/>
    <n v="321"/>
    <n v="9"/>
    <n v="9"/>
    <n v="0"/>
    <n v="0"/>
    <n v="0"/>
    <n v="0"/>
    <n v="0"/>
    <n v="0"/>
    <n v="0"/>
    <n v="0"/>
    <n v="0"/>
    <n v="0"/>
    <n v="0"/>
    <n v="300"/>
    <n v="0"/>
    <n v="300"/>
    <n v="0"/>
    <n v="609"/>
    <n v="0"/>
    <n v="0"/>
    <n v="0"/>
    <n v="0"/>
    <n v="609"/>
    <n v="0"/>
    <n v="300"/>
    <n v="0"/>
    <n v="829.23"/>
    <n v="505001.07"/>
    <n v="248769"/>
    <n v="0"/>
    <x v="3"/>
  </r>
  <r>
    <s v="MG4P6"/>
    <s v="BTS_DAO"/>
    <s v="B2S-2016"/>
    <s v="998-BPBI"/>
    <s v="GENMT1603_201/US/BTS"/>
    <s v="GENERAL MTFBTX"/>
    <s v="CONSUMER"/>
    <s v="Consumer"/>
    <x v="1"/>
    <s v="INSPIRON 3847"/>
    <s v="GENERAL MT BTX"/>
    <x v="0"/>
    <s v="NULL"/>
    <s v="NULL"/>
    <s v="NULL"/>
    <s v="Cons Direct"/>
    <n v="436"/>
    <n v="436"/>
    <n v="436"/>
    <n v="436"/>
    <n v="436"/>
    <n v="436"/>
    <n v="436"/>
    <n v="0"/>
    <n v="0"/>
    <n v="0"/>
    <n v="0"/>
    <n v="0"/>
    <n v="0"/>
    <n v="0"/>
    <n v="0"/>
    <n v="0"/>
    <n v="0"/>
    <n v="0"/>
    <n v="0"/>
    <n v="1"/>
    <n v="436"/>
    <n v="0"/>
    <n v="0"/>
    <n v="0"/>
    <n v="0"/>
    <n v="436"/>
    <n v="0"/>
    <n v="0"/>
    <n v="0"/>
    <n v="455.75"/>
    <n v="198707"/>
    <n v="0"/>
    <n v="0"/>
    <x v="30"/>
  </r>
  <r>
    <s v="MGXC6"/>
    <s v="DAO_Retail"/>
    <n v="2014"/>
    <s v="998-BNOP"/>
    <s v="INSPIRON 3543,,NOTEBOOK,CEDAR15BDWFBTX"/>
    <s v="CEDAR15BDWFBTX"/>
    <s v="CONSUMER"/>
    <s v="Retail"/>
    <x v="0"/>
    <s v="INSPIRON 3543"/>
    <s v="CEDAR15BD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"/>
  </r>
  <r>
    <s v="MTX9X"/>
    <s v="BTS_DAO"/>
    <s v="Hol-2013"/>
    <s v="998-BBJI"/>
    <s v="i3/128GB/4GB/FHD/WiFi"/>
    <s v="JUNCTIONFBTX"/>
    <s v="TABLET DEVICES"/>
    <s v="Consumer"/>
    <x v="7"/>
    <s v="VENUE 11 PRO"/>
    <s v="JUNCTIONBTX"/>
    <x v="0"/>
    <s v="DAO"/>
    <s v="North Am."/>
    <s v="Tablets"/>
    <s v="Tabl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6"/>
  </r>
  <r>
    <s v="MX8X6"/>
    <s v="DAO_Retail"/>
    <n v="2014"/>
    <s v="730-6217"/>
    <s v="INSPIRON 5 SERIES 15,NOTEBOOK,5537,OAKM15HSWFBTX"/>
    <s v="OAKM15HSWFBTX"/>
    <s v="CONSUMER"/>
    <s v="Retail"/>
    <x v="0"/>
    <s v="INSPIRON 5537"/>
    <s v="OAKM15HS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9"/>
  </r>
  <r>
    <s v="N51PC"/>
    <s v="DAO_Retail"/>
    <n v="2014"/>
    <s v="730-4663"/>
    <s v="INSPIRON 660S,NO PROCESSOR,SFF,PINEVALLEYFBTX"/>
    <s v="PINEVALLEYFBTX"/>
    <s v="CONSUMER"/>
    <s v="Retail"/>
    <x v="1"/>
    <s v="INSPIRON 660S"/>
    <s v="PINEVALLEY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7"/>
  </r>
  <r>
    <s v="R0X0J"/>
    <s v="BTS_DAO"/>
    <s v="SPR-2016"/>
    <s v="998-BJUB"/>
    <s v="i5BDW|8|1TB W7P"/>
    <s v="CEDAR15BDWFBTX"/>
    <s v="CONSUMER"/>
    <s v="Consumer"/>
    <x v="0"/>
    <s v="INSPIRON 3543"/>
    <s v="CEDAR15BDWBTX"/>
    <x v="0"/>
    <s v="NULL"/>
    <s v="NULL"/>
    <s v="NULL"/>
    <s v="Cons Direct"/>
    <n v="3"/>
    <n v="3"/>
    <n v="3"/>
    <n v="3"/>
    <n v="3"/>
    <n v="3"/>
    <n v="3"/>
    <n v="3"/>
    <n v="3"/>
    <n v="3"/>
    <n v="3"/>
    <n v="0"/>
    <n v="0"/>
    <n v="0"/>
    <n v="0"/>
    <n v="0"/>
    <n v="0"/>
    <n v="0"/>
    <n v="0"/>
    <n v="0"/>
    <n v="3"/>
    <n v="0"/>
    <n v="0"/>
    <n v="0"/>
    <n v="0"/>
    <n v="3"/>
    <n v="0"/>
    <n v="0"/>
    <n v="0"/>
    <n v="579.30999999999995"/>
    <n v="1737.9299999999998"/>
    <n v="0"/>
    <n v="1737.9299999999998"/>
    <x v="2"/>
  </r>
  <r>
    <s v="R21JJ"/>
    <s v="BTS_Mexico"/>
    <s v="FY16 Wave 2"/>
    <s v="998-BNJM"/>
    <s v="E5450_2H15_043"/>
    <s v="HOUSTON14FBTX"/>
    <s v="COMMERCIAL"/>
    <s v="Commercial"/>
    <x v="4"/>
    <s v="LATITUDE 5450"/>
    <s v="HOUSTON14BTX"/>
    <x v="1"/>
    <s v="NULL"/>
    <s v="NULL"/>
    <s v="NULL"/>
    <s v="Commercial DBM"/>
    <n v="34"/>
    <n v="34"/>
    <n v="34"/>
    <n v="34"/>
    <n v="0"/>
    <n v="0"/>
    <n v="0"/>
    <n v="0"/>
    <n v="0"/>
    <n v="0"/>
    <n v="0"/>
    <n v="0"/>
    <n v="0"/>
    <n v="0"/>
    <n v="0"/>
    <n v="0"/>
    <n v="30"/>
    <n v="0"/>
    <n v="30"/>
    <n v="0"/>
    <n v="34"/>
    <n v="0"/>
    <n v="0"/>
    <n v="0"/>
    <n v="0"/>
    <n v="34"/>
    <n v="0"/>
    <n v="30"/>
    <n v="0"/>
    <n v="475.02179999999998"/>
    <n v="16150.7412"/>
    <n v="14250.653999999999"/>
    <n v="0"/>
    <x v="64"/>
  </r>
  <r>
    <s v="RF3FG"/>
    <s v="DAO_Commercial"/>
    <s v="DBM"/>
    <s v="998-BMFR"/>
    <s v="OPTIPLEX 9030 AIO,BTX,RHINE,RHINE,BTX,WW"/>
    <s v="RHINEFBTX"/>
    <s v="COMMERCIAL"/>
    <s v="Commercial"/>
    <x v="2"/>
    <s v="OPTIPLEX 9030 AIO"/>
    <s v="RHINEAIOBTX"/>
    <x v="0"/>
    <s v="NULL"/>
    <s v="NULL"/>
    <s v="NULL"/>
    <s v="Commercial DBM"/>
    <n v="1193"/>
    <n v="1193"/>
    <n v="319"/>
    <n v="0"/>
    <n v="0"/>
    <n v="0"/>
    <n v="0"/>
    <n v="0"/>
    <n v="0"/>
    <n v="0"/>
    <n v="0"/>
    <n v="0"/>
    <n v="0"/>
    <n v="0"/>
    <n v="0"/>
    <n v="240"/>
    <n v="1704"/>
    <n v="0"/>
    <n v="1944"/>
    <n v="1150"/>
    <n v="844"/>
    <n v="7"/>
    <n v="0"/>
    <n v="342"/>
    <n v="0"/>
    <n v="1193"/>
    <n v="996"/>
    <n v="948"/>
    <n v="1180"/>
    <n v="706.17"/>
    <n v="842460.80999999994"/>
    <n v="1372794.48"/>
    <n v="0"/>
    <x v="131"/>
  </r>
  <r>
    <s v="RR3VR"/>
    <s v="DAO_Commercial"/>
    <s v="DBM"/>
    <s v="998-BJSI"/>
    <s v="Goliad14_MLK_2W_019"/>
    <s v="GOLIADMLK14FBTXE"/>
    <s v="COMMERCIAL"/>
    <s v="Commercial"/>
    <x v="4"/>
    <s v="LATITUDE E7450"/>
    <s v="GOLIADMLK14BTXE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40"/>
  </r>
  <r>
    <s v="RTTM0"/>
    <s v="DAO_Retail"/>
    <n v="2014"/>
    <s v="998-BHSI"/>
    <s v="INSPIRON 5735,,,OAK17AMDFBTX"/>
    <s v="OAK17AMDFBTX"/>
    <s v="CONSUMER"/>
    <s v="Retail"/>
    <x v="0"/>
    <s v="INSPIRON 5735"/>
    <s v="OAK17AMD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9"/>
  </r>
  <r>
    <s v="NWF58"/>
    <s v="DAO_Commercial"/>
    <s v="DBM"/>
    <s v="730-7503"/>
    <s v="AUST1403_033"/>
    <s v="AUSTINFBTX"/>
    <s v="COMMERCIAL"/>
    <s v="Retail"/>
    <x v="4"/>
    <s v="LATITUDE 3330"/>
    <s v="AUSTINBTX"/>
    <x v="0"/>
    <s v="DAO"/>
    <s v="North Am.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5"/>
  </r>
  <r>
    <s v="PHFGT"/>
    <s v="DAO_Retail"/>
    <s v="Holiday 2014"/>
    <s v="998-BHZV"/>
    <s v="NULL"/>
    <s v="THUNFBTX"/>
    <s v="CONSUMER"/>
    <s v="Retail"/>
    <x v="1"/>
    <s v="INSPIRON 5348"/>
    <s v="THUNBTX"/>
    <x v="0"/>
    <s v="NULL"/>
    <s v="NULL"/>
    <s v="NULL"/>
    <s v="Cons Retail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716.09"/>
    <n v="716.09"/>
    <n v="0"/>
    <n v="716.09"/>
    <x v="103"/>
  </r>
  <r>
    <s v="PKH4Y"/>
    <s v="BTS_DAO"/>
    <s v="FY 16 Holiday Cycle 5"/>
    <s v="998-BRRY"/>
    <s v="PIRE1605_1397_R2"/>
    <s v="PIRELLIFBTX"/>
    <s v="CONSUMER"/>
    <s v="Consumer"/>
    <x v="12"/>
    <s v="XPS ONE 27"/>
    <s v="PIRELLIBTX"/>
    <x v="0"/>
    <s v="NULL"/>
    <s v="NULL"/>
    <s v="NULL"/>
    <s v="Cons Direct"/>
    <n v="250"/>
    <n v="250"/>
    <n v="0"/>
    <n v="0"/>
    <n v="0"/>
    <n v="0"/>
    <n v="0"/>
    <n v="0"/>
    <n v="0"/>
    <n v="0"/>
    <n v="0"/>
    <n v="0"/>
    <n v="0"/>
    <n v="0"/>
    <n v="0"/>
    <n v="0"/>
    <n v="104"/>
    <n v="0"/>
    <n v="104"/>
    <n v="414"/>
    <n v="250"/>
    <n v="0"/>
    <n v="0"/>
    <n v="0"/>
    <n v="0"/>
    <n v="250"/>
    <n v="104"/>
    <n v="0"/>
    <n v="104"/>
    <n v="1537.8506"/>
    <n v="384462.65"/>
    <n v="159936.46239999999"/>
    <n v="0"/>
    <x v="98"/>
  </r>
  <r>
    <s v="PMMJ7"/>
    <s v="DAO_Retail"/>
    <s v="Holiday 2015"/>
    <s v="998-BRVI"/>
    <s v="LILSFF1605_7103_R"/>
    <s v="LILYSFFFBTX"/>
    <s v="CONSUMER"/>
    <s v="Retail"/>
    <x v="1"/>
    <s v="INSPIRON 3252"/>
    <s v="LILYSFFBTX"/>
    <x v="0"/>
    <s v="NULL"/>
    <s v="NULL"/>
    <s v="NULL"/>
    <s v="Cons Retail"/>
    <n v="944"/>
    <n v="944"/>
    <n v="0"/>
    <n v="0"/>
    <n v="0"/>
    <n v="0"/>
    <n v="0"/>
    <n v="0"/>
    <n v="0"/>
    <n v="0"/>
    <n v="0"/>
    <n v="0"/>
    <n v="0"/>
    <n v="0"/>
    <n v="0"/>
    <n v="726"/>
    <n v="0"/>
    <n v="0"/>
    <n v="726"/>
    <n v="645"/>
    <n v="872"/>
    <n v="0"/>
    <n v="0"/>
    <n v="72"/>
    <n v="0"/>
    <n v="944"/>
    <n v="0"/>
    <n v="726"/>
    <n v="942"/>
    <n v="400.33620000000002"/>
    <n v="377917.37280000001"/>
    <n v="290644.08120000002"/>
    <n v="0"/>
    <x v="130"/>
  </r>
  <r>
    <s v="PNDTK"/>
    <s v="DAO_Retail"/>
    <n v="2014"/>
    <s v="730-0835"/>
    <s v="CHELSEABTX1"/>
    <s v="INSPIRON N5030,FGA,NOTEBOOK,CHELSEA15INTEL"/>
    <s v="CONSUMER"/>
    <s v="Retail"/>
    <x v="0"/>
    <s v="INSPIRON N5030"/>
    <s v="CHELSEA15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6"/>
  </r>
  <r>
    <s v="NM54D"/>
    <s v="DAO_Retail"/>
    <n v="2014"/>
    <s v="998-BDOD"/>
    <s v="INSPIRON 3541,,NOTEBOOK,CEDAR15AMDFBTX"/>
    <s v="CEDAR15AMDFBTX"/>
    <s v="CONSUMER"/>
    <s v="Retail"/>
    <x v="0"/>
    <s v="INSPIRON 3541"/>
    <s v="CEDAR15AMD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3"/>
  </r>
  <r>
    <s v="NNH64"/>
    <s v="BTS_DAO"/>
    <s v="DBM"/>
    <s v="998-BPUC"/>
    <s v="Cel|2|32|NT"/>
    <s v="IRIS14BSWFBTX"/>
    <s v="CONSUMER"/>
    <s v="Consumer"/>
    <x v="0"/>
    <s v="INSPIRON 14-3452"/>
    <s v="IRIS14BSWBTX"/>
    <x v="0"/>
    <s v="NULL"/>
    <s v="NULL"/>
    <s v="NULL"/>
    <s v="Cons Direct"/>
    <n v="27"/>
    <n v="27"/>
    <n v="27"/>
    <n v="27"/>
    <n v="0"/>
    <n v="0"/>
    <n v="0"/>
    <n v="0"/>
    <n v="0"/>
    <n v="0"/>
    <n v="0"/>
    <n v="0"/>
    <n v="0"/>
    <n v="0"/>
    <n v="0"/>
    <n v="0"/>
    <n v="0"/>
    <n v="0"/>
    <n v="0"/>
    <n v="0"/>
    <n v="27"/>
    <n v="0"/>
    <n v="0"/>
    <n v="0"/>
    <n v="0"/>
    <n v="27"/>
    <n v="0"/>
    <n v="0"/>
    <n v="0"/>
    <n v="251.13"/>
    <n v="6780.51"/>
    <n v="0"/>
    <n v="0"/>
    <x v="79"/>
  </r>
  <r>
    <s v="NXH83"/>
    <s v="BTS_DAO"/>
    <s v="DBM"/>
    <s v="998-BNLF"/>
    <s v="EAGLEPEAKFBTX"/>
    <s v="EAGLEPEAKFBTX"/>
    <s v="TABLET DEVICES"/>
    <s v="Consumer"/>
    <x v="7"/>
    <s v="VENUE 10 7040"/>
    <s v="EAGLEPEAKBTX"/>
    <x v="0"/>
    <s v="Not Applicable"/>
    <s v="NULL"/>
    <s v="NULL"/>
    <s v="Tablets"/>
    <n v="315"/>
    <n v="315"/>
    <n v="315"/>
    <n v="315"/>
    <n v="315"/>
    <n v="315"/>
    <n v="315"/>
    <n v="315"/>
    <n v="315"/>
    <n v="75"/>
    <n v="45"/>
    <n v="0"/>
    <n v="0"/>
    <n v="0"/>
    <n v="0"/>
    <n v="0"/>
    <n v="0"/>
    <n v="0"/>
    <n v="0"/>
    <n v="0"/>
    <n v="315"/>
    <n v="0"/>
    <n v="0"/>
    <n v="0"/>
    <n v="0"/>
    <n v="315"/>
    <n v="0"/>
    <n v="0"/>
    <n v="0"/>
    <n v="498.49"/>
    <n v="157024.35"/>
    <n v="0"/>
    <n v="157024.35"/>
    <x v="157"/>
  </r>
  <r>
    <s v="P0JYG"/>
    <s v="DAO_Retail"/>
    <s v="FY16 Back to School cycle3"/>
    <s v="998-BQDF"/>
    <s v="TULIP15AMD1603_6214_EW_P"/>
    <s v="TULIP15AMDFBTX"/>
    <s v="CONSUMER"/>
    <s v="Retail"/>
    <x v="0"/>
    <s v="INSPIRON 15-5555"/>
    <s v="TULIP15AMDBTX"/>
    <x v="0"/>
    <s v="NULL"/>
    <s v="NULL"/>
    <s v="NULL"/>
    <s v="Cons Retail"/>
    <n v="3532"/>
    <n v="3532"/>
    <n v="3532"/>
    <n v="3531"/>
    <n v="3531"/>
    <n v="3240"/>
    <n v="0"/>
    <n v="0"/>
    <n v="0"/>
    <n v="0"/>
    <n v="0"/>
    <n v="0"/>
    <n v="0"/>
    <n v="0"/>
    <n v="0"/>
    <n v="0"/>
    <n v="0"/>
    <n v="0"/>
    <n v="0"/>
    <n v="4301"/>
    <n v="3532"/>
    <n v="0"/>
    <n v="0"/>
    <n v="0"/>
    <n v="0"/>
    <n v="3532"/>
    <n v="0"/>
    <n v="0"/>
    <n v="0"/>
    <n v="466.63"/>
    <n v="1648137.16"/>
    <n v="0"/>
    <n v="0"/>
    <x v="45"/>
  </r>
  <r>
    <s v="P17Y3"/>
    <s v="DAO_Retail"/>
    <s v="Holiday 2014"/>
    <s v="998-BHUC"/>
    <s v="i5547-5001sLV"/>
    <s v="MAPLEM15HSWFBTX"/>
    <s v="CONSUMER"/>
    <s v="Retail"/>
    <x v="0"/>
    <s v="INSPIRON 5547"/>
    <s v="MAPLEM15HSWBTX"/>
    <x v="0"/>
    <s v="DAO"/>
    <s v="NULL"/>
    <s v="NULL"/>
    <s v="Cons Retail"/>
    <n v="13"/>
    <n v="13"/>
    <n v="13"/>
    <n v="13"/>
    <n v="13"/>
    <n v="13"/>
    <n v="13"/>
    <n v="13"/>
    <n v="13"/>
    <n v="13"/>
    <n v="13"/>
    <n v="13"/>
    <n v="13"/>
    <n v="0"/>
    <n v="0"/>
    <n v="0"/>
    <n v="0"/>
    <n v="0"/>
    <n v="0"/>
    <n v="0"/>
    <n v="13"/>
    <n v="0"/>
    <n v="0"/>
    <n v="0"/>
    <n v="0"/>
    <n v="13"/>
    <n v="0"/>
    <n v="0"/>
    <n v="0"/>
    <n v="606.66"/>
    <n v="7886.58"/>
    <n v="0"/>
    <n v="7886.58"/>
    <x v="5"/>
  </r>
  <r>
    <s v="FYDKM"/>
    <s v="DAO_Retail"/>
    <n v="2014"/>
    <s v="998-BHYE"/>
    <s v="INSPIRON 3647,T93ND, BASE,INSP DT,3647,BTX,GENERAL SFFFBTX"/>
    <s v="GENERAL SFFFBTX"/>
    <s v="CONSUMER"/>
    <s v="Retail"/>
    <x v="1"/>
    <s v="INSPIRON 3647"/>
    <s v="GENERAL SFF BTX"/>
    <x v="0"/>
    <s v="DAO"/>
    <s v="NULL"/>
    <s v="NULL"/>
    <s v="Cons Retail"/>
    <n v="24"/>
    <n v="24"/>
    <n v="24"/>
    <n v="24"/>
    <n v="24"/>
    <n v="24"/>
    <n v="24"/>
    <n v="24"/>
    <n v="24"/>
    <n v="0"/>
    <n v="0"/>
    <n v="0"/>
    <n v="0"/>
    <n v="0"/>
    <n v="0"/>
    <n v="0"/>
    <n v="0"/>
    <n v="0"/>
    <n v="0"/>
    <n v="0"/>
    <n v="24"/>
    <n v="0"/>
    <n v="0"/>
    <n v="0"/>
    <n v="0"/>
    <n v="24"/>
    <n v="0"/>
    <n v="0"/>
    <n v="0"/>
    <n v="385.97"/>
    <n v="9263.2800000000007"/>
    <n v="0"/>
    <n v="9263.2800000000007"/>
    <x v="28"/>
  </r>
  <r>
    <s v="G14FH"/>
    <s v="BTS_DAO"/>
    <s v="Hol-2014"/>
    <s v="730-8264"/>
    <s v="i5|8|128"/>
    <s v="SPYDER ULT XPSFBTX"/>
    <s v="CONSUMER"/>
    <s v="Consumer"/>
    <x v="5"/>
    <s v="XPS13"/>
    <s v="SPYDER ULT XPS BTX"/>
    <x v="0"/>
    <s v="DAO"/>
    <s v="North Am."/>
    <s v="Consumer Direct"/>
    <s v="Cons Direct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1040.92"/>
    <n v="1040.92"/>
    <n v="0"/>
    <n v="1040.92"/>
    <x v="49"/>
  </r>
  <r>
    <s v="G3MHW"/>
    <s v="DAO_Commercial"/>
    <s v="DBM"/>
    <s v="998-BRSO"/>
    <s v="SP3 4GB/128GB/I5"/>
    <s v="CROSSFITBTX"/>
    <s v="NULL"/>
    <s v="Retail"/>
    <x v="7"/>
    <s v="NULL"/>
    <s v="NULL"/>
    <x v="0"/>
    <s v="NULL"/>
    <s v="NULL"/>
    <s v="NULL"/>
    <s v="Tabl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4"/>
  </r>
  <r>
    <s v="G64R6"/>
    <s v="DAO_Retail"/>
    <n v="2014"/>
    <s v="730-3307"/>
    <s v="INSPIRON 2020,NO PROCESSOR,AIO,EAGLETONFBTX"/>
    <s v="EAGLETONFBTX"/>
    <s v="CONSUMER"/>
    <s v="Retail"/>
    <x v="1"/>
    <s v="INSPIRON ONE 2020"/>
    <s v="EAGLETON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"/>
  </r>
  <r>
    <s v="G6X30"/>
    <s v="DAO_Retail"/>
    <n v="2014"/>
    <s v="730-7981"/>
    <s v="GOODYEARFBTX,MNTW,XPS,8700"/>
    <s v="GOODYEARFBTX"/>
    <s v="CONSUMER"/>
    <s v="Retail"/>
    <x v="12"/>
    <s v="XPS 8700"/>
    <s v="GOODYEAR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8"/>
  </r>
  <r>
    <s v="WVN99"/>
    <s v="DAO_Retail"/>
    <s v="Back to School 2014"/>
    <s v="998-BDZC"/>
    <s v="i3847-5847BK"/>
    <s v="GENERAL MTFBTX"/>
    <s v="CONSUMER"/>
    <s v="Retail"/>
    <x v="1"/>
    <s v="INSPIRON 3847"/>
    <s v="GENERAL MT BTX"/>
    <x v="0"/>
    <s v="DAO"/>
    <s v="NULL"/>
    <s v="NULL"/>
    <s v="Cons Retail"/>
    <n v="78"/>
    <n v="78"/>
    <n v="78"/>
    <n v="78"/>
    <n v="78"/>
    <n v="78"/>
    <n v="78"/>
    <n v="78"/>
    <n v="78"/>
    <n v="78"/>
    <n v="0"/>
    <n v="0"/>
    <n v="0"/>
    <n v="0"/>
    <n v="0"/>
    <n v="0"/>
    <n v="0"/>
    <n v="0"/>
    <n v="0"/>
    <n v="0"/>
    <n v="78"/>
    <n v="0"/>
    <n v="0"/>
    <n v="0"/>
    <n v="0"/>
    <n v="78"/>
    <n v="0"/>
    <n v="0"/>
    <n v="0"/>
    <n v="487.65"/>
    <n v="38036.699999999997"/>
    <n v="0"/>
    <n v="38036.699999999997"/>
    <x v="30"/>
  </r>
  <r>
    <s v="WW3GX"/>
    <s v="DAO_Commercial"/>
    <s v="DBM"/>
    <s v="998-BGHD"/>
    <s v="OPTIPLEX 3020_007"/>
    <s v="TIGRISSFFFBTX"/>
    <s v="COMMERCIAL"/>
    <s v="Commercial"/>
    <x v="2"/>
    <s v="OPTIPLEX 3020"/>
    <s v="TIGRISSFFBTX"/>
    <x v="0"/>
    <s v="DAO"/>
    <s v="NULL"/>
    <s v="NULL"/>
    <s v="Commercial DBM"/>
    <n v="43"/>
    <n v="43"/>
    <n v="43"/>
    <n v="43"/>
    <n v="43"/>
    <n v="43"/>
    <n v="43"/>
    <n v="43"/>
    <n v="43"/>
    <n v="43"/>
    <n v="43"/>
    <n v="0"/>
    <n v="0"/>
    <n v="0"/>
    <n v="0"/>
    <n v="0"/>
    <n v="0"/>
    <n v="0"/>
    <n v="0"/>
    <n v="0"/>
    <n v="43"/>
    <n v="0"/>
    <n v="0"/>
    <n v="0"/>
    <n v="0"/>
    <n v="43"/>
    <n v="0"/>
    <n v="0"/>
    <n v="0"/>
    <n v="372.28"/>
    <n v="16008.039999999999"/>
    <n v="0"/>
    <n v="16008.039999999999"/>
    <x v="119"/>
  </r>
  <r>
    <s v="WYYPX"/>
    <s v="BTS_DAO"/>
    <n v="2013"/>
    <s v="730-1972"/>
    <s v="Vostro 3360 1303_012"/>
    <s v="MERCEDESSLK13FBTX"/>
    <s v="CONSUMER"/>
    <s v="Consumer"/>
    <x v="6"/>
    <s v="VOSTRO 3360"/>
    <s v="MERCEDESSLK13BTX"/>
    <x v="0"/>
    <s v="DAO"/>
    <s v="NULL"/>
    <s v="NULL"/>
    <s v="Cons Direct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608.15"/>
    <n v="608.15"/>
    <n v="0"/>
    <n v="608.15"/>
    <x v="214"/>
  </r>
  <r>
    <s v="X1TRC"/>
    <s v="DAO_Retail"/>
    <n v="2014"/>
    <s v="998-BOJK"/>
    <s v="GOODYEARFBTX,MNTW,XPS,8700"/>
    <s v="GOODYEARFBTX"/>
    <s v="CONSUMER"/>
    <s v="Retail"/>
    <x v="12"/>
    <s v="XPS 8700"/>
    <s v="GOODYEARBTX"/>
    <x v="0"/>
    <s v="NULL"/>
    <s v="NULL"/>
    <s v="NULL"/>
    <s v="Cons Retail"/>
    <n v="32"/>
    <n v="32"/>
    <n v="32"/>
    <n v="32"/>
    <n v="32"/>
    <n v="32"/>
    <n v="32"/>
    <n v="32"/>
    <n v="8"/>
    <n v="0"/>
    <n v="0"/>
    <n v="0"/>
    <n v="0"/>
    <n v="0"/>
    <n v="0"/>
    <n v="0"/>
    <n v="0"/>
    <n v="0"/>
    <n v="0"/>
    <n v="1"/>
    <n v="32"/>
    <n v="0"/>
    <n v="0"/>
    <n v="0"/>
    <n v="0"/>
    <n v="32"/>
    <n v="0"/>
    <n v="0"/>
    <n v="0"/>
    <n v="535.27"/>
    <n v="17128.64"/>
    <n v="0"/>
    <n v="17128.64"/>
    <x v="68"/>
  </r>
  <r>
    <s v="X2V4T"/>
    <s v="DAO_Retail"/>
    <n v="2014"/>
    <s v="730-4397"/>
    <s v="XPS ONE 2710,,,PRINCEVILLEFBTX"/>
    <s v="PRINCEVILLEFBTX"/>
    <s v="CONSUMER"/>
    <s v="Retail"/>
    <x v="12"/>
    <s v="XPS ONE 2710"/>
    <s v="PRINCEVILLE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20"/>
  </r>
  <r>
    <s v="R0KJ9"/>
    <s v="DAO_Retail"/>
    <s v="Holiday 2015"/>
    <s v="998-BRGI"/>
    <s v="TULIP15SKL1605_2371_R"/>
    <s v="TULIP15SKLFBTX"/>
    <s v="CONSUMER"/>
    <s v="Retail"/>
    <x v="0"/>
    <s v="INSPIRON 15-5559"/>
    <s v="TULIP15SKLBTX"/>
    <x v="0"/>
    <s v="NULL"/>
    <s v="NULL"/>
    <s v="NULL"/>
    <s v="Cons Retail"/>
    <n v="735"/>
    <n v="735"/>
    <n v="127"/>
    <n v="0"/>
    <n v="0"/>
    <n v="0"/>
    <n v="0"/>
    <n v="0"/>
    <n v="0"/>
    <n v="0"/>
    <n v="0"/>
    <n v="0"/>
    <n v="0"/>
    <n v="0"/>
    <n v="0"/>
    <n v="0"/>
    <n v="0"/>
    <n v="0"/>
    <n v="0"/>
    <n v="0"/>
    <n v="683"/>
    <n v="0"/>
    <n v="0"/>
    <n v="52"/>
    <n v="0"/>
    <n v="735"/>
    <n v="0"/>
    <n v="0"/>
    <n v="0"/>
    <n v="793.19569999999999"/>
    <n v="582998.8395"/>
    <n v="0"/>
    <n v="0"/>
    <x v="89"/>
  </r>
  <r>
    <s v="R57H8"/>
    <s v="DAO_Retail"/>
    <n v="2014"/>
    <s v="730-7312"/>
    <s v="INSPIRON 660S,NO PROCESSOR,SFF,PINEVALLEYFBTX"/>
    <s v="PINEVALLEYFBTX"/>
    <s v="CONSUMER"/>
    <s v="Retail"/>
    <x v="1"/>
    <s v="INSPIRON 660S"/>
    <s v="PINEVALLEY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7"/>
  </r>
  <r>
    <s v="RHC23"/>
    <s v="BTS_DAO"/>
    <s v="FY 16 Holiday Cycle 5"/>
    <s v="998-BQRO"/>
    <s v="REDWOOD-BSKL1605_1401"/>
    <s v="REDWOODBSKLFBTX"/>
    <s v="CONSUMER"/>
    <s v="Consumer"/>
    <x v="0"/>
    <s v="INSPIRON 3153"/>
    <s v="REDWOODBSKLBTX"/>
    <x v="0"/>
    <s v="NULL"/>
    <s v="NULL"/>
    <s v="NULL"/>
    <s v="Cons Direct"/>
    <n v="365"/>
    <n v="365"/>
    <n v="365"/>
    <n v="365"/>
    <n v="264"/>
    <n v="0"/>
    <n v="0"/>
    <n v="0"/>
    <n v="0"/>
    <n v="0"/>
    <n v="0"/>
    <n v="0"/>
    <n v="0"/>
    <n v="0"/>
    <n v="0"/>
    <n v="0"/>
    <n v="0"/>
    <n v="0"/>
    <n v="0"/>
    <n v="310"/>
    <n v="297"/>
    <n v="0"/>
    <n v="0"/>
    <n v="68"/>
    <n v="0"/>
    <n v="365"/>
    <n v="0"/>
    <n v="0"/>
    <n v="0"/>
    <n v="600.64"/>
    <n v="219233.6"/>
    <n v="0"/>
    <n v="0"/>
    <x v="219"/>
  </r>
  <r>
    <s v="RJV46"/>
    <s v="BTS_Mexico"/>
    <s v="NDBM_Wave1"/>
    <s v="998-BGDZ"/>
    <s v="OPTIPLEX 9020,NO PROCESSOR,AMAZON SFF,AMAZONSFFFBTX,BTX,WW"/>
    <s v="AMAZONSFFFBTX"/>
    <s v="COMMERCIAL"/>
    <s v="Commercial"/>
    <x v="2"/>
    <s v="OPTIPLEX 9020"/>
    <s v="AMAZONSFFBTX"/>
    <x v="1"/>
    <s v="LATAM"/>
    <s v="NULL"/>
    <s v="NULL"/>
    <s v="Commercial DBM"/>
    <n v="3619"/>
    <n v="3619"/>
    <n v="3499"/>
    <n v="2937"/>
    <n v="2937"/>
    <n v="390"/>
    <n v="0"/>
    <n v="0"/>
    <n v="0"/>
    <n v="0"/>
    <n v="0"/>
    <n v="0"/>
    <n v="0"/>
    <n v="0"/>
    <n v="0"/>
    <n v="0"/>
    <n v="0"/>
    <n v="0"/>
    <n v="0"/>
    <n v="0"/>
    <n v="3038"/>
    <n v="30"/>
    <n v="0"/>
    <n v="0"/>
    <n v="551"/>
    <n v="3619"/>
    <n v="0"/>
    <n v="0"/>
    <n v="0"/>
    <n v="511.17"/>
    <n v="1849924.23"/>
    <n v="0"/>
    <n v="0"/>
    <x v="133"/>
  </r>
  <r>
    <s v="NCPF6"/>
    <s v="DAO_Retail"/>
    <s v="Holiday 2015"/>
    <s v="998-BRWQ"/>
    <s v="ECHO17MLK_1605_A033"/>
    <s v="ECHO 17 MLKFBTX"/>
    <s v="CONSUMER"/>
    <s v="Retail"/>
    <x v="8"/>
    <s v="ALIENWARE 17 R3"/>
    <s v="ECHO 17 MLK BTX"/>
    <x v="0"/>
    <s v="NULL"/>
    <s v="NULL"/>
    <s v="NULL"/>
    <s v="Cons Retail"/>
    <n v="141"/>
    <n v="141"/>
    <n v="141"/>
    <n v="141"/>
    <n v="0"/>
    <n v="0"/>
    <n v="0"/>
    <n v="0"/>
    <n v="0"/>
    <n v="0"/>
    <n v="0"/>
    <n v="0"/>
    <n v="0"/>
    <n v="0"/>
    <n v="360"/>
    <n v="0"/>
    <n v="0"/>
    <n v="0"/>
    <n v="360"/>
    <n v="1"/>
    <n v="141"/>
    <n v="0"/>
    <n v="0"/>
    <n v="0"/>
    <n v="0"/>
    <n v="141"/>
    <n v="360"/>
    <n v="0"/>
    <n v="0"/>
    <n v="1462.4101000000001"/>
    <n v="206199.8241"/>
    <n v="526467.63600000006"/>
    <n v="0"/>
    <x v="205"/>
  </r>
  <r>
    <s v="NH6WH"/>
    <s v="DAO_Retail"/>
    <n v="2014"/>
    <s v="730-4088"/>
    <s v="INSPIRON 3521,NOTEBOOK,OAKV15IVBFBTX"/>
    <s v="OAKV15IVBFBTX"/>
    <s v="CONSUMER"/>
    <s v="Retail"/>
    <x v="0"/>
    <s v="INSPIRON 3521"/>
    <s v="OAKV15IVB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6"/>
  </r>
  <r>
    <s v="NMG82"/>
    <s v="BTS_DAO"/>
    <s v="FY14 B2S Cycle 3"/>
    <s v="730-5127"/>
    <s v="PIRE1403_014"/>
    <s v="PIRELLIFBTX"/>
    <s v="CONSUMER"/>
    <s v="Consumer"/>
    <x v="12"/>
    <s v="XPS ONE 27"/>
    <s v="PIRELLIBTX"/>
    <x v="0"/>
    <s v="DAO"/>
    <s v="North Am."/>
    <s v="Consumer InDirect"/>
    <s v="Cons Direct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1224.68"/>
    <n v="1224.68"/>
    <n v="0"/>
    <n v="1224.68"/>
    <x v="98"/>
  </r>
  <r>
    <s v="P13CN"/>
    <s v="BTS_DAO"/>
    <s v="FY 16 Holiday Cycle 5"/>
    <s v="998-BQQV"/>
    <s v="GENSFF1605_313"/>
    <s v="GENERAL SFFFBTX"/>
    <s v="CONSUMER"/>
    <s v="Consumer"/>
    <x v="1"/>
    <s v="INSPIRON 3647"/>
    <s v="GENERAL SFF BTX"/>
    <x v="0"/>
    <s v="NULL"/>
    <s v="NULL"/>
    <s v="NULL"/>
    <s v="Cons Direct"/>
    <n v="747"/>
    <n v="747"/>
    <n v="580"/>
    <n v="301"/>
    <n v="61"/>
    <n v="0"/>
    <n v="0"/>
    <n v="0"/>
    <n v="0"/>
    <n v="0"/>
    <n v="0"/>
    <n v="0"/>
    <n v="0"/>
    <n v="0"/>
    <n v="0"/>
    <n v="0"/>
    <n v="2325"/>
    <n v="0"/>
    <n v="2325"/>
    <n v="1576"/>
    <n v="486"/>
    <n v="0"/>
    <n v="0"/>
    <n v="261"/>
    <n v="0"/>
    <n v="747"/>
    <n v="0"/>
    <n v="2325"/>
    <n v="0"/>
    <n v="352.16"/>
    <n v="263063.52"/>
    <n v="818772"/>
    <n v="0"/>
    <x v="28"/>
  </r>
  <r>
    <s v="P6YM3"/>
    <s v="DAO_Retail"/>
    <n v="2014"/>
    <s v="730-4479"/>
    <s v="INSPIRON 3521,NOTEBOOK,OAKV15IVBFBTX"/>
    <s v="OAKV15IVBFBTX"/>
    <s v="CONSUMER"/>
    <s v="Retail"/>
    <x v="0"/>
    <s v="INSPIRON 3521"/>
    <s v="OAKV15IVB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6"/>
  </r>
  <r>
    <s v="RKJPV"/>
    <s v="DAO_Retail"/>
    <s v="FY16 Back to School cycle3"/>
    <s v="998-BPDV"/>
    <s v="Blackwood151603_003"/>
    <s v="BLACKWOODBDWFBTX"/>
    <s v="CONSUMER"/>
    <s v="Retail"/>
    <x v="0"/>
    <s v="INSPIRON 7558"/>
    <s v="BLACKWOODBDWBTX"/>
    <x v="0"/>
    <s v="NULL"/>
    <s v="NULL"/>
    <s v="NULL"/>
    <s v="Cons Retail"/>
    <n v="40"/>
    <n v="40"/>
    <n v="40"/>
    <n v="40"/>
    <n v="40"/>
    <n v="40"/>
    <n v="0"/>
    <n v="0"/>
    <n v="0"/>
    <n v="0"/>
    <n v="0"/>
    <n v="0"/>
    <n v="0"/>
    <n v="0"/>
    <n v="0"/>
    <n v="0"/>
    <n v="0"/>
    <n v="0"/>
    <n v="0"/>
    <n v="0"/>
    <n v="6"/>
    <n v="0"/>
    <n v="0"/>
    <n v="34"/>
    <n v="0"/>
    <n v="40"/>
    <n v="0"/>
    <n v="0"/>
    <n v="0"/>
    <n v="813.66"/>
    <n v="32546.399999999998"/>
    <n v="0"/>
    <n v="0"/>
    <x v="67"/>
  </r>
  <r>
    <s v="RM86J"/>
    <s v="DAO_Retail"/>
    <n v="2014"/>
    <s v="998-BECD"/>
    <s v="INSPIRON 5748,,NOTEBOOK,CEDAR17HSWFBTX"/>
    <s v="CEDAR17HSWFBTX"/>
    <s v="CONSUMER"/>
    <s v="Retail"/>
    <x v="0"/>
    <s v="INSPIRON 5748"/>
    <s v="CEDAR17HSW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2"/>
  </r>
  <r>
    <s v="RMGYX"/>
    <s v="DAO_Retail"/>
    <n v="2014"/>
    <s v="998-BNHV"/>
    <s v="TULIP17BDWBTX1,INSPIRON 17-5758"/>
    <s v="TULIP17BDWFBTX"/>
    <s v="CONSUMER"/>
    <s v="Retail"/>
    <x v="0"/>
    <s v="INSPIRON 17-5758"/>
    <s v="TULIP17BDWBTX"/>
    <x v="0"/>
    <s v="NULL"/>
    <s v="NULL"/>
    <s v="NULL"/>
    <s v="Cons Retail"/>
    <n v="27"/>
    <n v="27"/>
    <n v="27"/>
    <n v="27"/>
    <n v="27"/>
    <n v="27"/>
    <n v="27"/>
    <n v="0"/>
    <n v="0"/>
    <n v="0"/>
    <n v="0"/>
    <n v="0"/>
    <n v="0"/>
    <n v="0"/>
    <n v="0"/>
    <n v="0"/>
    <n v="0"/>
    <n v="0"/>
    <n v="0"/>
    <n v="0"/>
    <n v="27"/>
    <n v="0"/>
    <n v="0"/>
    <n v="0"/>
    <n v="0"/>
    <n v="27"/>
    <n v="0"/>
    <n v="0"/>
    <n v="0"/>
    <n v="812.16"/>
    <n v="21928.32"/>
    <n v="0"/>
    <n v="0"/>
    <x v="155"/>
  </r>
  <r>
    <s v="RNN4H"/>
    <s v="DAO_Retail"/>
    <n v="2014"/>
    <s v="730-6760"/>
    <s v="INSPIRON 5 SERIES 14,NOTEBOOK,5437,OAKM14HSWFBTX"/>
    <s v="OAKM14HSWFBTX"/>
    <s v="CONSUMER"/>
    <s v="Retail"/>
    <x v="0"/>
    <s v="INSPIRON 5437"/>
    <s v="OAKM14HS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69"/>
  </r>
  <r>
    <s v="RP0HY"/>
    <s v="BTS_DAO"/>
    <s v="HOL-2015"/>
    <s v="998-BIEK"/>
    <s v="i7|8GB|1TB| W8.1"/>
    <s v="GOODYEARFBTX"/>
    <s v="CONSUMER"/>
    <s v="Consumer"/>
    <x v="12"/>
    <s v="XPS 8700"/>
    <s v="GOODYEAR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8"/>
  </r>
  <r>
    <s v="G8DHH"/>
    <s v="DAO_Commercial"/>
    <s v="NDBM_Wave2"/>
    <s v="730-7755"/>
    <s v="Venue 8 Pro _002_PRO"/>
    <s v="BELLAIREFBTX"/>
    <s v="TABLET DEVICES"/>
    <s v="Commercial"/>
    <x v="7"/>
    <s v="VENUE 8 PRO"/>
    <s v="BELLAIREBTX"/>
    <x v="0"/>
    <s v="DAO"/>
    <s v="North Am."/>
    <s v="Tablets"/>
    <s v="Tabl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6"/>
  </r>
  <r>
    <s v="GDMXT"/>
    <s v="DAO_Commercial"/>
    <s v="Wave 1 NDBM"/>
    <s v="730-5802"/>
    <s v="AMZSFF141H_018"/>
    <s v="AMAZONSFFFBTX"/>
    <s v="COMMERCIAL"/>
    <s v="Retail"/>
    <x v="2"/>
    <s v="OPTIPLEX 9020"/>
    <s v="AMAZONSFFBTX"/>
    <x v="0"/>
    <s v="DAO"/>
    <s v="North Am."/>
    <s v="Commercial NDBM"/>
    <s v="Commercial DBM"/>
    <n v="2"/>
    <n v="2"/>
    <n v="2"/>
    <n v="2"/>
    <n v="2"/>
    <n v="2"/>
    <n v="2"/>
    <n v="2"/>
    <n v="2"/>
    <n v="2"/>
    <n v="2"/>
    <n v="2"/>
    <n v="2"/>
    <n v="2"/>
    <n v="0"/>
    <n v="0"/>
    <n v="0"/>
    <n v="0"/>
    <n v="0"/>
    <n v="0"/>
    <n v="0"/>
    <n v="2"/>
    <n v="0"/>
    <n v="0"/>
    <n v="0"/>
    <n v="2"/>
    <n v="0"/>
    <n v="0"/>
    <n v="0"/>
    <n v="647.47"/>
    <n v="1294.94"/>
    <n v="0"/>
    <n v="1294.94"/>
    <x v="133"/>
  </r>
  <r>
    <s v="GJK3Y"/>
    <s v="BTS_DAO"/>
    <n v="2012"/>
    <s v="730-1889"/>
    <s v="A3INT1303_31"/>
    <s v="AUDIA3FBTX"/>
    <s v="CONSUMER"/>
    <s v="Consumer"/>
    <x v="0"/>
    <s v="INSPIRON 5323"/>
    <s v="AUDIA3BTX"/>
    <x v="0"/>
    <s v="NULL"/>
    <s v="NULL"/>
    <s v="NULL"/>
    <s v="Cons Direct"/>
    <n v="14"/>
    <n v="14"/>
    <n v="14"/>
    <n v="14"/>
    <n v="14"/>
    <n v="14"/>
    <n v="14"/>
    <n v="14"/>
    <n v="14"/>
    <n v="14"/>
    <n v="14"/>
    <n v="14"/>
    <n v="14"/>
    <n v="14"/>
    <n v="0"/>
    <n v="0"/>
    <n v="0"/>
    <n v="0"/>
    <n v="0"/>
    <n v="0"/>
    <n v="14"/>
    <n v="0"/>
    <n v="0"/>
    <n v="0"/>
    <n v="0"/>
    <n v="14"/>
    <n v="0"/>
    <n v="0"/>
    <n v="0"/>
    <n v="597.02"/>
    <n v="8358.2799999999988"/>
    <n v="0"/>
    <n v="8358.2799999999988"/>
    <x v="140"/>
  </r>
  <r>
    <s v="GP1M5"/>
    <s v="DAO_Retail"/>
    <n v="2014"/>
    <s v="730-4341"/>
    <s v="XPS13,NO PROCESSOR,L322X,WW,NOTEBOOK,SPYDER MLK XPSFBTX"/>
    <s v="SPYDER MLK XPSFBTX"/>
    <s v="CONSUMER"/>
    <s v="Retail"/>
    <x v="5"/>
    <s v="XPS13"/>
    <s v="SPYDER MLK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96"/>
  </r>
  <r>
    <s v="GXNV7"/>
    <s v="DAO_Retail"/>
    <n v="2014"/>
    <s v="730-6288"/>
    <s v="INSPIRON 5 SERIES 15,NOTEBOOK,5537,OAKM15HSWFBTX"/>
    <s v="OAKM15HSWFBTX"/>
    <s v="CONSUMER"/>
    <s v="Retail"/>
    <x v="0"/>
    <s v="INSPIRON 5537"/>
    <s v="OAKM15HS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9"/>
  </r>
  <r>
    <s v="T0MKR"/>
    <s v="DAO_Commercial"/>
    <s v="NDBM_Wave2"/>
    <s v="730-7848"/>
    <s v="VENUE 11 PRO"/>
    <s v="MIDLANDFBTX"/>
    <s v="TABLET DEVICES"/>
    <s v="Commercial"/>
    <x v="7"/>
    <s v="VENUE 11 PRO"/>
    <s v="MIDLANDBTX"/>
    <x v="0"/>
    <s v="DAO"/>
    <s v="North Am."/>
    <s v="Tablets"/>
    <s v="Tabl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0"/>
  </r>
  <r>
    <s v="T0WY7"/>
    <s v="DAO_Retail"/>
    <n v="2014"/>
    <s v="730-4478"/>
    <s v="INSPIRON 3521,NOTEBOOK,OAKV15IVBFBTX"/>
    <s v="OAKV15IVBFBTX"/>
    <s v="CONSUMER"/>
    <s v="Retail"/>
    <x v="0"/>
    <s v="INSPIRON 3521"/>
    <s v="OAKV15IVB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6"/>
  </r>
  <r>
    <s v="T82KN"/>
    <s v="DAO_Retail"/>
    <n v="2014"/>
    <s v="730-8171"/>
    <s v="INSPIRON 3847,VRD56 BASE,INSP DT,3847,BTX,GENERAL MTFBTX"/>
    <s v="GENERAL MTFBTX"/>
    <s v="CONSUMER"/>
    <s v="Retail"/>
    <x v="1"/>
    <s v="INSPIRON 3847"/>
    <s v="GENERAL MT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0"/>
  </r>
  <r>
    <s v="TK9P5"/>
    <s v="DAO_Commercial"/>
    <n v="2013"/>
    <s v="225-1152"/>
    <s v="ARB"/>
    <s v="ARB"/>
    <s v="ARB"/>
    <s v="Commercial"/>
    <x v="4"/>
    <s v="NULL"/>
    <s v="NULL"/>
    <x v="0"/>
    <s v="DAO"/>
    <s v="North Am."/>
    <s v="Commercial Legacy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4"/>
  </r>
  <r>
    <s v="TP56V"/>
    <s v="BTS_DAO"/>
    <s v="B2S-2016"/>
    <s v="998-BNYD"/>
    <s v="Cel|4|500 T"/>
    <s v="REDWOODMLKBSWFBTX"/>
    <s v="CONSUMER"/>
    <s v="Consumer"/>
    <x v="0"/>
    <s v="INSPIRON 3157"/>
    <s v="REDWOODMLKBSW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-"/>
    <n v="0"/>
    <n v="0"/>
    <n v="0"/>
    <x v="224"/>
  </r>
  <r>
    <s v="X6FW1"/>
    <s v="DAO_Retail"/>
    <n v="2014"/>
    <s v="730-8020"/>
    <s v="XPS13,9333,NOTEBOOK,SPYDER ULT XPSFBTX"/>
    <s v="SPYDER ULT XPSFBTX"/>
    <s v="CONSUMER"/>
    <s v="Retail"/>
    <x v="5"/>
    <s v="XPS13"/>
    <s v="SPYDER ULT XPS 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49"/>
  </r>
  <r>
    <s v="X8GYM"/>
    <s v="DAO_Commercial"/>
    <s v="DBM"/>
    <s v="998-BHVP"/>
    <s v="SMB - OPTIPLEX 3020_005"/>
    <s v="DOGFISH 3FBTX"/>
    <s v="COMMERCIAL"/>
    <s v="Commercial"/>
    <x v="2"/>
    <s v="OPTIPLEX 3020"/>
    <s v="DOGFISH 3 BTX"/>
    <x v="0"/>
    <s v="NULL"/>
    <s v="NULL"/>
    <s v="NULL"/>
    <s v="Commercial DBM"/>
    <n v="1056"/>
    <n v="1056"/>
    <n v="244"/>
    <n v="244"/>
    <n v="0"/>
    <n v="0"/>
    <n v="0"/>
    <n v="0"/>
    <n v="0"/>
    <n v="0"/>
    <n v="0"/>
    <n v="0"/>
    <n v="0"/>
    <n v="0"/>
    <n v="0"/>
    <n v="50"/>
    <n v="2484"/>
    <n v="0"/>
    <n v="2534"/>
    <n v="864"/>
    <n v="505"/>
    <n v="77"/>
    <n v="0"/>
    <n v="474"/>
    <n v="0"/>
    <n v="1056"/>
    <n v="1432"/>
    <n v="1102"/>
    <n v="860"/>
    <n v="434.63"/>
    <n v="458969.27999999997"/>
    <n v="1101352.42"/>
    <n v="0"/>
    <x v="110"/>
  </r>
  <r>
    <s v="X9W81"/>
    <s v="DAO_Commercial"/>
    <s v="DBM"/>
    <s v="998-BJYT"/>
    <s v="E5550_2H15_019"/>
    <s v="HOUSTON15FBTX"/>
    <s v="COMMERCIAL"/>
    <s v="Commercial"/>
    <x v="4"/>
    <s v="LATITUDE 5550"/>
    <s v="HOUSTON15BTX"/>
    <x v="0"/>
    <s v="NULL"/>
    <s v="NULL"/>
    <s v="NULL"/>
    <s v="Commercial DBM"/>
    <n v="3759"/>
    <n v="3759"/>
    <n v="3255"/>
    <n v="2238"/>
    <n v="2238"/>
    <n v="54"/>
    <n v="0"/>
    <n v="0"/>
    <n v="0"/>
    <n v="0"/>
    <n v="0"/>
    <n v="0"/>
    <n v="0"/>
    <n v="0"/>
    <n v="0"/>
    <n v="0"/>
    <n v="2772"/>
    <n v="0"/>
    <n v="2772"/>
    <n v="420"/>
    <n v="2486"/>
    <n v="42"/>
    <n v="0"/>
    <n v="1231"/>
    <n v="0"/>
    <n v="3759"/>
    <n v="840"/>
    <n v="1932"/>
    <n v="756"/>
    <n v="737.08"/>
    <n v="2770683.72"/>
    <n v="2043185.76"/>
    <n v="0"/>
    <x v="62"/>
  </r>
  <r>
    <s v="XJMMN"/>
    <s v="DAO_Commercial"/>
    <s v="DBM"/>
    <s v="998-BFZT"/>
    <s v="OptiPlex 7020 SFF_009"/>
    <s v="AMAZON7SFFFBTX"/>
    <s v="COMMERCIAL"/>
    <s v="Commercial"/>
    <x v="2"/>
    <s v="OPTIPLEX 7020"/>
    <s v="AMAZON7SFFBTX"/>
    <x v="0"/>
    <s v="DAO"/>
    <s v="NULL"/>
    <s v="NULL"/>
    <s v="Commercial DBM"/>
    <n v="1787"/>
    <n v="1787"/>
    <n v="1475"/>
    <n v="1031"/>
    <n v="767"/>
    <n v="0"/>
    <n v="0"/>
    <n v="0"/>
    <n v="0"/>
    <n v="0"/>
    <n v="0"/>
    <n v="0"/>
    <n v="0"/>
    <n v="0"/>
    <n v="0"/>
    <n v="200"/>
    <n v="3600"/>
    <n v="0"/>
    <n v="3800"/>
    <n v="1914"/>
    <n v="648"/>
    <n v="40"/>
    <n v="0"/>
    <n v="1099"/>
    <n v="0"/>
    <n v="1787"/>
    <n v="0"/>
    <n v="3800"/>
    <n v="1196"/>
    <n v="462.13"/>
    <n v="825826.30999999994"/>
    <n v="1756094"/>
    <n v="0"/>
    <x v="6"/>
  </r>
  <r>
    <s v="Y0YG6"/>
    <s v="DAO_Retail"/>
    <s v="Spring 2014"/>
    <s v="998-BIBW"/>
    <s v="i5735-1936BRZ"/>
    <s v="OAK17AMDFBTX"/>
    <s v="CONSUMER"/>
    <s v="Retail"/>
    <x v="0"/>
    <s v="INSPIRON 5735"/>
    <s v="OAK17AMDBTX"/>
    <x v="0"/>
    <s v="NULL"/>
    <s v="NULL"/>
    <s v="NULL"/>
    <s v="Cons Retail"/>
    <n v="9"/>
    <n v="9"/>
    <n v="9"/>
    <n v="9"/>
    <n v="9"/>
    <n v="9"/>
    <n v="9"/>
    <n v="9"/>
    <n v="9"/>
    <n v="9"/>
    <n v="9"/>
    <n v="0"/>
    <n v="0"/>
    <n v="0"/>
    <n v="0"/>
    <n v="0"/>
    <n v="0"/>
    <n v="0"/>
    <n v="0"/>
    <n v="0"/>
    <n v="9"/>
    <n v="0"/>
    <n v="0"/>
    <n v="0"/>
    <n v="0"/>
    <n v="9"/>
    <n v="0"/>
    <n v="0"/>
    <n v="0"/>
    <n v="464.88"/>
    <n v="4183.92"/>
    <n v="0"/>
    <n v="4183.92"/>
    <x v="39"/>
  </r>
  <r>
    <s v="TPC09"/>
    <s v="BTS_DAO"/>
    <s v="SPR-2016"/>
    <s v="998-BLPE"/>
    <s v="NT|PDC|4GB|500G|UMA|DVDRW|DW1707|Win8.1"/>
    <s v="THUNFBTX"/>
    <s v="CONSUMER"/>
    <s v="Consumer"/>
    <x v="1"/>
    <s v="INSPIRON 5348"/>
    <s v="THUNBTX"/>
    <x v="0"/>
    <s v="NULL"/>
    <s v="NULL"/>
    <s v="NULL"/>
    <s v="Cons Direct"/>
    <n v="364"/>
    <n v="364"/>
    <n v="364"/>
    <n v="178"/>
    <n v="178"/>
    <n v="0"/>
    <n v="0"/>
    <n v="0"/>
    <n v="0"/>
    <n v="0"/>
    <n v="0"/>
    <n v="0"/>
    <n v="0"/>
    <n v="0"/>
    <n v="0"/>
    <n v="0"/>
    <n v="0"/>
    <n v="0"/>
    <n v="0"/>
    <n v="0"/>
    <n v="364"/>
    <n v="0"/>
    <n v="0"/>
    <n v="0"/>
    <n v="0"/>
    <n v="364"/>
    <n v="0"/>
    <n v="0"/>
    <n v="0"/>
    <n v="494.28"/>
    <n v="179917.91999999998"/>
    <n v="0"/>
    <n v="0"/>
    <x v="103"/>
  </r>
  <r>
    <s v="TV7TJ"/>
    <s v="DAO_Retail"/>
    <s v="Holiday 2015"/>
    <s v="998-BQZP"/>
    <s v="GENMT1605_201"/>
    <s v="GENERAL MTFBTX"/>
    <s v="CONSUMER"/>
    <s v="Retail"/>
    <x v="1"/>
    <s v="INSPIRON 3847"/>
    <s v="GENERAL MT BTX"/>
    <x v="0"/>
    <s v="NULL"/>
    <s v="NULL"/>
    <s v="NULL"/>
    <s v="Cons Retail"/>
    <n v="1172"/>
    <n v="1172"/>
    <n v="366"/>
    <n v="366"/>
    <n v="138"/>
    <n v="0"/>
    <n v="0"/>
    <n v="0"/>
    <n v="0"/>
    <n v="0"/>
    <n v="0"/>
    <n v="0"/>
    <n v="0"/>
    <n v="0"/>
    <n v="0"/>
    <n v="121"/>
    <n v="0"/>
    <n v="0"/>
    <n v="121"/>
    <n v="313"/>
    <n v="1172"/>
    <n v="0"/>
    <n v="0"/>
    <n v="0"/>
    <n v="0"/>
    <n v="1172"/>
    <n v="0"/>
    <n v="121"/>
    <n v="493"/>
    <n v="578.09"/>
    <n v="677521.48"/>
    <n v="69948.89"/>
    <n v="0"/>
    <x v="30"/>
  </r>
  <r>
    <s v="TX3Y5"/>
    <s v="DAO_Commercial"/>
    <s v="DBM"/>
    <s v="998-BHNH"/>
    <s v="LATITUDE E6440_103"/>
    <s v="LATITUDE E6440,,NOTEBOOK,SALADO14BTX"/>
    <s v="COMMERCIAL"/>
    <s v="Commercial"/>
    <x v="4"/>
    <s v="LATITUDE E6440"/>
    <s v="SALADO14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7"/>
  </r>
  <r>
    <s v="TXPGK"/>
    <s v="DAO_Retail"/>
    <s v="Spring 2015"/>
    <s v="998-BLYH"/>
    <s v="XPS15-6846sLV"/>
    <s v="TESTAROSSAXPSFBTX"/>
    <s v="CONSUMER"/>
    <s v="Retail"/>
    <x v="5"/>
    <s v="XPS 9530"/>
    <s v="TESTAROSSA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05"/>
  </r>
  <r>
    <s v="V4T8J"/>
    <s v="DAO_Retail"/>
    <s v="Back to School 2014"/>
    <s v="998-BDLR"/>
    <s v="i3541-5001BLK"/>
    <s v="CEDAR15AMDFBTX"/>
    <s v="CONSUMER"/>
    <s v="Retail"/>
    <x v="0"/>
    <s v="INSPIRON 3541"/>
    <s v="CEDAR15AMDBTX"/>
    <x v="0"/>
    <s v="DAO"/>
    <s v="North Am."/>
    <s v="Consumer InDirect"/>
    <s v="Cons Retail"/>
    <n v="106"/>
    <n v="106"/>
    <n v="106"/>
    <n v="106"/>
    <n v="106"/>
    <n v="106"/>
    <n v="106"/>
    <n v="0"/>
    <n v="0"/>
    <n v="0"/>
    <n v="0"/>
    <n v="0"/>
    <n v="0"/>
    <n v="0"/>
    <n v="0"/>
    <n v="0"/>
    <n v="0"/>
    <n v="0"/>
    <n v="0"/>
    <n v="0"/>
    <n v="106"/>
    <n v="0"/>
    <n v="0"/>
    <n v="0"/>
    <n v="0"/>
    <n v="106"/>
    <n v="0"/>
    <n v="0"/>
    <n v="0"/>
    <n v="357.25"/>
    <n v="37868.5"/>
    <n v="0"/>
    <n v="0"/>
    <x v="83"/>
  </r>
  <r>
    <s v="GYXKW"/>
    <s v="DAO_Retail"/>
    <s v="Spring 2015"/>
    <s v="998-BLWW"/>
    <s v="ANW15-7493SLV"/>
    <s v="ECHO 15FBTX"/>
    <s v="CONSUMER"/>
    <s v="Retail"/>
    <x v="8"/>
    <s v="ALIENWARE 15"/>
    <s v="ECHO 15 BTX"/>
    <x v="0"/>
    <s v="NULL"/>
    <s v="NULL"/>
    <s v="NULL"/>
    <s v="Cons Retail"/>
    <n v="8"/>
    <n v="8"/>
    <n v="8"/>
    <n v="8"/>
    <n v="8"/>
    <n v="8"/>
    <n v="8"/>
    <n v="8"/>
    <n v="0"/>
    <n v="0"/>
    <n v="0"/>
    <n v="0"/>
    <n v="0"/>
    <n v="0"/>
    <n v="0"/>
    <n v="0"/>
    <n v="0"/>
    <n v="0"/>
    <n v="0"/>
    <n v="0"/>
    <n v="8"/>
    <n v="0"/>
    <n v="0"/>
    <n v="0"/>
    <n v="0"/>
    <n v="8"/>
    <n v="0"/>
    <n v="0"/>
    <n v="0"/>
    <n v="1565.14"/>
    <n v="12521.12"/>
    <n v="0"/>
    <n v="12521.12"/>
    <x v="70"/>
  </r>
  <r>
    <s v="H0HH4"/>
    <s v="DAO_Retail"/>
    <n v="2014"/>
    <s v="730-3644"/>
    <s v="INSPIRON 660S,NO PROCESSOR,SFF,PINEVALLEYFBTX"/>
    <s v="PINEVALLEYFBTX"/>
    <s v="CONSUMER"/>
    <s v="Retail"/>
    <x v="1"/>
    <s v="INSPIRON 660S"/>
    <s v="PINEVALLEY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7"/>
  </r>
  <r>
    <s v="H45CV"/>
    <s v="DAO_Retail"/>
    <n v="2014"/>
    <s v="998-BBBZ"/>
    <s v="OPTIPLEX 9020,BTX,NO PROCESSOR,AMAZON AIO,AMAZON AIO,BTX,WW"/>
    <s v="AMAZON AIOFBTX"/>
    <s v="COMMERCIAL"/>
    <s v="Retail"/>
    <x v="2"/>
    <s v="OPTIPLEX 9020"/>
    <s v="AMAZON AIO 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"/>
  </r>
  <r>
    <s v="HC9XX"/>
    <s v="DAO_Retail"/>
    <n v="2014"/>
    <s v="730-4162"/>
    <s v="INSPIRON 5721,,NOTEBOOK,OAKM17IVBFBTX"/>
    <s v="OAKM17IVBFBTX"/>
    <s v="CONSUMER"/>
    <s v="Retail"/>
    <x v="0"/>
    <s v="INSPIRON 5721"/>
    <s v="OAKM17IVB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4"/>
  </r>
  <r>
    <s v="HPPXP"/>
    <s v="DAO_Retail"/>
    <n v="2014"/>
    <s v="998-BLKM"/>
    <s v="INSPIRON 7352,,NOTEBOOK,CONTEBDWFBTX"/>
    <s v="CONTEBDWFBTX"/>
    <s v="CONSUMER"/>
    <s v="Retail"/>
    <x v="0"/>
    <s v="INSPIRON 7352"/>
    <s v="CONTEBDWBTX"/>
    <x v="0"/>
    <s v="NULL"/>
    <s v="NULL"/>
    <s v="NULL"/>
    <s v="Cons Retail"/>
    <n v="235"/>
    <n v="235"/>
    <n v="235"/>
    <n v="235"/>
    <n v="235"/>
    <n v="235"/>
    <n v="235"/>
    <n v="235"/>
    <n v="235"/>
    <n v="235"/>
    <n v="15"/>
    <n v="0"/>
    <n v="0"/>
    <n v="0"/>
    <n v="0"/>
    <n v="0"/>
    <n v="0"/>
    <n v="0"/>
    <n v="0"/>
    <n v="0"/>
    <n v="235"/>
    <n v="0"/>
    <n v="0"/>
    <n v="0"/>
    <n v="0"/>
    <n v="235"/>
    <n v="0"/>
    <n v="0"/>
    <n v="0"/>
    <n v="830.28"/>
    <n v="195115.8"/>
    <n v="0"/>
    <n v="195115.8"/>
    <x v="136"/>
  </r>
  <r>
    <s v="N8T79"/>
    <s v="DAO_Retail"/>
    <n v="2014"/>
    <s v="998-BODX"/>
    <s v="INSPIRON 2350,,,MONSTER2FBTX"/>
    <s v="MONSTER2FBTX"/>
    <s v="CONSUMER"/>
    <s v="Retail"/>
    <x v="1"/>
    <s v="INSPIRON 2350"/>
    <s v="MONSTER2BTX"/>
    <x v="0"/>
    <s v="NULL"/>
    <s v="NULL"/>
    <s v="NULL"/>
    <s v="Cons Retail"/>
    <n v="9"/>
    <n v="9"/>
    <n v="9"/>
    <n v="9"/>
    <n v="9"/>
    <n v="9"/>
    <n v="9"/>
    <n v="9"/>
    <n v="0"/>
    <n v="0"/>
    <n v="0"/>
    <n v="0"/>
    <n v="0"/>
    <n v="0"/>
    <n v="0"/>
    <n v="0"/>
    <n v="0"/>
    <n v="0"/>
    <n v="0"/>
    <n v="0"/>
    <n v="9"/>
    <n v="0"/>
    <n v="0"/>
    <n v="0"/>
    <n v="0"/>
    <n v="9"/>
    <n v="0"/>
    <n v="0"/>
    <n v="0"/>
    <n v="1087.1400000000001"/>
    <n v="9784.26"/>
    <n v="0"/>
    <n v="9784.26"/>
    <x v="3"/>
  </r>
  <r>
    <s v="NMN30"/>
    <s v="DAO_Retail"/>
    <s v="FY16 Back to School cycle3"/>
    <s v="998-BPSW"/>
    <s v="GENMT1603_201"/>
    <s v="GENERAL MTFBTX"/>
    <s v="CONSUMER"/>
    <s v="Retail"/>
    <x v="1"/>
    <s v="INSPIRON 3847"/>
    <s v="GENERAL MT BTX"/>
    <x v="0"/>
    <s v="NULL"/>
    <s v="NULL"/>
    <s v="NULL"/>
    <s v="Cons Retail"/>
    <n v="6667"/>
    <n v="6667"/>
    <n v="3708"/>
    <n v="754"/>
    <n v="0"/>
    <n v="0"/>
    <n v="0"/>
    <n v="0"/>
    <n v="0"/>
    <n v="0"/>
    <n v="0"/>
    <n v="0"/>
    <n v="0"/>
    <n v="0"/>
    <n v="0"/>
    <n v="236"/>
    <n v="6577"/>
    <n v="0"/>
    <n v="6813"/>
    <n v="4467"/>
    <n v="6454"/>
    <n v="0"/>
    <n v="0"/>
    <n v="213"/>
    <n v="0"/>
    <n v="6667"/>
    <n v="0"/>
    <n v="6813"/>
    <n v="1977"/>
    <n v="455.75"/>
    <n v="3038485.25"/>
    <n v="3105024.75"/>
    <n v="0"/>
    <x v="30"/>
  </r>
  <r>
    <s v="NR7HP"/>
    <s v="BTS_Mexico"/>
    <s v="B2S-16"/>
    <s v="998-BNSC"/>
    <s v="INSPIRON 14-5458"/>
    <s v="TULIP14BDWFBTX"/>
    <s v="CONSUMER"/>
    <s v="Consumer"/>
    <x v="0"/>
    <s v="INSPIRON 14-5458"/>
    <s v="TULIP14BDWBTX"/>
    <x v="1"/>
    <s v="NULL"/>
    <s v="NULL"/>
    <s v="NULL"/>
    <s v="Cons Direct"/>
    <n v="470"/>
    <n v="470"/>
    <n v="470"/>
    <n v="470"/>
    <n v="470"/>
    <n v="338"/>
    <n v="338"/>
    <n v="0"/>
    <n v="0"/>
    <n v="0"/>
    <n v="0"/>
    <n v="0"/>
    <n v="0"/>
    <n v="0"/>
    <n v="0"/>
    <n v="0"/>
    <n v="0"/>
    <n v="0"/>
    <n v="0"/>
    <n v="0"/>
    <n v="164"/>
    <n v="0"/>
    <n v="0"/>
    <n v="0"/>
    <n v="306"/>
    <n v="470"/>
    <n v="0"/>
    <n v="0"/>
    <n v="0"/>
    <n v="547.34"/>
    <n v="257249.80000000002"/>
    <n v="0"/>
    <n v="0"/>
    <x v="84"/>
  </r>
  <r>
    <s v="P11YW"/>
    <s v="DAO_Commercial"/>
    <s v="DBM"/>
    <s v="998-BNXD"/>
    <s v="Smart Selection|AMD G-T48E 1.4GHz DC |ThinOS|2GB|8GB Flash"/>
    <s v="SONOMAFBTX"/>
    <s v="THIN CLIENT"/>
    <s v="Commercial"/>
    <x v="11"/>
    <s v="WYSE 5040 AIO"/>
    <s v="SONOMABTX"/>
    <x v="0"/>
    <s v="NULL"/>
    <s v="NULL"/>
    <s v="NULL"/>
    <s v="Commercial DBM"/>
    <n v="1232"/>
    <n v="1232"/>
    <n v="1132"/>
    <n v="544"/>
    <n v="544"/>
    <n v="88"/>
    <n v="0"/>
    <n v="0"/>
    <n v="0"/>
    <n v="0"/>
    <n v="0"/>
    <n v="0"/>
    <n v="0"/>
    <n v="0"/>
    <n v="0"/>
    <n v="0"/>
    <n v="972"/>
    <n v="0"/>
    <n v="972"/>
    <n v="0"/>
    <n v="1232"/>
    <n v="0"/>
    <n v="0"/>
    <n v="0"/>
    <n v="0"/>
    <n v="1232"/>
    <n v="0"/>
    <n v="972"/>
    <n v="100"/>
    <n v="268.26"/>
    <n v="330496.32"/>
    <n v="260748.72"/>
    <n v="0"/>
    <x v="251"/>
  </r>
  <r>
    <s v="PDM3C"/>
    <s v="DAO_Retail"/>
    <n v="2014"/>
    <s v="730-5164"/>
    <s v="INSPIRON 660,NO PROCESSOR,MINI TOWER,MISSION HILLS MLKFBTX"/>
    <s v="MISSION HILLS MLK BTX"/>
    <s v="CONSUMER"/>
    <s v="Retail"/>
    <x v="1"/>
    <s v="INSPIRON 660"/>
    <s v="MISSION HILLS MLK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8"/>
  </r>
  <r>
    <s v="P5KPY"/>
    <s v="BTS_DAO"/>
    <s v="Spr-2015"/>
    <s v="730-7978"/>
    <s v="i3/4/1"/>
    <s v="GENERAL SFFFBTX"/>
    <s v="CONSUMER"/>
    <s v="Consumer"/>
    <x v="1"/>
    <s v="INSPIRON 3647"/>
    <s v="GENERAL SFF BTX"/>
    <x v="0"/>
    <s v="DAO"/>
    <s v="North Am."/>
    <s v="Consumer Direct"/>
    <s v="Cons Direct"/>
    <n v="2"/>
    <n v="2"/>
    <n v="2"/>
    <n v="2"/>
    <n v="2"/>
    <n v="2"/>
    <n v="2"/>
    <n v="2"/>
    <n v="2"/>
    <n v="2"/>
    <n v="2"/>
    <n v="2"/>
    <n v="2"/>
    <n v="2"/>
    <n v="0"/>
    <n v="0"/>
    <n v="0"/>
    <n v="0"/>
    <n v="0"/>
    <n v="0"/>
    <n v="2"/>
    <n v="0"/>
    <n v="0"/>
    <n v="0"/>
    <n v="0"/>
    <n v="2"/>
    <n v="0"/>
    <n v="0"/>
    <n v="0"/>
    <n v="352.38"/>
    <n v="704.76"/>
    <n v="0"/>
    <n v="704.76"/>
    <x v="28"/>
  </r>
  <r>
    <s v="PC7XC"/>
    <s v="DAO_Commercial"/>
    <s v="NDBM_Wave2"/>
    <s v="730-6992"/>
    <s v="Latitude E6540_002"/>
    <s v="SALADOF15BTX"/>
    <s v="COMMERCIAL"/>
    <s v="Commercial"/>
    <x v="4"/>
    <s v="LATITUDE E6540"/>
    <s v="SALADO15BTX"/>
    <x v="0"/>
    <s v="DAO"/>
    <s v="North Am."/>
    <s v="Commercial NDBM"/>
    <s v="Commercial DBM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688.32"/>
    <n v="688.32"/>
    <n v="0"/>
    <n v="688.32"/>
    <x v="120"/>
  </r>
  <r>
    <s v="PHT5J"/>
    <s v="DAO_Commercial"/>
    <s v="NDBM_Wave2"/>
    <s v="998-BBWZ"/>
    <s v="Latitude 3340_010_Win7"/>
    <s v="ROUNDROCKFBTX"/>
    <s v="COMMERCIAL"/>
    <s v="Commercial"/>
    <x v="4"/>
    <s v="LATITUDE 3340"/>
    <s v="ROUND ROCKBTX"/>
    <x v="0"/>
    <s v="DAO"/>
    <s v="North Am."/>
    <s v="Commercial NDBM"/>
    <s v="Commercial DBM"/>
    <n v="133"/>
    <n v="133"/>
    <n v="133"/>
    <n v="133"/>
    <n v="133"/>
    <n v="133"/>
    <n v="133"/>
    <n v="133"/>
    <n v="133"/>
    <n v="133"/>
    <n v="133"/>
    <n v="0"/>
    <n v="0"/>
    <n v="0"/>
    <n v="0"/>
    <n v="0"/>
    <n v="0"/>
    <n v="0"/>
    <n v="0"/>
    <n v="0"/>
    <n v="91"/>
    <n v="42"/>
    <n v="0"/>
    <n v="0"/>
    <n v="0"/>
    <n v="133"/>
    <n v="0"/>
    <n v="0"/>
    <n v="0"/>
    <n v="495.9"/>
    <n v="65954.7"/>
    <n v="0"/>
    <n v="65954.7"/>
    <x v="10"/>
  </r>
  <r>
    <s v="PJDR7"/>
    <s v="BTS_DAO"/>
    <s v="B2S-2015"/>
    <s v="998-BBYL"/>
    <s v="Cel|4|500 T"/>
    <s v="CEDAR15HSWFBTX"/>
    <s v="CONSUMER"/>
    <s v="Consumer"/>
    <x v="0"/>
    <s v="INSPIRON 3542"/>
    <s v="CEDAR15HSWBTX"/>
    <x v="0"/>
    <s v="DAO"/>
    <s v="NULL"/>
    <s v="NULL"/>
    <s v="Cons Direct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379.72"/>
    <n v="379.72"/>
    <n v="0"/>
    <n v="379.72"/>
    <x v="37"/>
  </r>
  <r>
    <s v="PTTF7"/>
    <s v="BTS_DAO"/>
    <s v="HOL-2015"/>
    <s v="998-BHDC"/>
    <s v="i3|4|500 W7P"/>
    <s v="CEDAR15HSWFBTX"/>
    <s v="CONSUMER"/>
    <s v="Consumer"/>
    <x v="0"/>
    <s v="INSPIRON 3542"/>
    <s v="CEDAR15HSWBTX"/>
    <x v="0"/>
    <s v="NULL"/>
    <s v="NULL"/>
    <s v="NULL"/>
    <s v="Cons Direct"/>
    <n v="3"/>
    <n v="3"/>
    <n v="3"/>
    <n v="3"/>
    <n v="3"/>
    <n v="3"/>
    <n v="3"/>
    <n v="3"/>
    <n v="3"/>
    <n v="3"/>
    <n v="3"/>
    <n v="3"/>
    <n v="3"/>
    <n v="0"/>
    <n v="0"/>
    <n v="0"/>
    <n v="0"/>
    <n v="0"/>
    <n v="0"/>
    <n v="0"/>
    <n v="3"/>
    <n v="0"/>
    <n v="0"/>
    <n v="0"/>
    <n v="0"/>
    <n v="3"/>
    <n v="0"/>
    <n v="0"/>
    <n v="0"/>
    <n v="532.54999999999995"/>
    <n v="1597.6499999999999"/>
    <n v="0"/>
    <n v="1597.6499999999999"/>
    <x v="37"/>
  </r>
  <r>
    <s v="Y4CV4"/>
    <s v="DAO_Commercial"/>
    <s v="DBM"/>
    <s v="998-BLXI"/>
    <s v="3020SFF_1H16_018_STF"/>
    <s v="TIGRISSFFFBTX"/>
    <s v="COMMERCIAL"/>
    <s v="Commercial"/>
    <x v="2"/>
    <s v="OPTIPLEX 3020"/>
    <s v="TIGRISSFFBTX"/>
    <x v="0"/>
    <s v="NULL"/>
    <s v="NULL"/>
    <s v="Commercial NDBM"/>
    <s v="Commercial DBM"/>
    <n v="67"/>
    <n v="67"/>
    <n v="67"/>
    <n v="67"/>
    <n v="67"/>
    <n v="67"/>
    <n v="67"/>
    <n v="67"/>
    <n v="67"/>
    <n v="67"/>
    <n v="67"/>
    <n v="0"/>
    <n v="0"/>
    <n v="0"/>
    <n v="0"/>
    <n v="0"/>
    <n v="0"/>
    <n v="0"/>
    <n v="0"/>
    <n v="0"/>
    <n v="41"/>
    <n v="26"/>
    <n v="0"/>
    <n v="0"/>
    <n v="0"/>
    <n v="67"/>
    <n v="0"/>
    <n v="0"/>
    <n v="0"/>
    <n v="388.09"/>
    <n v="26002.03"/>
    <n v="0"/>
    <n v="26002.03"/>
    <x v="119"/>
  </r>
  <r>
    <s v="Y7W9F"/>
    <s v="DAO_Commercial"/>
    <s v="DBM"/>
    <s v="998-BHNL"/>
    <s v="LATITUDE E6540_108"/>
    <s v="SALADOF15BTX"/>
    <s v="COMMERCIAL"/>
    <s v="Commercial"/>
    <x v="4"/>
    <s v="LATITUDE E6540"/>
    <s v="SALADO15BTX"/>
    <x v="0"/>
    <s v="NULL"/>
    <s v="NULL"/>
    <s v="NULL"/>
    <s v="Commercial DBM"/>
    <n v="8"/>
    <n v="8"/>
    <n v="8"/>
    <n v="8"/>
    <n v="8"/>
    <n v="8"/>
    <n v="8"/>
    <n v="8"/>
    <n v="8"/>
    <n v="8"/>
    <n v="8"/>
    <n v="8"/>
    <n v="5"/>
    <n v="0"/>
    <n v="0"/>
    <n v="0"/>
    <n v="0"/>
    <n v="0"/>
    <n v="0"/>
    <n v="0"/>
    <n v="4"/>
    <n v="4"/>
    <n v="0"/>
    <n v="0"/>
    <n v="0"/>
    <n v="8"/>
    <n v="0"/>
    <n v="0"/>
    <n v="0"/>
    <n v="976.65"/>
    <n v="7813.2"/>
    <n v="0"/>
    <n v="7813.2"/>
    <x v="120"/>
  </r>
  <r>
    <s v="YMC95"/>
    <s v="DAO_Retail"/>
    <s v="Spring 2015"/>
    <s v="998-BKUB"/>
    <s v="i3543-000BLK"/>
    <s v="CEDAR15BDWFBTX"/>
    <s v="CONSUMER"/>
    <s v="Retail"/>
    <x v="0"/>
    <s v="INSPIRON 3543"/>
    <s v="CEDAR15BDWBTX"/>
    <x v="0"/>
    <s v="NULL"/>
    <s v="NULL"/>
    <s v="NULL"/>
    <s v="Cons Retail"/>
    <n v="24"/>
    <n v="24"/>
    <n v="24"/>
    <n v="24"/>
    <n v="24"/>
    <n v="24"/>
    <n v="24"/>
    <n v="24"/>
    <n v="24"/>
    <n v="24"/>
    <n v="0"/>
    <n v="0"/>
    <n v="0"/>
    <n v="0"/>
    <n v="0"/>
    <n v="0"/>
    <n v="0"/>
    <n v="0"/>
    <n v="0"/>
    <n v="0"/>
    <n v="24"/>
    <n v="0"/>
    <n v="0"/>
    <n v="0"/>
    <n v="0"/>
    <n v="24"/>
    <n v="0"/>
    <n v="0"/>
    <n v="0"/>
    <n v="500.77"/>
    <n v="12018.48"/>
    <n v="0"/>
    <n v="12018.48"/>
    <x v="2"/>
  </r>
  <r>
    <s v="YN2G1"/>
    <s v="BTS_DAO"/>
    <s v="FY 16 Holiday Cycle 5"/>
    <s v="998-BRBV"/>
    <s v="CEDAR15VBDW1601_2352"/>
    <s v="CEDAR15BDWFBTX"/>
    <s v="CONSUMER"/>
    <s v="Consumer"/>
    <x v="0"/>
    <s v="INSPIRON 3543"/>
    <s v="CEDAR15BDW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51"/>
    <n v="0"/>
    <n v="620"/>
    <n v="0"/>
    <n v="671"/>
    <n v="0"/>
    <n v="0"/>
    <n v="0"/>
    <n v="0"/>
    <n v="0"/>
    <n v="0"/>
    <n v="0"/>
    <n v="671"/>
    <n v="0"/>
    <n v="671"/>
    <n v="559.56910000000005"/>
    <n v="0"/>
    <n v="375470.86610000004"/>
    <n v="0"/>
    <x v="2"/>
  </r>
  <r>
    <s v="YPRHC"/>
    <s v="DAO_Retail"/>
    <n v="2014"/>
    <s v="998-BDXX"/>
    <s v="OPTIPLEX XE2,NO PROCESSOR,AMAZON X MT E,AMAZONXMTFBTX,EPA,BTX,WW"/>
    <s v="AMAZONXMTFBTX"/>
    <s v="COMMERCIAL"/>
    <s v="Retail"/>
    <x v="2"/>
    <s v="OPTIPLEX XE2"/>
    <s v="AMAZONXMT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04"/>
  </r>
  <r>
    <s v="PF5NF"/>
    <s v="DAO_Commercial"/>
    <s v="NDBM_Wave1Refresh"/>
    <s v="998-BIVW"/>
    <s v="Goliad12_R1_108"/>
    <s v="GOLIAD12FBTX"/>
    <s v="COMMERCIAL"/>
    <s v="Retail"/>
    <x v="4"/>
    <s v="LATITUDE E7240"/>
    <s v="GOLIAD12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7"/>
  </r>
  <r>
    <s v="PHNPN"/>
    <s v="DAO_Retail"/>
    <n v="2014"/>
    <s v="730-7439"/>
    <s v="ALIENWARE 18,VIKINGFBTX"/>
    <s v="VIKINGFBTX"/>
    <s v="CONSUMER"/>
    <s v="Retail"/>
    <x v="8"/>
    <s v="ALIENWARE 18"/>
    <s v="VIKING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44"/>
  </r>
  <r>
    <s v="PNYVR"/>
    <s v="DAO_Retail"/>
    <n v="2014"/>
    <s v="998-BHSQ"/>
    <s v="INSPIRON 5 SERIES 17,NOTEBOOK,OAKM17HSWFBTX"/>
    <s v="OAKM17HSWFBTX"/>
    <s v="CONSUMER"/>
    <s v="Retail"/>
    <x v="0"/>
    <s v="INSPIRON 5737"/>
    <s v="OAKM17HS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5"/>
  </r>
  <r>
    <s v="PPMGR"/>
    <s v="DAO_Commercial"/>
    <n v="2013"/>
    <s v="730-3397"/>
    <s v="Vostro 270 ST Con 36"/>
    <s v="SUNRISEFBTX"/>
    <s v="CONSUMER"/>
    <s v="Commercial"/>
    <x v="10"/>
    <s v="VOSTRO 270S"/>
    <s v="SUNRISEBTX"/>
    <x v="0"/>
    <s v="DAO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4"/>
  </r>
  <r>
    <s v="R1XTV"/>
    <s v="BTS_DAO"/>
    <s v="B2S-2015"/>
    <s v="998-BBYN"/>
    <s v="i3|4|500 T"/>
    <s v="CEDAR15HSWFBTX"/>
    <s v="CONSUMER"/>
    <s v="Consumer"/>
    <x v="0"/>
    <s v="INSPIRON 3542"/>
    <s v="CEDAR15HSWBTX"/>
    <x v="0"/>
    <s v="DAO"/>
    <s v="NULL"/>
    <s v="NULL"/>
    <s v="Cons Direct"/>
    <n v="3"/>
    <n v="3"/>
    <n v="3"/>
    <n v="3"/>
    <n v="3"/>
    <n v="3"/>
    <n v="3"/>
    <n v="3"/>
    <n v="3"/>
    <n v="3"/>
    <n v="3"/>
    <n v="3"/>
    <n v="3"/>
    <n v="3"/>
    <n v="0"/>
    <n v="0"/>
    <n v="0"/>
    <n v="0"/>
    <n v="0"/>
    <n v="0"/>
    <n v="3"/>
    <n v="0"/>
    <n v="0"/>
    <n v="0"/>
    <n v="0"/>
    <n v="3"/>
    <n v="0"/>
    <n v="0"/>
    <n v="0"/>
    <n v="532.72"/>
    <n v="1598.16"/>
    <n v="0"/>
    <n v="1598.16"/>
    <x v="37"/>
  </r>
  <r>
    <s v="NK7NW"/>
    <s v="DAO_Retail"/>
    <n v="2014"/>
    <s v="730-8155"/>
    <s v="ALIENWARE X51,,,ANDROMEDA R2FBTX"/>
    <s v="ANDROMEDA R2FBTX"/>
    <s v="CONSUMER"/>
    <s v="Retail"/>
    <x v="9"/>
    <s v="ALIENWARE X51"/>
    <s v="ANDROMEDA R2 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3"/>
  </r>
  <r>
    <s v="P0JYK"/>
    <s v="BTS_DAO"/>
    <s v="FY 16 Holiday Cycle 5"/>
    <s v="998-BQVE"/>
    <s v="TULIP15BDW1605_2380_HSW"/>
    <s v="TULIP15BDWFBTX"/>
    <s v="CONSUMER"/>
    <s v="Consumer"/>
    <x v="0"/>
    <s v="INSPIRON 15-5558"/>
    <s v="TULIP15BDWBTX"/>
    <x v="0"/>
    <s v="NULL"/>
    <s v="NULL"/>
    <s v="NULL"/>
    <s v="Cons Direct"/>
    <n v="41"/>
    <n v="41"/>
    <n v="31"/>
    <n v="31"/>
    <n v="22"/>
    <n v="0"/>
    <n v="0"/>
    <n v="0"/>
    <n v="0"/>
    <n v="0"/>
    <n v="0"/>
    <n v="0"/>
    <n v="0"/>
    <n v="0"/>
    <n v="0"/>
    <n v="0"/>
    <n v="167"/>
    <n v="0"/>
    <n v="167"/>
    <n v="22"/>
    <n v="41"/>
    <n v="0"/>
    <n v="0"/>
    <n v="0"/>
    <n v="0"/>
    <n v="41"/>
    <n v="105"/>
    <n v="62"/>
    <n v="97"/>
    <n v="572.15"/>
    <n v="23458.149999999998"/>
    <n v="95549.05"/>
    <n v="0"/>
    <x v="80"/>
  </r>
  <r>
    <s v="P67X9"/>
    <s v="DAO_Retail"/>
    <n v="2014"/>
    <s v="998-BDRI"/>
    <s v="INSPIRON 5547, NOTEBOOK, MAPLEM15HSWFBTX"/>
    <s v="MAPLEM15HSWFBTX"/>
    <s v="CONSUMER"/>
    <s v="Retail"/>
    <x v="0"/>
    <s v="INSPIRON 5547"/>
    <s v="MAPLEM15HSW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"/>
  </r>
  <r>
    <s v="PC8K2"/>
    <s v="BTS_DAO"/>
    <s v="HOL-2015"/>
    <s v="998-BJIU"/>
    <s v="i5HSW|8|1TB T"/>
    <s v="BRADLEYHSWFBTX"/>
    <s v="CONSUMER"/>
    <s v="Consumer"/>
    <x v="0"/>
    <s v="INSPIRON 7547"/>
    <s v="BRADLEYHSW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"/>
  </r>
  <r>
    <s v="PT0WN"/>
    <s v="DAO_Commercial"/>
    <n v="2013"/>
    <s v="331-4593"/>
    <s v="Latitude 10 Con3"/>
    <s v="Penfolds"/>
    <s v="NULL"/>
    <s v="Commercial"/>
    <x v="0"/>
    <s v="NULL"/>
    <s v="NULL"/>
    <x v="0"/>
    <s v="DAO"/>
    <s v="North Am."/>
    <s v="Tablets"/>
    <s v="Tabl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4"/>
  </r>
  <r>
    <s v="R62F4"/>
    <s v="DAO_Retail"/>
    <s v="Holiday 2014"/>
    <s v="998-BHRO"/>
    <s v="i3043-3750BLK"/>
    <s v="FOXGLOVEFBTX"/>
    <s v="CONSUMER"/>
    <s v="Retail"/>
    <x v="1"/>
    <s v="INSPIRON 3043"/>
    <s v="FOXGLOVEBTX"/>
    <x v="0"/>
    <s v="DAO"/>
    <s v="NULL"/>
    <s v="NULL"/>
    <s v="Cons Retail"/>
    <n v="171"/>
    <n v="171"/>
    <n v="171"/>
    <n v="171"/>
    <n v="171"/>
    <n v="171"/>
    <n v="171"/>
    <n v="171"/>
    <n v="171"/>
    <n v="171"/>
    <n v="171"/>
    <n v="171"/>
    <n v="171"/>
    <n v="171"/>
    <n v="0"/>
    <n v="0"/>
    <n v="0"/>
    <n v="0"/>
    <n v="0"/>
    <n v="0"/>
    <n v="171"/>
    <n v="0"/>
    <n v="0"/>
    <n v="0"/>
    <n v="0"/>
    <n v="171"/>
    <n v="0"/>
    <n v="0"/>
    <n v="0"/>
    <n v="421.7"/>
    <n v="72110.7"/>
    <n v="0"/>
    <n v="72110.7"/>
    <x v="51"/>
  </r>
  <r>
    <s v="RCP5C"/>
    <s v="DAO_Commercial"/>
    <s v="DBM"/>
    <s v="998-BLWF"/>
    <s v="3020MFF_1H16_003"/>
    <s v="DOGFISH 3FBTX"/>
    <s v="COMMERCIAL"/>
    <s v="Commercial"/>
    <x v="2"/>
    <s v="OPTIPLEX 3020"/>
    <s v="DOGFISH 3 BTX"/>
    <x v="0"/>
    <s v="NULL"/>
    <s v="NULL"/>
    <s v="NULL"/>
    <s v="Commercial DBM"/>
    <n v="396"/>
    <n v="396"/>
    <n v="36"/>
    <n v="26"/>
    <n v="0"/>
    <n v="0"/>
    <n v="0"/>
    <n v="0"/>
    <n v="0"/>
    <n v="0"/>
    <n v="0"/>
    <n v="0"/>
    <n v="0"/>
    <n v="0"/>
    <n v="0"/>
    <n v="0"/>
    <n v="2320"/>
    <n v="0"/>
    <n v="2320"/>
    <n v="617"/>
    <n v="71"/>
    <n v="70"/>
    <n v="0"/>
    <n v="255"/>
    <n v="0"/>
    <n v="396"/>
    <n v="1024"/>
    <n v="1296"/>
    <n v="440"/>
    <n v="364.63"/>
    <n v="144393.48000000001"/>
    <n v="845941.6"/>
    <n v="0"/>
    <x v="110"/>
  </r>
  <r>
    <s v="RMFV9"/>
    <s v="DAO_Commercial"/>
    <s v="ESG"/>
    <s v="210-AEEC"/>
    <s v="EQL 4210X 1.2TB 2.5in"/>
    <s v="EQUALLOGIC PS4210"/>
    <s v="NULL"/>
    <s v="Commercial"/>
    <x v="3"/>
    <s v="NULL"/>
    <s v="NULL"/>
    <x v="0"/>
    <s v="NULL"/>
    <s v="NULL"/>
    <s v="NULL"/>
    <s v="Enterprise"/>
    <n v="17"/>
    <n v="17"/>
    <n v="17"/>
    <n v="17"/>
    <n v="9"/>
    <n v="0"/>
    <n v="0"/>
    <n v="0"/>
    <n v="0"/>
    <n v="0"/>
    <n v="0"/>
    <n v="0"/>
    <n v="0"/>
    <n v="0"/>
    <n v="0"/>
    <n v="0"/>
    <n v="0"/>
    <n v="0"/>
    <n v="0"/>
    <n v="0"/>
    <n v="17"/>
    <n v="0"/>
    <n v="0"/>
    <n v="0"/>
    <n v="0"/>
    <n v="17"/>
    <n v="0"/>
    <n v="0"/>
    <n v="0"/>
    <n v="9647"/>
    <n v="163999"/>
    <n v="0"/>
    <n v="0"/>
    <x v="21"/>
  </r>
  <r>
    <s v="RP5VG"/>
    <s v="DAO_Retail"/>
    <n v="2014"/>
    <s v="998-BDRP"/>
    <s v="INSPIRON 3048,NO PROCESSOR,CASPIAN AIO,CASPIANFBTX"/>
    <s v="CASPIANBTX"/>
    <s v="CONSUMER"/>
    <s v="Retail"/>
    <x v="1"/>
    <s v="INSPIRON 3048"/>
    <s v="CASPIAN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8"/>
  </r>
  <r>
    <s v="RTNW2"/>
    <s v="BTS_DAO"/>
    <s v="Spr-2015"/>
    <s v="730-7905"/>
    <s v="i3(IVB)|4|500 NT"/>
    <s v="OAKV15IVBFBTX"/>
    <s v="CONSUMER"/>
    <s v="Consumer"/>
    <x v="0"/>
    <s v="INSPIRON 3521"/>
    <s v="OAKV15IVBBTX"/>
    <x v="0"/>
    <s v="DAO"/>
    <s v="North Am."/>
    <s v="Consumer Direct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6"/>
  </r>
  <r>
    <s v="VXH22"/>
    <s v="DAO_Retail"/>
    <n v="2014"/>
    <s v="730-6966"/>
    <s v="XPS ONE 27,NO PROCESSOR,AIO,2720,PIRELLIBTX1"/>
    <s v="PIRELLIFBTX"/>
    <s v="CONSUMER"/>
    <s v="Retail"/>
    <x v="12"/>
    <s v="XPS ONE 27"/>
    <s v="PIRELLI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8"/>
  </r>
  <r>
    <s v="W1GV5"/>
    <s v="DAO_Commercial"/>
    <s v="NDBM_Wave2"/>
    <s v="730-6953"/>
    <s v="Optiplex 7010_001"/>
    <s v="LANIKAI7MTFBTX"/>
    <s v="COMMERCIAL"/>
    <s v="Commercial"/>
    <x v="2"/>
    <s v="OPTIPLEX 7010"/>
    <s v="LANIKAI7MTBTX"/>
    <x v="0"/>
    <s v="DAO"/>
    <s v="North Am."/>
    <s v="Commercial Legacy"/>
    <s v="Commercial DBM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458.21"/>
    <n v="458.21"/>
    <n v="0"/>
    <n v="458.21"/>
    <x v="247"/>
  </r>
  <r>
    <s v="W5RH9"/>
    <s v="DAO_Retail"/>
    <n v="2014"/>
    <s v="998-10009"/>
    <s v="INSPIRON N5030,NO PROCESSOR,NOTEBOOK,CHELSEA NEW INTEL MV CTO"/>
    <s v="CHELSEA NEW INTEL MV CTO"/>
    <s v="CONSUMER"/>
    <s v="Retail"/>
    <x v="0"/>
    <s v="INSPIRON N5030"/>
    <s v="CHELSEA NEW INTEL MV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40"/>
  </r>
  <r>
    <s v="W89MD"/>
    <s v="BTS_DAO"/>
    <s v="B2S-2016"/>
    <s v="998-BPBK"/>
    <s v="GENSFF1603_315/US/BTS"/>
    <s v="GENERAL SFFFBTX"/>
    <s v="CONSUMER"/>
    <s v="Consumer"/>
    <x v="1"/>
    <s v="INSPIRON 3647"/>
    <s v="GENERAL SFF BTX"/>
    <x v="0"/>
    <s v="NULL"/>
    <s v="NULL"/>
    <s v="NULL"/>
    <s v="Cons Direct"/>
    <n v="4"/>
    <n v="4"/>
    <n v="4"/>
    <n v="4"/>
    <n v="4"/>
    <n v="1"/>
    <n v="0"/>
    <n v="0"/>
    <n v="0"/>
    <n v="0"/>
    <n v="0"/>
    <n v="0"/>
    <n v="0"/>
    <n v="0"/>
    <n v="0"/>
    <n v="0"/>
    <n v="0"/>
    <n v="0"/>
    <n v="0"/>
    <n v="1"/>
    <n v="4"/>
    <n v="0"/>
    <n v="0"/>
    <n v="0"/>
    <n v="0"/>
    <n v="4"/>
    <n v="0"/>
    <n v="0"/>
    <n v="0"/>
    <n v="444.71"/>
    <n v="1778.84"/>
    <n v="0"/>
    <n v="0"/>
    <x v="28"/>
  </r>
  <r>
    <s v="R3YYD"/>
    <s v="DAO_Retail"/>
    <n v="2014"/>
    <s v="998-BEYY"/>
    <s v="INSPIRON 7 SERIES 15,7537,NOTEBOOK,HADLEY 15FBTX"/>
    <s v="HADLEY 15FBTX"/>
    <s v="CONSUMER"/>
    <s v="Retail"/>
    <x v="0"/>
    <s v="INSPIRON 7537"/>
    <s v="HADLEY 15BTX"/>
    <x v="0"/>
    <s v="DAO"/>
    <s v="NULL"/>
    <s v="NULL"/>
    <s v="Cons Retail"/>
    <n v="11"/>
    <n v="11"/>
    <n v="11"/>
    <n v="11"/>
    <n v="11"/>
    <n v="11"/>
    <n v="11"/>
    <n v="11"/>
    <n v="11"/>
    <n v="11"/>
    <n v="11"/>
    <n v="11"/>
    <n v="11"/>
    <n v="11"/>
    <n v="0"/>
    <n v="0"/>
    <n v="0"/>
    <n v="0"/>
    <n v="0"/>
    <n v="0"/>
    <n v="11"/>
    <n v="0"/>
    <n v="0"/>
    <n v="0"/>
    <n v="0"/>
    <n v="11"/>
    <n v="0"/>
    <n v="0"/>
    <n v="0"/>
    <n v="994.52"/>
    <n v="10939.72"/>
    <n v="0"/>
    <n v="10939.72"/>
    <x v="17"/>
  </r>
  <r>
    <s v="R4JNH"/>
    <s v="DAO_Retail"/>
    <s v="Spring 2015"/>
    <s v="998-BKTJ"/>
    <s v="i3543-7500BLK"/>
    <s v="CEDAR15BDWFBTX"/>
    <s v="CONSUMER"/>
    <s v="Retail"/>
    <x v="0"/>
    <s v="INSPIRON 3543"/>
    <s v="CEDAR15BDWBTX"/>
    <x v="0"/>
    <s v="NULL"/>
    <s v="NULL"/>
    <s v="NULL"/>
    <s v="Cons Retail"/>
    <n v="62"/>
    <n v="62"/>
    <n v="62"/>
    <n v="62"/>
    <n v="62"/>
    <n v="62"/>
    <n v="62"/>
    <n v="62"/>
    <n v="0"/>
    <n v="0"/>
    <n v="0"/>
    <n v="0"/>
    <n v="0"/>
    <n v="0"/>
    <n v="0"/>
    <n v="0"/>
    <n v="0"/>
    <n v="0"/>
    <n v="0"/>
    <n v="0"/>
    <n v="62"/>
    <n v="0"/>
    <n v="0"/>
    <n v="0"/>
    <n v="0"/>
    <n v="62"/>
    <n v="0"/>
    <n v="0"/>
    <n v="0"/>
    <n v="579.30999999999995"/>
    <n v="35917.219999999994"/>
    <n v="0"/>
    <n v="35917.219999999994"/>
    <x v="2"/>
  </r>
  <r>
    <s v="RKCH4"/>
    <s v="DAO_Retail"/>
    <n v="2014"/>
    <s v="998-BOFJ"/>
    <s v="INSPIRON 3647,T93ND, BASE,INSP DT,3647,BTX,GENERAL SFFFBTX"/>
    <s v="GENERAL SFFFBTX"/>
    <s v="CONSUMER"/>
    <s v="Retail"/>
    <x v="1"/>
    <s v="INSPIRON 3647"/>
    <s v="GENERAL SFF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-"/>
    <n v="0"/>
    <n v="0"/>
    <n v="0"/>
    <x v="28"/>
  </r>
  <r>
    <s v="RR7TR"/>
    <s v="DAO_Retail"/>
    <n v="2014"/>
    <s v="730-1255"/>
    <s v="INSPIRON N5110,FGAN5110,NO PROCESSOR,NOTEBOOK,QUEEN15INTELFBTX"/>
    <s v="QUEEN15INTELFBTX"/>
    <s v="CONSUMER"/>
    <s v="Retail"/>
    <x v="0"/>
    <s v="INSPIRON N5110"/>
    <s v="QUEEN15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3"/>
  </r>
  <r>
    <s v="T6JM1"/>
    <s v="DAO_Retail"/>
    <s v="Holiday 2015"/>
    <s v="998-BRGJ"/>
    <s v="COTTON131605_5011"/>
    <s v="COTTONWOODSKLFBTX"/>
    <s v="CONSUMER"/>
    <s v="Retail"/>
    <x v="0"/>
    <s v="INSPIRON 7359"/>
    <s v="COTTONWOODSKLBTX"/>
    <x v="0"/>
    <s v="NULL"/>
    <s v="NULL"/>
    <s v="NULL"/>
    <s v="Cons Retail"/>
    <n v="150"/>
    <n v="150"/>
    <n v="150"/>
    <n v="150"/>
    <n v="56"/>
    <n v="0"/>
    <n v="0"/>
    <n v="0"/>
    <n v="0"/>
    <n v="0"/>
    <n v="0"/>
    <n v="0"/>
    <n v="0"/>
    <n v="0"/>
    <n v="0"/>
    <n v="0"/>
    <n v="0"/>
    <n v="0"/>
    <n v="0"/>
    <n v="0"/>
    <n v="150"/>
    <n v="0"/>
    <n v="0"/>
    <n v="0"/>
    <n v="0"/>
    <n v="150"/>
    <n v="0"/>
    <n v="0"/>
    <n v="0"/>
    <n v="634.60500000000002"/>
    <n v="95190.75"/>
    <n v="0"/>
    <n v="0"/>
    <x v="168"/>
  </r>
  <r>
    <s v="TF14D"/>
    <s v="DAO_Retail"/>
    <s v="Holiday 2015"/>
    <s v="998-BRNM"/>
    <s v="TULIP151605_2402_P_R"/>
    <s v="TULIP15BDWFBTX"/>
    <s v="CONSUMER"/>
    <s v="Retail"/>
    <x v="0"/>
    <s v="INSPIRON 15-5558"/>
    <s v="TULIP15BDWBTX"/>
    <x v="0"/>
    <s v="NULL"/>
    <s v="NULL"/>
    <s v="NULL"/>
    <s v="Cons Retail"/>
    <n v="660"/>
    <n v="660"/>
    <n v="0"/>
    <n v="0"/>
    <n v="0"/>
    <n v="0"/>
    <n v="0"/>
    <n v="0"/>
    <n v="0"/>
    <n v="0"/>
    <n v="0"/>
    <n v="0"/>
    <n v="0"/>
    <n v="0"/>
    <n v="4920"/>
    <n v="0"/>
    <n v="0"/>
    <n v="0"/>
    <n v="4920"/>
    <n v="4501"/>
    <n v="30"/>
    <n v="0"/>
    <n v="0"/>
    <n v="630"/>
    <n v="0"/>
    <n v="660"/>
    <n v="4920"/>
    <n v="0"/>
    <n v="4920"/>
    <n v="629.91010000000006"/>
    <n v="415740.66600000003"/>
    <n v="3099157.6920000003"/>
    <n v="0"/>
    <x v="80"/>
  </r>
  <r>
    <s v="TFPHY"/>
    <s v="DAO_Retail"/>
    <n v="2014"/>
    <s v="998-BHSE"/>
    <s v="INSPIRON 5735,,,OAK17AMDFBTX"/>
    <s v="OAK17AMDFBTX"/>
    <s v="CONSUMER"/>
    <s v="Retail"/>
    <x v="0"/>
    <s v="INSPIRON 5735"/>
    <s v="OAK17AMD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9"/>
  </r>
  <r>
    <s v="TG6N1"/>
    <s v="DAO_Retail"/>
    <n v="2014"/>
    <s v="998-BNUP"/>
    <s v="INSPIRON 3050,,SAKURA,SAKURAFBTX"/>
    <s v="SAKURAFBTX"/>
    <s v="CONSUMER"/>
    <s v="Retail"/>
    <x v="1"/>
    <s v="INSPIRON 3050"/>
    <s v="SAKURABTX"/>
    <x v="0"/>
    <s v="NULL"/>
    <s v="NULL"/>
    <s v="NULL"/>
    <s v="Cons Retail"/>
    <n v="1003"/>
    <n v="1003"/>
    <n v="1003"/>
    <n v="1003"/>
    <n v="1003"/>
    <n v="963"/>
    <n v="663"/>
    <n v="423"/>
    <n v="0"/>
    <n v="0"/>
    <n v="0"/>
    <n v="0"/>
    <n v="0"/>
    <n v="0"/>
    <n v="0"/>
    <n v="0"/>
    <n v="0"/>
    <n v="0"/>
    <n v="0"/>
    <n v="0"/>
    <n v="555"/>
    <n v="0"/>
    <n v="0"/>
    <n v="448"/>
    <n v="0"/>
    <n v="1003"/>
    <n v="0"/>
    <n v="0"/>
    <n v="0"/>
    <n v="187.79"/>
    <n v="188353.37"/>
    <n v="0"/>
    <n v="79435.17"/>
    <x v="50"/>
  </r>
  <r>
    <s v="TH5C0"/>
    <s v="DAO_Retail"/>
    <n v="2014"/>
    <s v="730-3322"/>
    <s v="INSPIRON 5423,BMWZ4FBTX1,NOTEBOOK,BMWZ4BTX"/>
    <s v="BMWZ4FBTX"/>
    <s v="CONSUMER"/>
    <s v="Retail"/>
    <x v="0"/>
    <s v="INSPIRON 5423"/>
    <s v="BMWZ4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"/>
  </r>
  <r>
    <s v="R4J3K"/>
    <s v="DAO_Retail"/>
    <s v="Holiday 2014"/>
    <s v="998-BHZD"/>
    <s v="NULL"/>
    <s v="GOODYEARFBTX"/>
    <s v="CONSUMER"/>
    <s v="Retail"/>
    <x v="12"/>
    <s v="XPS 8700"/>
    <s v="GOODYEARBTX"/>
    <x v="0"/>
    <s v="NULL"/>
    <s v="NULL"/>
    <s v="NULL"/>
    <s v="Cons Retail"/>
    <n v="6"/>
    <n v="6"/>
    <n v="6"/>
    <n v="6"/>
    <n v="6"/>
    <n v="6"/>
    <n v="6"/>
    <n v="6"/>
    <n v="6"/>
    <n v="6"/>
    <n v="6"/>
    <n v="6"/>
    <n v="6"/>
    <n v="0"/>
    <n v="0"/>
    <n v="0"/>
    <n v="0"/>
    <n v="0"/>
    <n v="0"/>
    <n v="0"/>
    <n v="6"/>
    <n v="0"/>
    <n v="0"/>
    <n v="0"/>
    <n v="0"/>
    <n v="6"/>
    <n v="0"/>
    <n v="0"/>
    <n v="0"/>
    <n v="702.4"/>
    <n v="4214.3999999999996"/>
    <n v="0"/>
    <n v="4214.3999999999996"/>
    <x v="68"/>
  </r>
  <r>
    <s v="R7N1H"/>
    <s v="BTS_DAO"/>
    <s v="FY 16 Holiday Cycle 5"/>
    <s v="998-BQQX"/>
    <s v="SAKU1605_101"/>
    <s v="SAKURAFBTX"/>
    <s v="CONSUMER"/>
    <s v="Consumer"/>
    <x v="1"/>
    <s v="INSPIRON 3050"/>
    <s v="SAKURA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0"/>
  </r>
  <r>
    <s v="RC5Y3"/>
    <s v="DAO_Commercial"/>
    <s v="DBM"/>
    <s v="998-BRSR"/>
    <s v="SP3 8GB/512GB/I7"/>
    <s v="CROSSFITBTX"/>
    <s v="NULL"/>
    <s v="Retail"/>
    <x v="7"/>
    <s v="NULL"/>
    <s v="NULL"/>
    <x v="0"/>
    <s v="NULL"/>
    <s v="NULL"/>
    <s v="NULL"/>
    <s v="Tabl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4"/>
  </r>
  <r>
    <s v="RV35J"/>
    <s v="BTS_Mexico"/>
    <s v="FY 16 Spring Cycle 1"/>
    <s v="998-BMBG"/>
    <s v="IRIS14BAYT1601_001/MX/BTS"/>
    <s v="IRIS14BYTFBTX"/>
    <s v="CONSUMER"/>
    <s v="Consumer"/>
    <x v="0"/>
    <s v="INSPIRON 14-3451"/>
    <s v="IRIS14BYTBTX"/>
    <x v="1"/>
    <s v="NULL"/>
    <s v="NULL"/>
    <s v="NULL"/>
    <s v="Cons Direct"/>
    <n v="197"/>
    <n v="197"/>
    <n v="197"/>
    <n v="197"/>
    <n v="197"/>
    <n v="197"/>
    <n v="197"/>
    <n v="197"/>
    <n v="197"/>
    <n v="197"/>
    <n v="0"/>
    <n v="0"/>
    <n v="0"/>
    <n v="0"/>
    <n v="0"/>
    <n v="0"/>
    <n v="0"/>
    <n v="0"/>
    <n v="0"/>
    <n v="0"/>
    <n v="197"/>
    <n v="0"/>
    <n v="0"/>
    <n v="0"/>
    <n v="0"/>
    <n v="197"/>
    <n v="0"/>
    <n v="0"/>
    <n v="0"/>
    <n v="374.05"/>
    <n v="73687.850000000006"/>
    <n v="0"/>
    <n v="73687.850000000006"/>
    <x v="16"/>
  </r>
  <r>
    <s v="T2Y7N"/>
    <s v="DAO_Commercial"/>
    <s v="Wave 1 NDBM"/>
    <s v="730-6003"/>
    <s v="T1700MT_161"/>
    <s v="TULUMMTFBTX"/>
    <s v="COMMERCIAL"/>
    <s v="Retail"/>
    <x v="15"/>
    <s v="PRECISION T1700"/>
    <s v="TULUMMTBTX"/>
    <x v="0"/>
    <s v="DAO"/>
    <s v="North Am."/>
    <s v="Commercial NDBM"/>
    <s v="Commercial DBM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1"/>
    <n v="0"/>
    <n v="0"/>
    <n v="0"/>
    <n v="1"/>
    <n v="0"/>
    <n v="0"/>
    <n v="0"/>
    <n v="508.28"/>
    <n v="508.28"/>
    <n v="0"/>
    <n v="508.28"/>
    <x v="210"/>
  </r>
  <r>
    <s v="RX2DK"/>
    <s v="DAO_Retail"/>
    <n v="2014"/>
    <s v="730-5162"/>
    <s v="INSPIRON 660,NO PROCESSOR,MINI TOWER,MISSION HILLS MLKFBTX"/>
    <s v="MISSION HILLS MLK BTX"/>
    <s v="CONSUMER"/>
    <s v="Retail"/>
    <x v="1"/>
    <s v="INSPIRON 660"/>
    <s v="MISSION HILLS MLK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8"/>
  </r>
  <r>
    <s v="T0GF2"/>
    <s v="BTS_DAO"/>
    <s v="B2S-2016"/>
    <s v="998-BOEY"/>
    <s v="Cel|2|32"/>
    <s v="IRIS14BYTFBTX"/>
    <s v="CONSUMER"/>
    <s v="Consumer"/>
    <x v="0"/>
    <s v="INSPIRON 14-3451"/>
    <s v="IRIS14BYTBTX"/>
    <x v="0"/>
    <s v="NULL"/>
    <s v="NULL"/>
    <s v="NULL"/>
    <s v="Cons Direct"/>
    <n v="36"/>
    <n v="36"/>
    <n v="36"/>
    <n v="36"/>
    <n v="36"/>
    <n v="36"/>
    <n v="36"/>
    <n v="36"/>
    <n v="36"/>
    <n v="0"/>
    <n v="0"/>
    <n v="0"/>
    <n v="0"/>
    <n v="0"/>
    <n v="0"/>
    <n v="0"/>
    <n v="0"/>
    <n v="0"/>
    <n v="0"/>
    <n v="0"/>
    <n v="36"/>
    <n v="0"/>
    <n v="0"/>
    <n v="0"/>
    <n v="0"/>
    <n v="36"/>
    <n v="0"/>
    <n v="0"/>
    <n v="0"/>
    <n v="265.89999999999998"/>
    <n v="9572.4"/>
    <n v="0"/>
    <n v="9572.4"/>
    <x v="16"/>
  </r>
  <r>
    <s v="TC1P0"/>
    <s v="BTS_DAO"/>
    <s v="SPR-2016"/>
    <s v="998-BJXC"/>
    <s v="i5|8GB|1TB Win 7 Pro"/>
    <s v="GENERAL MTFBTX"/>
    <s v="CONSUMER"/>
    <s v="Consumer"/>
    <x v="1"/>
    <s v="INSPIRON 3847"/>
    <s v="GENERAL MT BTX"/>
    <x v="0"/>
    <s v="NULL"/>
    <s v="NULL"/>
    <s v="NULL"/>
    <s v="Cons Direct"/>
    <n v="19"/>
    <n v="19"/>
    <n v="19"/>
    <n v="19"/>
    <n v="19"/>
    <n v="19"/>
    <n v="19"/>
    <n v="19"/>
    <n v="19"/>
    <n v="19"/>
    <n v="0"/>
    <n v="0"/>
    <n v="0"/>
    <n v="0"/>
    <n v="0"/>
    <n v="0"/>
    <n v="0"/>
    <n v="0"/>
    <n v="0"/>
    <n v="0"/>
    <n v="19"/>
    <n v="0"/>
    <n v="0"/>
    <n v="0"/>
    <n v="0"/>
    <n v="19"/>
    <n v="0"/>
    <n v="0"/>
    <n v="0"/>
    <n v="485.84"/>
    <n v="9230.9599999999991"/>
    <n v="0"/>
    <n v="9230.9599999999991"/>
    <x v="30"/>
  </r>
  <r>
    <s v="TPN3T"/>
    <s v="BTS_DAO"/>
    <s v="DBM"/>
    <s v="998-BQWN"/>
    <s v="TULIP17AMDBTX1,INSPIRON 17-5755"/>
    <s v="TULIP17AMDFBTX"/>
    <s v="CONSUMER"/>
    <s v="Consumer"/>
    <x v="0"/>
    <s v="INSPIRON 17-5755"/>
    <s v="TULIP17AMDBTX"/>
    <x v="0"/>
    <s v="NULL"/>
    <s v="NULL"/>
    <s v="NULL"/>
    <s v="Cons Retail"/>
    <n v="1353"/>
    <n v="1353"/>
    <n v="1353"/>
    <n v="1353"/>
    <n v="1353"/>
    <n v="0"/>
    <n v="0"/>
    <n v="0"/>
    <n v="0"/>
    <n v="0"/>
    <n v="0"/>
    <n v="0"/>
    <n v="0"/>
    <n v="0"/>
    <n v="0"/>
    <n v="0"/>
    <n v="0"/>
    <n v="0"/>
    <n v="0"/>
    <n v="0"/>
    <n v="1353"/>
    <n v="0"/>
    <n v="0"/>
    <n v="0"/>
    <n v="0"/>
    <n v="1353"/>
    <n v="0"/>
    <n v="0"/>
    <n v="0"/>
    <n v="372.45"/>
    <n v="503924.85"/>
    <n v="0"/>
    <n v="0"/>
    <x v="33"/>
  </r>
  <r>
    <s v="TXCDV"/>
    <s v="BTS_DAO"/>
    <s v="FY15 Spring Cycle 1"/>
    <s v="730-7990"/>
    <s v="GENSFF1501_2120"/>
    <s v="GENERAL SFFFBTX"/>
    <s v="CONSUMER"/>
    <s v="Consumer"/>
    <x v="1"/>
    <s v="INSPIRON 3647"/>
    <s v="GENERAL SFF BTX"/>
    <x v="0"/>
    <s v="DAO"/>
    <s v="North Am."/>
    <s v="Consumer Direct"/>
    <s v="Cons Direct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391.12"/>
    <n v="391.12"/>
    <n v="0"/>
    <n v="391.12"/>
    <x v="28"/>
  </r>
  <r>
    <s v="YWXJN"/>
    <s v="BTS_DAO"/>
    <s v="DBM"/>
    <s v="998-BQWL"/>
    <s v="TULIP17AMDBTX1,INSPIRON 17-5755"/>
    <s v="TULIP17AMDFBTX"/>
    <s v="CONSUMER"/>
    <s v="Consumer"/>
    <x v="0"/>
    <s v="INSPIRON 17-5755"/>
    <s v="TULIP17AMDBTX"/>
    <x v="0"/>
    <s v="NULL"/>
    <s v="NULL"/>
    <s v="NULL"/>
    <s v="Cons Retail"/>
    <n v="362"/>
    <n v="362"/>
    <n v="362"/>
    <n v="362"/>
    <n v="362"/>
    <n v="0"/>
    <n v="0"/>
    <n v="0"/>
    <n v="0"/>
    <n v="0"/>
    <n v="0"/>
    <n v="0"/>
    <n v="0"/>
    <n v="0"/>
    <n v="0"/>
    <n v="0"/>
    <n v="0"/>
    <n v="0"/>
    <n v="0"/>
    <n v="0"/>
    <n v="362"/>
    <n v="0"/>
    <n v="0"/>
    <n v="0"/>
    <n v="0"/>
    <n v="362"/>
    <n v="0"/>
    <n v="0"/>
    <n v="0"/>
    <n v="369.73"/>
    <n v="133842.26"/>
    <n v="0"/>
    <n v="0"/>
    <x v="33"/>
  </r>
  <r>
    <s v="YX7C6"/>
    <s v="DAO_Retail"/>
    <n v="2014"/>
    <s v="730-8119"/>
    <s v="GOODYEARFBTX,MNTW,XPS,8700"/>
    <s v="GOODYEARFBTX"/>
    <s v="CONSUMER"/>
    <s v="Retail"/>
    <x v="12"/>
    <s v="XPS 8700"/>
    <s v="GOODYEAR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8"/>
  </r>
  <r>
    <s v="YXDHY"/>
    <s v="DAO_Commercial"/>
    <s v="DBM"/>
    <s v="998-BNXI"/>
    <s v="Smart Selection|Marvell ARMADA|Linux|1GB|1GB Flash"/>
    <s v="SANTA CLARAFBTX"/>
    <s v="THIN CLIENT"/>
    <s v="Commercial"/>
    <x v="11"/>
    <s v="WYSE 3010 THIN CLIENT"/>
    <s v="SANTA CLARABTX"/>
    <x v="0"/>
    <s v="NULL"/>
    <s v="NULL"/>
    <s v="NULL"/>
    <s v="Commercial DBM"/>
    <n v="388"/>
    <n v="388"/>
    <n v="338"/>
    <n v="338"/>
    <n v="338"/>
    <n v="180"/>
    <n v="80"/>
    <n v="43"/>
    <n v="0"/>
    <n v="0"/>
    <n v="0"/>
    <n v="0"/>
    <n v="0"/>
    <n v="0"/>
    <n v="0"/>
    <n v="0"/>
    <n v="50"/>
    <n v="0"/>
    <n v="50"/>
    <n v="0"/>
    <n v="388"/>
    <n v="0"/>
    <n v="0"/>
    <n v="0"/>
    <n v="0"/>
    <n v="388"/>
    <n v="0"/>
    <n v="50"/>
    <n v="50"/>
    <n v="92.06"/>
    <n v="35719.279999999999"/>
    <n v="4603"/>
    <n v="3958.58"/>
    <x v="213"/>
  </r>
  <r>
    <s v="P7RG5"/>
    <s v="DAO_Retail"/>
    <s v="FY16 Back to School cycle3"/>
    <s v="998-BPXD"/>
    <s v="GOOD1603_105"/>
    <s v="GOODYEARFBTX"/>
    <s v="CONSUMER"/>
    <s v="Retail"/>
    <x v="12"/>
    <s v="XPS 8700"/>
    <s v="GOODYEARBTX"/>
    <x v="0"/>
    <s v="NULL"/>
    <s v="NULL"/>
    <s v="NULL"/>
    <s v="Cons Retail"/>
    <n v="137"/>
    <n v="137"/>
    <n v="137"/>
    <n v="137"/>
    <n v="117"/>
    <n v="117"/>
    <n v="8"/>
    <n v="0"/>
    <n v="0"/>
    <n v="0"/>
    <n v="0"/>
    <n v="0"/>
    <n v="0"/>
    <n v="0"/>
    <n v="0"/>
    <n v="0"/>
    <n v="0"/>
    <n v="0"/>
    <n v="0"/>
    <n v="2"/>
    <n v="137"/>
    <n v="0"/>
    <n v="0"/>
    <n v="0"/>
    <n v="0"/>
    <n v="137"/>
    <n v="0"/>
    <n v="0"/>
    <n v="0"/>
    <n v="738.66"/>
    <n v="101196.42"/>
    <n v="0"/>
    <n v="0"/>
    <x v="68"/>
  </r>
  <r>
    <s v="P8WV6"/>
    <s v="BTS_DAO"/>
    <s v="DBM"/>
    <s v="998-BNJT"/>
    <s v="PIRELLIFBTX"/>
    <s v="PIRELLIFBTX"/>
    <s v="CONSUMER"/>
    <s v="Consumer"/>
    <x v="12"/>
    <s v="XPS ONE 27"/>
    <s v="PIRELLI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8"/>
  </r>
  <r>
    <s v="PMTHX"/>
    <s v="BTS_DAO"/>
    <s v="DBM"/>
    <s v="998-BPQR"/>
    <s v="i5|6|1"/>
    <s v="BRADLEYBDWFBTX"/>
    <s v="CONSUMER"/>
    <s v="Consumer"/>
    <x v="0"/>
    <s v="INSPIRON 7548"/>
    <s v="BRADLEYBDWBTX"/>
    <x v="0"/>
    <s v="NULL"/>
    <s v="NULL"/>
    <s v="NULL"/>
    <s v="Cons Direct"/>
    <n v="5"/>
    <n v="5"/>
    <n v="5"/>
    <n v="5"/>
    <n v="5"/>
    <n v="5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0"/>
    <n v="0"/>
    <n v="0"/>
    <n v="679.1"/>
    <n v="3395.5"/>
    <n v="0"/>
    <n v="0"/>
    <x v="71"/>
  </r>
  <r>
    <s v="PPF7H"/>
    <s v="DAO_Retail"/>
    <n v="2014"/>
    <s v="730-4314"/>
    <s v="INSPIRON 15Z,NBK,5523,WW,BMWZ5BTX"/>
    <s v="BMWZ5FBTX"/>
    <s v="CONSUMER"/>
    <s v="Retail"/>
    <x v="0"/>
    <s v="INSPIRON 15Z"/>
    <s v="BMWZ5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72"/>
  </r>
  <r>
    <s v="PWX03"/>
    <s v="DAO_Retail"/>
    <n v="2014"/>
    <s v="730-7343"/>
    <s v="XPS 1810,,,CORSEFBTX"/>
    <s v="CORSEFBTX"/>
    <s v="CONSUMER"/>
    <s v="Retail"/>
    <x v="12"/>
    <s v="XPS 1810"/>
    <s v="CORSE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04"/>
  </r>
  <r>
    <s v="HX1VM"/>
    <s v="DAO_Retail"/>
    <n v="2014"/>
    <s v="998-BNZJ"/>
    <s v="INSPIRON 3847,VRD56 BASE,INSP DT,3847,BTX,GENERAL MTFBTX"/>
    <s v="GENERAL MTFBTX"/>
    <s v="CONSUMER"/>
    <s v="Retail"/>
    <x v="1"/>
    <s v="INSPIRON 3847"/>
    <s v="GENERAL MT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-"/>
    <n v="0"/>
    <n v="0"/>
    <n v="0"/>
    <x v="30"/>
  </r>
  <r>
    <s v="J08MG"/>
    <s v="DAO_Retail"/>
    <n v="2014"/>
    <s v="730-4046"/>
    <s v="INSPIRON 5721,,NOTEBOOK,OAKM17IVBFBTX"/>
    <s v="OAKM17IVBFBTX"/>
    <s v="CONSUMER"/>
    <s v="Retail"/>
    <x v="0"/>
    <s v="INSPIRON 5721"/>
    <s v="OAKM17IVB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4"/>
  </r>
  <r>
    <s v="J35F3"/>
    <s v="DAO_Retail"/>
    <n v="2014"/>
    <s v="998-BING"/>
    <s v="INSPIRON 3531,,NOTEBOOK,OAK15BYTFBTX"/>
    <s v="OAK15BYTFBTX"/>
    <s v="CONSUMER"/>
    <s v="Retail"/>
    <x v="0"/>
    <s v="INSPIRON 3531"/>
    <s v="OAK15BYT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27"/>
  </r>
  <r>
    <s v="JFKT0"/>
    <s v="DAO_Retail"/>
    <n v="2014"/>
    <s v="730-0039"/>
    <s v="INSPIRON N7110,FGAN7110,NO PROCESSOR,NOTEBOOK,QUEEN17INTELFBTX"/>
    <s v="QUEEN17INTELFBTX"/>
    <s v="CONSUMER"/>
    <s v="Retail"/>
    <x v="0"/>
    <s v="INSPIRON N7110"/>
    <s v="QUEEN17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58"/>
  </r>
  <r>
    <s v="R0K4F"/>
    <s v="DAO_Retail"/>
    <s v="Back to School 2014"/>
    <s v="998-BEOP"/>
    <s v="XPS15-6845sLV"/>
    <s v="TESTAROSSAXPSFBTX"/>
    <s v="CONSUMER"/>
    <s v="Retail"/>
    <x v="5"/>
    <s v="XPS 9530"/>
    <s v="TESTAROSSA XPS BTX"/>
    <x v="0"/>
    <s v="DAO"/>
    <s v="NULL"/>
    <s v="NULL"/>
    <s v="Cons Retail"/>
    <n v="34"/>
    <n v="34"/>
    <n v="34"/>
    <n v="34"/>
    <n v="34"/>
    <n v="34"/>
    <n v="34"/>
    <n v="34"/>
    <n v="34"/>
    <n v="34"/>
    <n v="34"/>
    <n v="34"/>
    <n v="0"/>
    <n v="0"/>
    <n v="0"/>
    <n v="0"/>
    <n v="0"/>
    <n v="0"/>
    <n v="0"/>
    <n v="0"/>
    <n v="34"/>
    <n v="0"/>
    <n v="0"/>
    <n v="0"/>
    <n v="0"/>
    <n v="34"/>
    <n v="0"/>
    <n v="0"/>
    <n v="0"/>
    <n v="1473.13"/>
    <n v="50086.420000000006"/>
    <n v="0"/>
    <n v="50086.420000000006"/>
    <x v="105"/>
  </r>
  <r>
    <s v="R1DX5"/>
    <s v="DAO_Retail"/>
    <n v="2014"/>
    <s v="730-6627"/>
    <s v="INSPIRON 3 SERIES 17,NOTEBOOK,OAKV17HSWFBTX"/>
    <s v="OAKV17HSWFBTX"/>
    <s v="CONSUMER"/>
    <s v="Retail"/>
    <x v="0"/>
    <s v="INSPIRON 3737"/>
    <s v="OAKV17HSW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77"/>
  </r>
  <r>
    <s v="R4D8D"/>
    <s v="BTS_DAO"/>
    <s v="HOL-2015"/>
    <s v="998-BHJP"/>
    <s v="NT|PDC|4GB|1TB|UMA|DVDRW|DW1707|Win8.1"/>
    <s v="THUNFBTX"/>
    <s v="CONSUMER"/>
    <s v="Consumer"/>
    <x v="1"/>
    <s v="INSPIRON 5348"/>
    <s v="THUN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03"/>
  </r>
  <r>
    <s v="R4YVP"/>
    <s v="DAO_Retail"/>
    <n v="2014"/>
    <s v="730-2515"/>
    <s v="INSPIRON 5423,BMWZ4FBTX1,NOTEBOOK,BMWZ4BTX"/>
    <s v="BMWZ4FBTX"/>
    <s v="CONSUMER"/>
    <s v="Retail"/>
    <x v="0"/>
    <s v="INSPIRON 5423"/>
    <s v="BMWZ4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"/>
  </r>
  <r>
    <s v="R61WJ"/>
    <s v="DAO_Commercial"/>
    <n v="2013"/>
    <s v="332-1225"/>
    <s v="MMCo - E6530"/>
    <s v="Dalmore 15"/>
    <s v="Notebooks"/>
    <s v="Commercial"/>
    <x v="4"/>
    <s v="NULL"/>
    <s v="DALMORE15BTX"/>
    <x v="0"/>
    <s v="DAO"/>
    <s v="North Am."/>
    <s v="Commercial Legacy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52"/>
  </r>
  <r>
    <s v="JKC0G"/>
    <s v="DAO_Retail"/>
    <n v="2014"/>
    <s v="998-BNTS"/>
    <s v="ALIENWARE 15,,ALIENWARE 15,ECHO 15FBTX"/>
    <s v="ECHO 15FBTX"/>
    <s v="CONSUMER"/>
    <s v="Retail"/>
    <x v="8"/>
    <s v="ALIENWARE 15"/>
    <s v="ECHO 15 BTX"/>
    <x v="0"/>
    <s v="NULL"/>
    <s v="NULL"/>
    <s v="NULL"/>
    <s v="Cons Retail"/>
    <n v="147"/>
    <n v="147"/>
    <n v="147"/>
    <n v="147"/>
    <n v="147"/>
    <n v="147"/>
    <n v="147"/>
    <n v="147"/>
    <n v="147"/>
    <n v="0"/>
    <n v="0"/>
    <n v="0"/>
    <n v="0"/>
    <n v="0"/>
    <n v="0"/>
    <n v="0"/>
    <n v="0"/>
    <n v="0"/>
    <n v="0"/>
    <n v="0"/>
    <n v="147"/>
    <n v="0"/>
    <n v="0"/>
    <n v="0"/>
    <n v="0"/>
    <n v="147"/>
    <n v="0"/>
    <n v="0"/>
    <n v="0"/>
    <n v="1259.1600000000001"/>
    <n v="185096.52000000002"/>
    <n v="0"/>
    <n v="185096.52000000002"/>
    <x v="70"/>
  </r>
  <r>
    <s v="JTPFT"/>
    <s v="DAO_Retail"/>
    <n v="2014"/>
    <s v="730-2354"/>
    <s v="INSPIRON 5420,AUDIA4INTELBTX1"/>
    <s v="AUDIA4INTELFBTX"/>
    <s v="CONSUMER"/>
    <s v="Retail"/>
    <x v="0"/>
    <s v="INSPIRON 5420"/>
    <s v="AUDIA4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42"/>
  </r>
  <r>
    <s v="M0YT4"/>
    <s v="BTS_DAO"/>
    <s v="FY 16 Holiday Cycle 5"/>
    <s v="998-BRIX"/>
    <s v="CORAL_ASM_1603_C001"/>
    <s v="CORALFBTX"/>
    <s v="CONSUMER"/>
    <s v="Consumer"/>
    <x v="9"/>
    <s v="ASM100"/>
    <s v="CORAL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6.67669999999998"/>
    <n v="0"/>
    <n v="0"/>
    <n v="0"/>
    <x v="91"/>
  </r>
  <r>
    <s v="M157V"/>
    <s v="DAO_Commercial"/>
    <s v="ESG"/>
    <s v="210-ADGF"/>
    <s v="EQL 4110E 2TB 3.5in"/>
    <s v="EQUALLOGIC PS4110"/>
    <s v="NULL"/>
    <s v="Commercial"/>
    <x v="3"/>
    <s v="NULL"/>
    <s v="NULL"/>
    <x v="0"/>
    <s v="DAO"/>
    <s v="NULL"/>
    <s v="NULL"/>
    <s v="Enterpri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90"/>
  </r>
  <r>
    <s v="M9X2J"/>
    <s v="BTS_DAO"/>
    <s v="FY 16 Holiday Cycle 5"/>
    <s v="998-BRIY"/>
    <s v="CORAL_ASM_1603_D001"/>
    <s v="CORALFBTX"/>
    <s v="CONSUMER"/>
    <s v="Consumer"/>
    <x v="9"/>
    <s v="ASM100"/>
    <s v="CORAL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9.67669999999998"/>
    <n v="0"/>
    <n v="0"/>
    <n v="0"/>
    <x v="91"/>
  </r>
  <r>
    <s v="R6C7N"/>
    <s v="DAO_Retail"/>
    <n v="2014"/>
    <s v="998-BIWV"/>
    <s v="INSPIRON 7347,,NOTEBOOK,COTTONWOODHSWFBTX"/>
    <s v="COTTONWOODHSWFBTX"/>
    <s v="CONSUMER"/>
    <s v="Retail"/>
    <x v="0"/>
    <s v="INSPIRON 7347"/>
    <s v="COTTONWOODHS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01"/>
  </r>
  <r>
    <s v="RKJJF"/>
    <s v="DAO_Retail"/>
    <n v="2014"/>
    <s v="998-BNEF"/>
    <s v="TULIP17BDWBTX1,INSPIRON 17-5758"/>
    <s v="TULIP17BDWFBTX"/>
    <s v="CONSUMER"/>
    <s v="Retail"/>
    <x v="0"/>
    <s v="INSPIRON 17-5758"/>
    <s v="TULIP17BDWBTX"/>
    <x v="0"/>
    <s v="NULL"/>
    <s v="NULL"/>
    <s v="NULL"/>
    <s v="Cons Retail"/>
    <n v="37"/>
    <n v="37"/>
    <n v="37"/>
    <n v="37"/>
    <n v="37"/>
    <n v="37"/>
    <n v="0"/>
    <n v="0"/>
    <n v="0"/>
    <n v="0"/>
    <n v="0"/>
    <n v="0"/>
    <n v="0"/>
    <n v="0"/>
    <n v="0"/>
    <n v="0"/>
    <n v="0"/>
    <n v="0"/>
    <n v="0"/>
    <n v="0"/>
    <n v="37"/>
    <n v="0"/>
    <n v="0"/>
    <n v="0"/>
    <n v="0"/>
    <n v="37"/>
    <n v="0"/>
    <n v="0"/>
    <n v="0"/>
    <n v="717.08"/>
    <n v="26531.960000000003"/>
    <n v="0"/>
    <n v="0"/>
    <x v="155"/>
  </r>
  <r>
    <s v="RX5YN"/>
    <s v="DAO_Retail"/>
    <n v="2014"/>
    <s v="998-BENN"/>
    <s v="XPS DUO 12,,NOTEBOOK,MURCIELAGO ULT FBTX"/>
    <s v="MURCIELAGO ULT FBTX"/>
    <s v="CONSUMER"/>
    <s v="Retail"/>
    <x v="5"/>
    <s v="XPS DUO 12"/>
    <s v="MURCIELAGO ULT 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2"/>
  </r>
  <r>
    <s v="RYFJW"/>
    <s v="DAO_Retail"/>
    <n v="2014"/>
    <s v="730-3273"/>
    <s v="INSPIRON 5423,BMWZ4FBTX1,NOTEBOOK,BMWZ4BTX"/>
    <s v="BMWZ4FBTX"/>
    <s v="CONSUMER"/>
    <s v="Retail"/>
    <x v="0"/>
    <s v="INSPIRON 5423"/>
    <s v="BMWZ4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"/>
  </r>
  <r>
    <s v="T7C13"/>
    <s v="BTS_DAO"/>
    <s v="B2S-2015"/>
    <s v="998-BEQS"/>
    <s v="INSPIRON 3043,,FOXGLOVE,FOXGLOVEFBTX"/>
    <s v="FOXGLOVEFBTX"/>
    <s v="CONSUMER"/>
    <s v="Consumer"/>
    <x v="1"/>
    <s v="INSPIRON 3043"/>
    <s v="FOXGLOVEBTX"/>
    <x v="0"/>
    <s v="DAO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1"/>
  </r>
  <r>
    <s v="MGVYH"/>
    <s v="DAO_Retail"/>
    <n v="2014"/>
    <s v="998-BMCF"/>
    <s v="INSPIRON 7746,,NOTEBOOK,HADLEY17BDWFBTX"/>
    <s v="HADLEY17BDWFBTX"/>
    <s v="CONSUMER"/>
    <s v="Retail"/>
    <x v="0"/>
    <s v="INSPIRON 7746"/>
    <s v="HADLEY17BD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79"/>
  </r>
  <r>
    <s v="MHFXW"/>
    <s v="DAO_Retail"/>
    <n v="2014"/>
    <s v="730-4413"/>
    <s v="INSPIRON 2330,NO PROCESSOR,MNTW,OLYMPICFBTX"/>
    <s v="OLYMPICFBTX"/>
    <s v="CONSUMER"/>
    <s v="Retail"/>
    <x v="1"/>
    <s v="INSPIRON 2330"/>
    <s v="OLYMPIC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1"/>
  </r>
  <r>
    <s v="MHGDX"/>
    <s v="DAO_Retail"/>
    <n v="2014"/>
    <s v="998-BKOB"/>
    <s v="INSPIRON 3541,,NOTEBOOK,CEDAR15AMDFBTX"/>
    <s v="CEDAR15AMDFBTX"/>
    <s v="CONSUMER"/>
    <s v="Retail"/>
    <x v="0"/>
    <s v="INSPIRON 3541"/>
    <s v="CEDAR15AMD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3"/>
  </r>
  <r>
    <s v="MJRJ6"/>
    <s v="DAO_Retail"/>
    <n v="2014"/>
    <s v="730-7628"/>
    <s v="INSPIRON 3521,NOTEBOOK,OAKV15IVBFBTX"/>
    <s v="OAKV15IVBFBTX"/>
    <s v="CONSUMER"/>
    <s v="Retail"/>
    <x v="0"/>
    <s v="INSPIRON 3521"/>
    <s v="OAKV15IVB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6"/>
  </r>
  <r>
    <s v="MNFN0"/>
    <s v="BTS_DAO"/>
    <s v="FY 16 Holiday Cycle 5"/>
    <s v="998-BRBM"/>
    <s v="CEDAR15VHSW1601_2333"/>
    <s v="CEDAR15HSWFBTX"/>
    <s v="CONSUMER"/>
    <s v="Consumer"/>
    <x v="0"/>
    <s v="INSPIRON 3542"/>
    <s v="CEDAR15HSWBTX"/>
    <x v="0"/>
    <s v="NULL"/>
    <s v="NULL"/>
    <s v="NULL"/>
    <s v="Cons Direct"/>
    <n v="142"/>
    <n v="142"/>
    <n v="142"/>
    <n v="83"/>
    <n v="83"/>
    <n v="0"/>
    <n v="0"/>
    <n v="0"/>
    <n v="0"/>
    <n v="0"/>
    <n v="0"/>
    <n v="0"/>
    <n v="0"/>
    <n v="0"/>
    <n v="0"/>
    <n v="0"/>
    <n v="2331"/>
    <n v="0"/>
    <n v="2331"/>
    <n v="3"/>
    <n v="142"/>
    <n v="0"/>
    <n v="0"/>
    <n v="0"/>
    <n v="0"/>
    <n v="142"/>
    <n v="2331"/>
    <n v="0"/>
    <n v="2270"/>
    <n v="529.65"/>
    <n v="75210.3"/>
    <n v="1234614.1499999999"/>
    <n v="0"/>
    <x v="37"/>
  </r>
  <r>
    <s v="TCMJJ"/>
    <s v="DAO_Retail"/>
    <n v="2014"/>
    <s v="998-BOWR"/>
    <s v="XPS  13 9343,,NOTEBOOK,DINO13FBTX"/>
    <s v="DINO13FBTX"/>
    <s v="CONSUMER"/>
    <s v="Retail"/>
    <x v="5"/>
    <s v="XPS  13 9343"/>
    <s v="DINO13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48"/>
  </r>
  <r>
    <s v="TKRTY"/>
    <s v="DAO_Commercial"/>
    <s v="DBM"/>
    <s v="998-BLUW"/>
    <s v="3030AIO_1H16_010"/>
    <s v="TIGRIS AIOFBTX"/>
    <s v="COMMERCIAL"/>
    <s v="Commercial"/>
    <x v="2"/>
    <s v="OPTIPLEX 3030 AIO"/>
    <s v="TIGRIS AIO BTX"/>
    <x v="0"/>
    <s v="NULL"/>
    <s v="NULL"/>
    <s v="NULL"/>
    <s v="Commercial DBM"/>
    <n v="933"/>
    <n v="933"/>
    <n v="404"/>
    <n v="404"/>
    <n v="384"/>
    <n v="0"/>
    <n v="0"/>
    <n v="0"/>
    <n v="0"/>
    <n v="0"/>
    <n v="0"/>
    <n v="0"/>
    <n v="0"/>
    <n v="0"/>
    <n v="0"/>
    <n v="0"/>
    <n v="700"/>
    <n v="0"/>
    <n v="700"/>
    <n v="348"/>
    <n v="909"/>
    <n v="24"/>
    <n v="0"/>
    <n v="0"/>
    <n v="0"/>
    <n v="933"/>
    <n v="220"/>
    <n v="480"/>
    <n v="0"/>
    <n v="575.72"/>
    <n v="537146.76"/>
    <n v="403004"/>
    <n v="0"/>
    <x v="173"/>
  </r>
  <r>
    <s v="TPF37"/>
    <s v="DAO_Commercial"/>
    <s v="DBM"/>
    <s v="998-BMFP"/>
    <s v="OPTIPLEX 9030 AIO,BTX,RHINE,RHINE,BTX,WW"/>
    <s v="RHINEFBTX"/>
    <s v="COMMERCIAL"/>
    <s v="Commercial"/>
    <x v="2"/>
    <s v="OPTIPLEX 9030 AIO"/>
    <s v="RHINEAIOBTX"/>
    <x v="0"/>
    <s v="NULL"/>
    <s v="NULL"/>
    <s v="NULL"/>
    <s v="Commercial DBM"/>
    <n v="336"/>
    <n v="336"/>
    <n v="192"/>
    <n v="72"/>
    <n v="72"/>
    <n v="0"/>
    <n v="0"/>
    <n v="0"/>
    <n v="0"/>
    <n v="0"/>
    <n v="0"/>
    <n v="0"/>
    <n v="0"/>
    <n v="0"/>
    <n v="0"/>
    <n v="0"/>
    <n v="576"/>
    <n v="0"/>
    <n v="576"/>
    <n v="204"/>
    <n v="329"/>
    <n v="7"/>
    <n v="0"/>
    <n v="0"/>
    <n v="0"/>
    <n v="336"/>
    <n v="300"/>
    <n v="276"/>
    <n v="192"/>
    <n v="604.66999999999996"/>
    <n v="203169.12"/>
    <n v="348289.92"/>
    <n v="0"/>
    <x v="131"/>
  </r>
  <r>
    <s v="TVWTD"/>
    <s v="DAO_Retail"/>
    <n v="2014"/>
    <s v="998-BHSL"/>
    <s v="INSPIRON 5735,,,OAK17AMDFBTX"/>
    <s v="OAK17AMDFBTX"/>
    <s v="CONSUMER"/>
    <s v="Retail"/>
    <x v="0"/>
    <s v="INSPIRON 5735"/>
    <s v="OAK17AMD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9"/>
  </r>
  <r>
    <s v="V100D"/>
    <s v="DAO_Commercial"/>
    <s v="NDBM_Wave2"/>
    <s v="730-7813"/>
    <s v="Optiplex 7010_001"/>
    <s v="LANIKAI7DTFBTX"/>
    <s v="COMMERCIAL"/>
    <s v="Commercial"/>
    <x v="2"/>
    <s v="OPTIPLEX 7010"/>
    <s v="LANIKAI7DTBTX"/>
    <x v="0"/>
    <s v="DAO"/>
    <s v="North Am."/>
    <s v="Commercial Legacy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08"/>
  </r>
  <r>
    <s v="WF46M"/>
    <s v="DAO_Retail"/>
    <n v="2014"/>
    <s v="998-10981"/>
    <s v="XPS14Z,NO PROCESSOR,NOTEBOOK,BREITLING XPSZ FBTX"/>
    <s v="BREITLING XPSZ FBTX"/>
    <s v="CONSUMER"/>
    <s v="Retail"/>
    <x v="5"/>
    <s v="XPS14Z"/>
    <s v="BREITLING XPSZ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5"/>
  </r>
  <r>
    <s v="WN4RG"/>
    <s v="DAO_Retail"/>
    <s v="Spring 2014"/>
    <s v="730-8017"/>
    <s v="io2350T-16670BLK"/>
    <s v="MONSTER2FBTX"/>
    <s v="CONSUMER"/>
    <s v="Retail"/>
    <x v="1"/>
    <s v="INSPIRON 2350"/>
    <s v="MONSTER2BTX"/>
    <x v="0"/>
    <s v="DAO"/>
    <s v="North Am."/>
    <s v="Consumer InDirect"/>
    <s v="Cons Retail"/>
    <n v="107"/>
    <n v="107"/>
    <n v="107"/>
    <n v="107"/>
    <n v="107"/>
    <n v="107"/>
    <n v="107"/>
    <n v="107"/>
    <n v="107"/>
    <n v="107"/>
    <n v="107"/>
    <n v="107"/>
    <n v="107"/>
    <n v="107"/>
    <n v="0"/>
    <n v="0"/>
    <n v="0"/>
    <n v="0"/>
    <n v="0"/>
    <n v="0"/>
    <n v="107"/>
    <n v="0"/>
    <n v="0"/>
    <n v="0"/>
    <n v="0"/>
    <n v="107"/>
    <n v="0"/>
    <n v="0"/>
    <n v="0"/>
    <n v="824.41"/>
    <n v="88211.87"/>
    <n v="0"/>
    <n v="88211.87"/>
    <x v="3"/>
  </r>
  <r>
    <s v="WVP92"/>
    <s v="BTS_Mexico"/>
    <s v="NDBM_Wave1"/>
    <s v="998-BHVV"/>
    <s v="OPTIPLEX 3020,,DOGFISH,DOGFISH 3FBTX"/>
    <s v="DOGFISH 3FBTX"/>
    <s v="COMMERCIAL"/>
    <s v="Commercial"/>
    <x v="2"/>
    <s v="OPTIPLEX 3020"/>
    <s v="DOGFISH 3 BTX"/>
    <x v="1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0"/>
  </r>
  <r>
    <s v="WWNY6"/>
    <s v="DAO_Retail"/>
    <s v="FY16 Back to School cycle3"/>
    <s v="998-BPHI"/>
    <s v="COTTON131603_5010"/>
    <s v="COTTONWOODBDWFBTX"/>
    <s v="CONSUMER"/>
    <s v="Retail"/>
    <x v="0"/>
    <s v="INSPIRON 7348"/>
    <s v="COTTONWOODBDWBTX"/>
    <x v="0"/>
    <s v="NULL"/>
    <s v="NULL"/>
    <s v="NULL"/>
    <s v="Cons Retail"/>
    <n v="325"/>
    <n v="325"/>
    <n v="325"/>
    <n v="325"/>
    <n v="325"/>
    <n v="0"/>
    <n v="0"/>
    <n v="0"/>
    <n v="0"/>
    <n v="0"/>
    <n v="0"/>
    <n v="0"/>
    <n v="0"/>
    <n v="0"/>
    <n v="0"/>
    <n v="0"/>
    <n v="0"/>
    <n v="0"/>
    <n v="0"/>
    <n v="629"/>
    <n v="300"/>
    <n v="0"/>
    <n v="0"/>
    <n v="25"/>
    <n v="0"/>
    <n v="325"/>
    <n v="0"/>
    <n v="0"/>
    <n v="0"/>
    <n v="642.44000000000005"/>
    <n v="208793.00000000003"/>
    <n v="0"/>
    <n v="0"/>
    <x v="87"/>
  </r>
  <r>
    <s v="T46DG"/>
    <s v="DAO_Commercial"/>
    <s v="DBM"/>
    <s v="998-BNXQ"/>
    <s v="Smart Selection|AMD1.4|WES7|4GB |16GB Flash"/>
    <s v="SAN FRANCISCOTOSBTX"/>
    <s v="THIN CLIENT"/>
    <s v="Commercial"/>
    <x v="11"/>
    <s v="WYSE 5010 THIN CLIENT"/>
    <s v="SAN FRANCISCOBTX"/>
    <x v="0"/>
    <s v="NULL"/>
    <s v="NULL"/>
    <s v="NULL"/>
    <s v="Commercial DBM"/>
    <n v="782"/>
    <n v="782"/>
    <n v="416"/>
    <n v="116"/>
    <n v="116"/>
    <n v="0"/>
    <n v="0"/>
    <n v="0"/>
    <n v="0"/>
    <n v="0"/>
    <n v="0"/>
    <n v="0"/>
    <n v="0"/>
    <n v="0"/>
    <n v="0"/>
    <n v="0"/>
    <n v="200"/>
    <n v="0"/>
    <n v="200"/>
    <n v="301"/>
    <n v="782"/>
    <n v="0"/>
    <n v="0"/>
    <n v="0"/>
    <n v="0"/>
    <n v="782"/>
    <n v="0"/>
    <n v="200"/>
    <n v="366"/>
    <n v="175.08"/>
    <n v="136912.56"/>
    <n v="35016"/>
    <n v="0"/>
    <x v="106"/>
  </r>
  <r>
    <s v="T81HH"/>
    <s v="DAO_Retail"/>
    <n v="2014"/>
    <s v="998-BHPR"/>
    <s v="INSPIRON 5 SERIES 17,NOTEBOOK,OAKM17HSWFBTX"/>
    <s v="OAKM17HSWFBTX"/>
    <s v="CONSUMER"/>
    <s v="Retail"/>
    <x v="0"/>
    <s v="INSPIRON 5737"/>
    <s v="OAKM17HS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5"/>
  </r>
  <r>
    <s v="T8WTY"/>
    <s v="DAO_Retail"/>
    <n v="2014"/>
    <s v="998-BNZK"/>
    <s v="INSPIRON 3847,VRD56 BASE,INSP DT,3847,BTX,GENERAL MTFBTX"/>
    <s v="GENERAL MTFBTX"/>
    <s v="CONSUMER"/>
    <s v="Retail"/>
    <x v="1"/>
    <s v="INSPIRON 3847"/>
    <s v="GENERAL MT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-"/>
    <n v="0"/>
    <n v="0"/>
    <n v="0"/>
    <x v="30"/>
  </r>
  <r>
    <s v="TGGC3"/>
    <s v="BTS_Mexico"/>
    <s v="NDBM_Wave1"/>
    <s v="998-BNLN"/>
    <s v="E5450_2H15_050"/>
    <s v="HOUSTON14FBTX"/>
    <s v="COMMERCIAL"/>
    <s v="Commercial"/>
    <x v="4"/>
    <s v="LATITUDE 5450"/>
    <s v="HOUSTON14BTX"/>
    <x v="1"/>
    <s v="NULL"/>
    <s v="NULL"/>
    <s v="NULL"/>
    <s v="Commercial DBM"/>
    <n v="654"/>
    <n v="654"/>
    <n v="627"/>
    <n v="627"/>
    <n v="360"/>
    <n v="315"/>
    <n v="0"/>
    <n v="0"/>
    <n v="0"/>
    <n v="0"/>
    <n v="0"/>
    <n v="0"/>
    <n v="0"/>
    <n v="0"/>
    <n v="139"/>
    <n v="0"/>
    <n v="131"/>
    <n v="0"/>
    <n v="270"/>
    <n v="776"/>
    <n v="269"/>
    <n v="0"/>
    <n v="0"/>
    <n v="0"/>
    <n v="385"/>
    <n v="654"/>
    <n v="170"/>
    <n v="100"/>
    <n v="43"/>
    <n v="668.54"/>
    <n v="437225.16"/>
    <n v="180505.8"/>
    <n v="0"/>
    <x v="64"/>
  </r>
  <r>
    <s v="RWND6"/>
    <s v="DAO_Commercial"/>
    <s v="DBM2HFY16"/>
    <s v="998-BRCL"/>
    <s v="E5450_2H15_053"/>
    <s v="HOUSTON14FBTX"/>
    <s v="COMMERCIAL"/>
    <s v="Retail"/>
    <x v="4"/>
    <s v="LATITUDE 5450"/>
    <s v="HOUSTON14BTX"/>
    <x v="0"/>
    <s v="NULL"/>
    <s v="NULL"/>
    <s v="NULL"/>
    <s v="Commercial DBM"/>
    <n v="278"/>
    <n v="278"/>
    <n v="278"/>
    <n v="176"/>
    <n v="176"/>
    <n v="57"/>
    <n v="0"/>
    <n v="0"/>
    <n v="0"/>
    <n v="0"/>
    <n v="0"/>
    <n v="0"/>
    <n v="0"/>
    <n v="0"/>
    <n v="0"/>
    <n v="0"/>
    <n v="246"/>
    <n v="0"/>
    <n v="246"/>
    <n v="0"/>
    <n v="278"/>
    <n v="0"/>
    <n v="0"/>
    <n v="0"/>
    <n v="0"/>
    <n v="278"/>
    <n v="43"/>
    <n v="203"/>
    <n v="43"/>
    <n v="740.8"/>
    <n v="205942.39999999999"/>
    <n v="182236.79999999999"/>
    <n v="0"/>
    <x v="64"/>
  </r>
  <r>
    <s v="RXVY5"/>
    <s v="DAO_Retail"/>
    <n v="2014"/>
    <s v="998-BBDZ"/>
    <s v="INSPIRON 3847,VRD56 BASE,INSP DT,3847,BTX,GENERAL MTFBTX"/>
    <s v="GENERAL MTFBTX"/>
    <s v="CONSUMER"/>
    <s v="Retail"/>
    <x v="1"/>
    <s v="INSPIRON 3847"/>
    <s v="GENERAL MT 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0"/>
  </r>
  <r>
    <s v="TDKJC"/>
    <s v="DAO_Retail"/>
    <n v="2014"/>
    <s v="730-7595"/>
    <s v="VENUE 11 PRO,5130,MIDLANDFBTX,WIN"/>
    <s v="MIDLANDFBTX"/>
    <s v="TABLET DEVICES"/>
    <s v="Retail"/>
    <x v="7"/>
    <s v="VENUE 11 PRO"/>
    <s v="MIDLANDBTX"/>
    <x v="0"/>
    <s v="NULL"/>
    <s v="NULL"/>
    <s v="NULL"/>
    <s v="Tabl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0"/>
  </r>
  <r>
    <s v="TJP1J"/>
    <s v="DAO_Retail"/>
    <n v="2014"/>
    <s v="998-BEEK"/>
    <s v="OPTIPLEX 9020,BTX,NO PROCESSOR,AMAZON AIO,AMAZON AIO,BTX,WW"/>
    <s v="AMAZON AIOFBTX"/>
    <s v="COMMERCIAL"/>
    <s v="Retail"/>
    <x v="2"/>
    <s v="OPTIPLEX 9020"/>
    <s v="AMAZON AIO 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"/>
  </r>
  <r>
    <s v="TJP6H"/>
    <s v="DAO_Retail"/>
    <s v="Holiday 2015"/>
    <s v="998-BRXT"/>
    <s v="DINO1605_5133_P2"/>
    <s v="DINO2FBTX"/>
    <s v="CONSUMER"/>
    <s v="Retail"/>
    <x v="5"/>
    <s v="XPS 9350"/>
    <s v="DINO2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1"/>
    <n v="0"/>
    <n v="0"/>
    <n v="0"/>
    <n v="0"/>
    <n v="0"/>
    <n v="0"/>
    <n v="0"/>
    <n v="0"/>
    <n v="0"/>
    <s v="-"/>
    <n v="0"/>
    <n v="0"/>
    <n v="0"/>
    <x v="250"/>
  </r>
  <r>
    <s v="THVWR"/>
    <s v="DAO_Retail"/>
    <n v="2014"/>
    <s v="730-3646"/>
    <s v="INSPIRON 660S,NO PROCESSOR,SFF,PINEVALLEYFBTX"/>
    <s v="PINEVALLEYFBTX"/>
    <s v="CONSUMER"/>
    <s v="Retail"/>
    <x v="1"/>
    <s v="INSPIRON 660S"/>
    <s v="PINEVALLEY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7"/>
  </r>
  <r>
    <s v="TRFHG"/>
    <s v="DAO_Retail"/>
    <s v="Back to School 2014"/>
    <s v="998-BELX"/>
    <s v="i3847-8923BK"/>
    <s v="GENERAL MTFBTX"/>
    <s v="CONSUMER"/>
    <s v="Retail"/>
    <x v="1"/>
    <s v="INSPIRON 3847"/>
    <s v="GENERAL MT BTX"/>
    <x v="0"/>
    <s v="DAO"/>
    <s v="NULL"/>
    <s v="NULL"/>
    <s v="Cons Retail"/>
    <n v="17"/>
    <n v="17"/>
    <n v="17"/>
    <n v="17"/>
    <n v="17"/>
    <n v="17"/>
    <n v="17"/>
    <n v="17"/>
    <n v="17"/>
    <n v="17"/>
    <n v="17"/>
    <n v="17"/>
    <n v="17"/>
    <n v="17"/>
    <n v="0"/>
    <n v="0"/>
    <n v="0"/>
    <n v="0"/>
    <n v="0"/>
    <n v="0"/>
    <n v="17"/>
    <n v="0"/>
    <n v="0"/>
    <n v="0"/>
    <n v="0"/>
    <n v="17"/>
    <n v="0"/>
    <n v="0"/>
    <n v="0"/>
    <n v="656.55"/>
    <n v="11161.349999999999"/>
    <n v="0"/>
    <n v="11161.349999999999"/>
    <x v="30"/>
  </r>
  <r>
    <s v="V7WVC"/>
    <s v="BTS_DAO"/>
    <s v="FY 16 Holiday Cycle 5"/>
    <s v="998-BRGV"/>
    <s v="JASMBSW1605_8112"/>
    <s v="JASBSW20FBTX"/>
    <s v="CONSUMER"/>
    <s v="Consumer"/>
    <x v="1"/>
    <s v="INSPIRON 20-3052"/>
    <s v="JASBSW20BTX"/>
    <x v="0"/>
    <s v="NULL"/>
    <s v="NULL"/>
    <s v="NULL"/>
    <s v="Cons Direct"/>
    <n v="31"/>
    <n v="31"/>
    <n v="0"/>
    <n v="0"/>
    <n v="0"/>
    <n v="0"/>
    <n v="0"/>
    <n v="0"/>
    <n v="0"/>
    <n v="0"/>
    <n v="0"/>
    <n v="0"/>
    <n v="0"/>
    <n v="0"/>
    <n v="50"/>
    <n v="0"/>
    <n v="319"/>
    <n v="0"/>
    <n v="369"/>
    <n v="82"/>
    <n v="31"/>
    <n v="0"/>
    <n v="0"/>
    <n v="0"/>
    <n v="0"/>
    <n v="31"/>
    <n v="102"/>
    <n v="267"/>
    <n v="50"/>
    <n v="504.0027"/>
    <n v="15624.083699999999"/>
    <n v="185976.9963"/>
    <n v="0"/>
    <x v="25"/>
  </r>
  <r>
    <s v="VCY0R"/>
    <s v="DAO_Retail"/>
    <n v="2014"/>
    <s v="730-2480"/>
    <s v="INSPIRON 5420,AUDIA4INTELBTX1"/>
    <s v="AUDIA4INTELFBTX"/>
    <s v="CONSUMER"/>
    <s v="Retail"/>
    <x v="0"/>
    <s v="INSPIRON 5420"/>
    <s v="AUDIA4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42"/>
  </r>
  <r>
    <s v="VDMTN"/>
    <s v="DAO_Retail"/>
    <n v="2014"/>
    <s v="730-3077"/>
    <s v="INSPIRON 5323,AUDIA3BTX1"/>
    <s v="AUDIA3FBTX"/>
    <s v="CONSUMER"/>
    <s v="Retail"/>
    <x v="0"/>
    <s v="INSPIRON 5323"/>
    <s v="AUDIA3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40"/>
  </r>
  <r>
    <s v="MVG7F"/>
    <s v="BTS_DAO"/>
    <s v="FY 16 Holiday Cycle 5"/>
    <s v="998-BQPE"/>
    <s v="PANDORA1605_5715"/>
    <s v="PANDORA15SKLFBTX"/>
    <s v="CONSUMER"/>
    <s v="Consumer"/>
    <x v="0"/>
    <s v="INSPIRON 7559"/>
    <s v="PANDORA15SKL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299"/>
    <n v="0"/>
    <n v="0"/>
    <n v="0"/>
    <n v="299"/>
    <n v="0"/>
    <n v="0"/>
    <n v="0"/>
    <n v="0"/>
    <n v="0"/>
    <n v="0"/>
    <n v="0"/>
    <n v="0"/>
    <n v="299"/>
    <n v="150"/>
    <n v="773.96159999999998"/>
    <n v="0"/>
    <n v="231414.5184"/>
    <n v="0"/>
    <x v="200"/>
  </r>
  <r>
    <s v="N1R4V"/>
    <s v="DAO_Retail"/>
    <n v="2014"/>
    <s v="730-3975"/>
    <s v="INSPIRON 2330,NO PROCESSOR,MNTW,OLYMPICFBTX"/>
    <s v="OLYMPICFBTX"/>
    <s v="CONSUMER"/>
    <s v="Retail"/>
    <x v="1"/>
    <s v="INSPIRON 2330"/>
    <s v="OLYMPIC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1"/>
  </r>
  <r>
    <s v="N2HY9"/>
    <s v="DAO_Retail"/>
    <s v="Holiday 2015"/>
    <s v="998-BSDO"/>
    <s v="TULIP17BDW1605_2417P"/>
    <s v="TULIP17BDWFBTX"/>
    <s v="CONSUMER"/>
    <s v="Retail"/>
    <x v="0"/>
    <s v="INSPIRON 17-5758"/>
    <s v="TULIP17BDWBTX"/>
    <x v="0"/>
    <s v="NULL"/>
    <s v="NULL"/>
    <s v="NULL"/>
    <s v="Cons Retail"/>
    <n v="1650"/>
    <n v="1650"/>
    <n v="792"/>
    <n v="0"/>
    <n v="0"/>
    <n v="0"/>
    <n v="0"/>
    <n v="0"/>
    <n v="0"/>
    <n v="0"/>
    <n v="0"/>
    <n v="0"/>
    <n v="0"/>
    <n v="0"/>
    <n v="199"/>
    <n v="0"/>
    <n v="750"/>
    <n v="0"/>
    <n v="949"/>
    <n v="4602"/>
    <n v="1650"/>
    <n v="0"/>
    <n v="0"/>
    <n v="0"/>
    <n v="0"/>
    <n v="1650"/>
    <n v="949"/>
    <n v="0"/>
    <n v="699"/>
    <n v="611.96889999999996"/>
    <n v="1009748.6849999999"/>
    <n v="580758.48609999998"/>
    <n v="0"/>
    <x v="155"/>
  </r>
  <r>
    <s v="NF14W"/>
    <s v="DAO_Retail"/>
    <n v="2013"/>
    <s v="730-6053"/>
    <s v="EAGL1403_017"/>
    <s v="EAGLETONFBTX"/>
    <s v="CONSUMER"/>
    <s v="Retail"/>
    <x v="1"/>
    <s v="INSPIRON ONE 2020"/>
    <s v="EAGLETONBTX"/>
    <x v="0"/>
    <s v="DAO"/>
    <s v="NULL"/>
    <s v="NULL"/>
    <s v="Cons Retail"/>
    <n v="2"/>
    <n v="2"/>
    <n v="2"/>
    <n v="2"/>
    <n v="2"/>
    <n v="2"/>
    <n v="2"/>
    <n v="2"/>
    <n v="2"/>
    <n v="2"/>
    <n v="2"/>
    <n v="2"/>
    <n v="2"/>
    <n v="2"/>
    <n v="0"/>
    <n v="0"/>
    <n v="0"/>
    <n v="0"/>
    <n v="0"/>
    <n v="0"/>
    <n v="2"/>
    <n v="0"/>
    <n v="0"/>
    <n v="0"/>
    <n v="0"/>
    <n v="2"/>
    <n v="0"/>
    <n v="0"/>
    <n v="0"/>
    <n v="555.23"/>
    <n v="1110.46"/>
    <n v="0"/>
    <n v="1110.46"/>
    <x v="8"/>
  </r>
  <r>
    <s v="P2RT2"/>
    <s v="DAO_Retail"/>
    <n v="2014"/>
    <s v="730-6783"/>
    <s v="INSPIRON 5 SERIES 17,NOTEBOOK,OAKM17HSWFBTX"/>
    <s v="OAKM17HSWFBTX"/>
    <s v="CONSUMER"/>
    <s v="Retail"/>
    <x v="0"/>
    <s v="INSPIRON 5737"/>
    <s v="OAKM17HSW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5"/>
  </r>
  <r>
    <s v="TXDFG"/>
    <s v="DAO_Retail"/>
    <n v="2014"/>
    <s v="998-BGGY"/>
    <s v="ALIENWARE 17,RANGERFBTX"/>
    <s v="RANGERFBTX"/>
    <s v="CONSUMER"/>
    <s v="Retail"/>
    <x v="8"/>
    <s v="ALIENWARE 17"/>
    <s v="RANGER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09"/>
  </r>
  <r>
    <s v="V305K"/>
    <s v="DAO_Retail"/>
    <s v="Back to School 2014"/>
    <s v="998-BDQG"/>
    <s v="i3847-4617BK"/>
    <s v="GENERAL MTFBTX"/>
    <s v="CONSUMER"/>
    <s v="Retail"/>
    <x v="1"/>
    <s v="INSPIRON 3847"/>
    <s v="GENERAL MT BTX"/>
    <x v="0"/>
    <s v="DAO"/>
    <s v="NULL"/>
    <s v="NULL"/>
    <s v="Cons Retail"/>
    <n v="148"/>
    <n v="148"/>
    <n v="148"/>
    <n v="100"/>
    <n v="76"/>
    <n v="76"/>
    <n v="0"/>
    <n v="0"/>
    <n v="0"/>
    <n v="0"/>
    <n v="0"/>
    <n v="0"/>
    <n v="0"/>
    <n v="0"/>
    <n v="0"/>
    <n v="0"/>
    <n v="0"/>
    <n v="0"/>
    <n v="0"/>
    <n v="0"/>
    <n v="32"/>
    <n v="0"/>
    <n v="0"/>
    <n v="116"/>
    <n v="0"/>
    <n v="148"/>
    <n v="0"/>
    <n v="0"/>
    <n v="0"/>
    <n v="456.01"/>
    <n v="67489.48"/>
    <n v="0"/>
    <n v="0"/>
    <x v="30"/>
  </r>
  <r>
    <s v="V6N46"/>
    <s v="DAO_Retail"/>
    <n v="2014"/>
    <s v="730-4344"/>
    <s v="INSPIRON 3721,NOTEBOOK,OAKV17IVBFBTX"/>
    <s v="OAKV17IVBFBTX"/>
    <s v="CONSUMER"/>
    <s v="Retail"/>
    <x v="0"/>
    <s v="INSPIRON 3721"/>
    <s v="OAKV17IVB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60"/>
  </r>
  <r>
    <s v="V8XNM"/>
    <s v="DAO_Commercial"/>
    <s v="ESG"/>
    <s v="210-ADGP"/>
    <s v="EQL 6210X 1.2TB 2.5in"/>
    <s v="EQUALLOGIC PS6210"/>
    <s v="NULL"/>
    <s v="Commercial"/>
    <x v="3"/>
    <s v="NULL"/>
    <s v="NULL"/>
    <x v="0"/>
    <s v="DAO"/>
    <s v="NULL"/>
    <s v="NULL"/>
    <s v="Enterprise"/>
    <n v="38"/>
    <n v="38"/>
    <n v="22"/>
    <n v="22"/>
    <n v="14"/>
    <n v="6"/>
    <n v="0"/>
    <n v="0"/>
    <n v="0"/>
    <n v="0"/>
    <n v="0"/>
    <n v="0"/>
    <n v="0"/>
    <n v="0"/>
    <n v="0"/>
    <n v="0"/>
    <n v="0"/>
    <n v="0"/>
    <n v="0"/>
    <n v="0"/>
    <n v="38"/>
    <n v="0"/>
    <n v="0"/>
    <n v="0"/>
    <n v="0"/>
    <n v="38"/>
    <n v="0"/>
    <n v="0"/>
    <n v="0"/>
    <n v="9741"/>
    <n v="370158"/>
    <n v="0"/>
    <n v="0"/>
    <x v="7"/>
  </r>
  <r>
    <s v="VDKCJ"/>
    <s v="DAO_Retail"/>
    <n v="2014"/>
    <s v="998-BOIG"/>
    <s v="TULIP17AMDBTX1,INSPIRON 17-5755"/>
    <s v="TULIP17AMDFBTX"/>
    <s v="CONSUMER"/>
    <s v="Retail"/>
    <x v="0"/>
    <s v="INSPIRON 17-5755"/>
    <s v="TULIP17AMDBTX"/>
    <x v="0"/>
    <s v="NULL"/>
    <s v="NULL"/>
    <s v="NULL"/>
    <s v="Cons Retail"/>
    <n v="220"/>
    <n v="220"/>
    <n v="220"/>
    <n v="220"/>
    <n v="220"/>
    <n v="220"/>
    <n v="220"/>
    <n v="220"/>
    <n v="0"/>
    <n v="0"/>
    <n v="0"/>
    <n v="0"/>
    <n v="0"/>
    <n v="0"/>
    <n v="0"/>
    <n v="0"/>
    <n v="0"/>
    <n v="0"/>
    <n v="0"/>
    <n v="0"/>
    <n v="220"/>
    <n v="0"/>
    <n v="0"/>
    <n v="0"/>
    <n v="0"/>
    <n v="220"/>
    <n v="0"/>
    <n v="0"/>
    <n v="0"/>
    <n v="380.74"/>
    <n v="83762.8"/>
    <n v="0"/>
    <n v="83762.8"/>
    <x v="33"/>
  </r>
  <r>
    <s v="V25HW"/>
    <s v="DAO_Retail"/>
    <s v="Back to School 2014"/>
    <s v="998-BDGP"/>
    <s v="i3542-3267BK"/>
    <s v="CEDAR15HSWFBTX"/>
    <s v="CONSUMER"/>
    <s v="Retail"/>
    <x v="0"/>
    <s v="INSPIRON 3542"/>
    <s v="CEDAR15HSWBTX"/>
    <x v="0"/>
    <s v="DAO"/>
    <s v="North Am."/>
    <s v="Consumer InDirect"/>
    <s v="Cons Retail"/>
    <n v="2"/>
    <n v="2"/>
    <n v="2"/>
    <n v="2"/>
    <n v="2"/>
    <n v="2"/>
    <n v="2"/>
    <n v="2"/>
    <n v="2"/>
    <n v="2"/>
    <n v="2"/>
    <n v="2"/>
    <n v="0"/>
    <n v="0"/>
    <n v="0"/>
    <n v="0"/>
    <n v="0"/>
    <n v="0"/>
    <n v="0"/>
    <n v="0"/>
    <n v="2"/>
    <n v="0"/>
    <n v="0"/>
    <n v="0"/>
    <n v="0"/>
    <n v="2"/>
    <n v="0"/>
    <n v="0"/>
    <n v="0"/>
    <n v="516.04999999999995"/>
    <n v="1032.0999999999999"/>
    <n v="0"/>
    <n v="1032.0999999999999"/>
    <x v="37"/>
  </r>
  <r>
    <s v="V4P5K"/>
    <s v="DAO_Retail"/>
    <n v="2014"/>
    <s v="998-BECF"/>
    <s v="INSPIRON 5447, NOTEBOOK, MAPLEM14HSWFBTX"/>
    <s v="MAPLEM14HSWFBTX"/>
    <s v="CONSUMER"/>
    <s v="Retail"/>
    <x v="0"/>
    <s v="INSPIRON 5447"/>
    <s v="MAPLEM14HSWBTX"/>
    <x v="0"/>
    <s v="DAO"/>
    <s v="NULL"/>
    <s v="NULL"/>
    <s v="Cons Retail"/>
    <n v="2"/>
    <n v="2"/>
    <n v="2"/>
    <n v="2"/>
    <n v="2"/>
    <n v="2"/>
    <n v="2"/>
    <n v="2"/>
    <n v="2"/>
    <n v="2"/>
    <n v="2"/>
    <n v="2"/>
    <n v="2"/>
    <n v="2"/>
    <n v="0"/>
    <n v="0"/>
    <n v="0"/>
    <n v="0"/>
    <n v="0"/>
    <n v="0"/>
    <n v="2"/>
    <n v="0"/>
    <n v="0"/>
    <n v="0"/>
    <n v="0"/>
    <n v="2"/>
    <n v="0"/>
    <n v="0"/>
    <n v="0"/>
    <n v="695.22"/>
    <n v="1390.44"/>
    <n v="0"/>
    <n v="1390.44"/>
    <x v="253"/>
  </r>
  <r>
    <s v="VFNNJ"/>
    <s v="DAO_Commercial"/>
    <s v="DBM"/>
    <s v="389-BDTX"/>
    <s v="Surley 2.5"/>
    <s v="Compellent Surly 2.5 SC220 - 300GB"/>
    <s v="NULL"/>
    <s v="Retail"/>
    <x v="3"/>
    <s v="NULL"/>
    <s v="NULL"/>
    <x v="0"/>
    <s v="DAO"/>
    <s v="North Am."/>
    <s v="Enterprise"/>
    <s v="Enterprise"/>
    <n v="25"/>
    <n v="25"/>
    <n v="25"/>
    <n v="25"/>
    <n v="25"/>
    <n v="25"/>
    <n v="25"/>
    <n v="25"/>
    <n v="25"/>
    <n v="21"/>
    <n v="21"/>
    <n v="9"/>
    <n v="0"/>
    <n v="0"/>
    <n v="0"/>
    <n v="0"/>
    <n v="0"/>
    <n v="0"/>
    <n v="0"/>
    <n v="0"/>
    <n v="25"/>
    <n v="0"/>
    <n v="0"/>
    <n v="0"/>
    <n v="0"/>
    <n v="25"/>
    <n v="0"/>
    <n v="0"/>
    <n v="0"/>
    <n v="5202"/>
    <n v="130050"/>
    <n v="0"/>
    <n v="130050"/>
    <x v="74"/>
  </r>
  <r>
    <s v="VFV18"/>
    <s v="BTS_DAO"/>
    <s v="SPR-2016"/>
    <s v="998-BNNI"/>
    <s v="XPS 8700"/>
    <s v="GOODYEARFBTX"/>
    <s v="CONSUMER"/>
    <s v="Consumer"/>
    <x v="12"/>
    <s v="XPS 8700"/>
    <s v="GOODYEARBTX"/>
    <x v="0"/>
    <s v="NULL"/>
    <s v="NULL"/>
    <s v="NULL"/>
    <s v="Cons Direct"/>
    <n v="5"/>
    <n v="5"/>
    <n v="5"/>
    <n v="5"/>
    <n v="5"/>
    <n v="5"/>
    <n v="5"/>
    <n v="5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0"/>
    <n v="0"/>
    <n v="0"/>
    <n v="637.27"/>
    <n v="3186.35"/>
    <n v="0"/>
    <n v="3186.35"/>
    <x v="68"/>
  </r>
  <r>
    <s v="VHDT7"/>
    <s v="BTS_Mexico"/>
    <s v="FY16 Wave 2"/>
    <s v="998-BQXV"/>
    <s v="7040SFF_2H16_003/MX/BTS"/>
    <s v="SWORDFISHSFFFBTX"/>
    <s v="COMMERCIAL"/>
    <s v="Commercial"/>
    <x v="2"/>
    <s v="OPTIPLEX 7040"/>
    <s v="SWORDFISHSFFBTX"/>
    <x v="1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0"/>
    <n v="0"/>
    <n v="0"/>
    <n v="0"/>
    <n v="0"/>
    <n v="0"/>
    <n v="0"/>
    <n v="0"/>
    <n v="0"/>
    <s v="-"/>
    <n v="0"/>
    <n v="0"/>
    <n v="0"/>
    <x v="82"/>
  </r>
  <r>
    <s v="VM6MV"/>
    <s v="DAO_Retail"/>
    <n v="2014"/>
    <s v="730-4053"/>
    <s v="INSPIRON 660S,NO PROCESSOR,SFF,PINEVALLEYFBTX"/>
    <s v="PINEVALLEYFBTX"/>
    <s v="CONSUMER"/>
    <s v="Retail"/>
    <x v="1"/>
    <s v="INSPIRON 660S"/>
    <s v="PINEVALLEY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7"/>
  </r>
  <r>
    <s v="VVJYH"/>
    <s v="DAO_Retail"/>
    <n v="2014"/>
    <s v="998-10086"/>
    <s v="INSPIRON N5040,NO PROCESSOR,NOTEBOOK,ENRICO 15INTELARFBTX"/>
    <s v="ENRICO 15INTELARFBTX"/>
    <s v="CONSUMER"/>
    <s v="Retail"/>
    <x v="0"/>
    <s v="INSPIRON N5040"/>
    <s v="ENRICO 15INTELAR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6"/>
  </r>
  <r>
    <s v="W2JJH"/>
    <s v="DAO_Commercial"/>
    <s v="DBM"/>
    <s v="389-BDUB"/>
    <s v="Surley 3.5"/>
    <s v="Compellent Surly 3.5 SC200 - 3TB"/>
    <s v="NULL"/>
    <s v="Retail"/>
    <x v="3"/>
    <s v="NULL"/>
    <s v="NULL"/>
    <x v="0"/>
    <s v="DAO"/>
    <s v="North Am."/>
    <s v="Enterprise"/>
    <s v="Enterprise"/>
    <n v="11"/>
    <n v="11"/>
    <n v="11"/>
    <n v="11"/>
    <n v="11"/>
    <n v="11"/>
    <n v="11"/>
    <n v="11"/>
    <n v="11"/>
    <n v="0"/>
    <n v="0"/>
    <n v="0"/>
    <n v="0"/>
    <n v="0"/>
    <n v="0"/>
    <n v="0"/>
    <n v="0"/>
    <n v="0"/>
    <n v="0"/>
    <n v="0"/>
    <n v="11"/>
    <n v="0"/>
    <n v="0"/>
    <n v="0"/>
    <n v="0"/>
    <n v="11"/>
    <n v="0"/>
    <n v="0"/>
    <n v="0"/>
    <n v="3420"/>
    <n v="37620"/>
    <n v="0"/>
    <n v="37620"/>
    <x v="74"/>
  </r>
  <r>
    <s v="W61C6"/>
    <s v="DAO_Commercial"/>
    <s v="DBM"/>
    <s v="730-6964"/>
    <s v="Goliad141H_008"/>
    <s v="GOLIAD14FBTX"/>
    <s v="COMMERCIAL"/>
    <s v="Retail"/>
    <x v="4"/>
    <s v="LATITUDE E7440"/>
    <s v="GOLIAD14BTX"/>
    <x v="0"/>
    <s v="DAO"/>
    <s v="North Am."/>
    <s v="Commercial NDBM"/>
    <s v="Commercial DBM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712.14"/>
    <n v="712.14"/>
    <n v="0"/>
    <n v="712.14"/>
    <x v="170"/>
  </r>
  <r>
    <s v="W6Y8H"/>
    <s v="DAO_Retail"/>
    <n v="2014"/>
    <s v="998-BBEP"/>
    <s v="INSPIRON 3647,T93ND, BASE,INSP DT,3647,BTX,GENERAL SFFFBTX"/>
    <s v="GENERAL SFFFBTX"/>
    <s v="CONSUMER"/>
    <s v="Retail"/>
    <x v="1"/>
    <s v="INSPIRON 3647"/>
    <s v="GENERAL SFF 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8"/>
  </r>
  <r>
    <s v="X28N2"/>
    <s v="DAO_Retail"/>
    <s v="Holiday 2015"/>
    <s v="998-BQYY"/>
    <s v="TULIP15SKL1605_2319_R"/>
    <s v="TULIP15SKLFBTX"/>
    <s v="CONSUMER"/>
    <s v="Retail"/>
    <x v="0"/>
    <s v="INSPIRON 15-5559"/>
    <s v="TULIP15SKLBTX"/>
    <x v="0"/>
    <s v="NULL"/>
    <s v="NULL"/>
    <s v="NULL"/>
    <s v="Cons Retail"/>
    <n v="698"/>
    <n v="698"/>
    <n v="644"/>
    <n v="0"/>
    <n v="0"/>
    <n v="0"/>
    <n v="0"/>
    <n v="0"/>
    <n v="0"/>
    <n v="0"/>
    <n v="0"/>
    <n v="0"/>
    <n v="0"/>
    <n v="0"/>
    <n v="0"/>
    <n v="0"/>
    <n v="594"/>
    <n v="0"/>
    <n v="594"/>
    <n v="762"/>
    <n v="698"/>
    <n v="0"/>
    <n v="0"/>
    <n v="0"/>
    <n v="0"/>
    <n v="698"/>
    <n v="500"/>
    <n v="94"/>
    <n v="50"/>
    <n v="620.25"/>
    <n v="432934.5"/>
    <n v="368428.5"/>
    <n v="0"/>
    <x v="89"/>
  </r>
  <r>
    <s v="X31HF"/>
    <s v="DAO_Commercial"/>
    <s v="ESG"/>
    <s v="225-2629"/>
    <s v="EQL 6100E 2TB 3.5in"/>
    <s v="EQUALLOGIC PS6100"/>
    <s v="Desktops"/>
    <s v="Commercial"/>
    <x v="3"/>
    <s v="NULL"/>
    <s v="NULL"/>
    <x v="0"/>
    <s v="DAO"/>
    <s v="North Am."/>
    <s v="Enterprise"/>
    <s v="Enterprise"/>
    <n v="22"/>
    <n v="22"/>
    <n v="18"/>
    <n v="18"/>
    <n v="18"/>
    <n v="10"/>
    <n v="2"/>
    <n v="0"/>
    <n v="0"/>
    <n v="0"/>
    <n v="0"/>
    <n v="0"/>
    <n v="0"/>
    <n v="0"/>
    <n v="0"/>
    <n v="0"/>
    <n v="0"/>
    <n v="0"/>
    <n v="0"/>
    <n v="0"/>
    <n v="22"/>
    <n v="0"/>
    <n v="0"/>
    <n v="0"/>
    <n v="0"/>
    <n v="22"/>
    <n v="0"/>
    <n v="0"/>
    <n v="0"/>
    <n v="6764"/>
    <n v="148808"/>
    <n v="0"/>
    <n v="0"/>
    <x v="23"/>
  </r>
  <r>
    <s v="X6D9J"/>
    <s v="DAO_Retail"/>
    <s v="Holiday 2015"/>
    <s v="998-BQPO"/>
    <s v="IRIS15BSW1605_007"/>
    <s v="IRIS15BSWFBTX"/>
    <s v="CONSUMER"/>
    <s v="Retail"/>
    <x v="0"/>
    <s v="INSPIRON 15-3552"/>
    <s v="IRIS15BSWBTX"/>
    <x v="0"/>
    <s v="NULL"/>
    <s v="NULL"/>
    <s v="NULL"/>
    <s v="Cons Retail"/>
    <n v="956"/>
    <n v="956"/>
    <n v="556"/>
    <n v="6"/>
    <n v="6"/>
    <n v="0"/>
    <n v="0"/>
    <n v="0"/>
    <n v="0"/>
    <n v="0"/>
    <n v="0"/>
    <n v="0"/>
    <n v="0"/>
    <n v="0"/>
    <n v="700"/>
    <n v="0"/>
    <n v="1950"/>
    <n v="0"/>
    <n v="2650"/>
    <n v="0"/>
    <n v="360"/>
    <n v="0"/>
    <n v="0"/>
    <n v="596"/>
    <n v="0"/>
    <n v="956"/>
    <n v="1450"/>
    <n v="1200"/>
    <n v="1200"/>
    <n v="345.89"/>
    <n v="330670.83999999997"/>
    <n v="916608.5"/>
    <n v="0"/>
    <x v="183"/>
  </r>
  <r>
    <s v="X7X9J"/>
    <s v="BTS_DAO"/>
    <s v="FY 16 Holiday Cycle 5"/>
    <s v="998-BQQW"/>
    <s v="GENSFF1605_315"/>
    <s v="GENERAL SFFFBTX"/>
    <s v="CONSUMER"/>
    <s v="Consumer"/>
    <x v="1"/>
    <s v="INSPIRON 3647"/>
    <s v="GENERAL SFF BTX"/>
    <x v="0"/>
    <s v="NULL"/>
    <s v="NULL"/>
    <s v="NULL"/>
    <s v="Cons Direct"/>
    <n v="623"/>
    <n v="623"/>
    <n v="599"/>
    <n v="415"/>
    <n v="307"/>
    <n v="0"/>
    <n v="0"/>
    <n v="0"/>
    <n v="0"/>
    <n v="0"/>
    <n v="0"/>
    <n v="0"/>
    <n v="0"/>
    <n v="0"/>
    <n v="0"/>
    <n v="0"/>
    <n v="1651"/>
    <n v="0"/>
    <n v="1651"/>
    <n v="404"/>
    <n v="497"/>
    <n v="0"/>
    <n v="0"/>
    <n v="126"/>
    <n v="0"/>
    <n v="623"/>
    <n v="0"/>
    <n v="1651"/>
    <n v="242"/>
    <n v="444.66"/>
    <n v="277023.18"/>
    <n v="734133.66"/>
    <n v="0"/>
    <x v="28"/>
  </r>
  <r>
    <s v="XF29H"/>
    <s v="DAO_Retail"/>
    <n v="2014"/>
    <s v="730-4192"/>
    <s v="INSPIRON 5521,,NOTEBOOK,OAKM15IVBFBTX"/>
    <s v="OAKM15IVBFBTX"/>
    <s v="CONSUMER"/>
    <s v="Retail"/>
    <x v="0"/>
    <s v="INSPIRON 5521"/>
    <s v="OAKM15IVB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4"/>
  </r>
  <r>
    <s v="TJXG5"/>
    <s v="DAO_Retail"/>
    <n v="2014"/>
    <s v="998-BHVL"/>
    <s v="INSPIRON 5 SERIES 15,NOTEBOOK,5537,OAKM15HSWFBTX"/>
    <s v="OAKM15HSWFBTX"/>
    <s v="CONSUMER"/>
    <s v="Retail"/>
    <x v="0"/>
    <s v="INSPIRON 5537"/>
    <s v="OAKM15HS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9"/>
  </r>
  <r>
    <s v="TPVYT"/>
    <s v="BTS_DAO"/>
    <s v="Holiday-2013"/>
    <s v="730-3091"/>
    <s v="PRIN1305_025"/>
    <s v="PRINCEVILLEFBTX"/>
    <s v="CONSUMER"/>
    <s v="Consumer"/>
    <x v="12"/>
    <s v="XPS ONE 2710"/>
    <s v="PRINCEVILLEBTX"/>
    <x v="0"/>
    <s v="NULL"/>
    <s v="NULL"/>
    <s v="NULL"/>
    <s v="Cons Direct"/>
    <n v="3"/>
    <n v="3"/>
    <n v="3"/>
    <n v="3"/>
    <n v="3"/>
    <n v="3"/>
    <n v="3"/>
    <n v="3"/>
    <n v="3"/>
    <n v="3"/>
    <n v="3"/>
    <n v="3"/>
    <n v="3"/>
    <n v="3"/>
    <n v="0"/>
    <n v="0"/>
    <n v="0"/>
    <n v="0"/>
    <n v="0"/>
    <n v="0"/>
    <n v="3"/>
    <n v="0"/>
    <n v="0"/>
    <n v="0"/>
    <n v="0"/>
    <n v="3"/>
    <n v="0"/>
    <n v="0"/>
    <n v="0"/>
    <n v="1227.94"/>
    <n v="3683.82"/>
    <n v="0"/>
    <n v="3683.82"/>
    <x v="220"/>
  </r>
  <r>
    <s v="TWP67"/>
    <s v="DAO_Retail"/>
    <s v="Holiday 2014"/>
    <s v="998-BENM"/>
    <s v="i3147-3750sLV"/>
    <s v="REDWOODFBTX"/>
    <s v="CONSUMER"/>
    <s v="Retail"/>
    <x v="0"/>
    <s v="INSPIRON 3147"/>
    <s v="REDWOODBTX"/>
    <x v="0"/>
    <s v="DAO"/>
    <s v="NULL"/>
    <s v="NULL"/>
    <s v="Cons Retail"/>
    <n v="472"/>
    <n v="472"/>
    <n v="472"/>
    <n v="472"/>
    <n v="472"/>
    <n v="472"/>
    <n v="472"/>
    <n v="472"/>
    <n v="0"/>
    <n v="0"/>
    <n v="0"/>
    <n v="0"/>
    <n v="0"/>
    <n v="0"/>
    <n v="0"/>
    <n v="0"/>
    <n v="0"/>
    <n v="0"/>
    <n v="0"/>
    <n v="0"/>
    <n v="91"/>
    <n v="0"/>
    <n v="0"/>
    <n v="381"/>
    <n v="0"/>
    <n v="472"/>
    <n v="0"/>
    <n v="0"/>
    <n v="0"/>
    <n v="445.73"/>
    <n v="210384.56"/>
    <n v="0"/>
    <n v="210384.56"/>
    <x v="18"/>
  </r>
  <r>
    <s v="TY4V6"/>
    <s v="DAO_Retail"/>
    <s v="Holiday 2015"/>
    <s v="998-BQVK"/>
    <s v="TULIP17SKL1605_2434"/>
    <s v="TULIP17SKLFBTX"/>
    <s v="CONSUMER"/>
    <s v="Retail"/>
    <x v="0"/>
    <s v="INSPIRON 17-5759"/>
    <s v="TULIP17SKLBTX"/>
    <x v="0"/>
    <s v="NULL"/>
    <s v="NULL"/>
    <s v="NULL"/>
    <s v="Cons Retail"/>
    <n v="558"/>
    <n v="558"/>
    <n v="140"/>
    <n v="140"/>
    <n v="0"/>
    <n v="0"/>
    <n v="0"/>
    <n v="0"/>
    <n v="0"/>
    <n v="0"/>
    <n v="0"/>
    <n v="0"/>
    <n v="0"/>
    <n v="0"/>
    <n v="0"/>
    <n v="0"/>
    <n v="478"/>
    <n v="0"/>
    <n v="478"/>
    <n v="0"/>
    <n v="558"/>
    <n v="0"/>
    <n v="0"/>
    <n v="0"/>
    <n v="0"/>
    <n v="558"/>
    <n v="343"/>
    <n v="135"/>
    <n v="125"/>
    <n v="617.72"/>
    <n v="344687.76"/>
    <n v="295270.16000000003"/>
    <n v="0"/>
    <x v="148"/>
  </r>
  <r>
    <s v="VGD3C"/>
    <s v="DAO_Retail"/>
    <n v="2014"/>
    <s v="730-7540"/>
    <s v="GOODYEARFBTX,MNTW,XPS,8700"/>
    <s v="GOODYEARFBTX"/>
    <s v="CONSUMER"/>
    <s v="Retail"/>
    <x v="12"/>
    <s v="XPS 8700"/>
    <s v="GOODYEAR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8"/>
  </r>
  <r>
    <s v="WFWXC"/>
    <s v="BTS_DAO"/>
    <s v="HOL-2015"/>
    <s v="998-BITY"/>
    <s v="32GB/WiFi/White"/>
    <s v="BAILEYFBTX"/>
    <s v="TABLET DEVICES"/>
    <s v="Consumer"/>
    <x v="7"/>
    <s v="VENUE 8 PRO 3845"/>
    <s v="BAILEYBTX"/>
    <x v="0"/>
    <s v="NULL"/>
    <s v="NULL"/>
    <s v="NULL"/>
    <s v="Tablets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163.97"/>
    <n v="163.97"/>
    <n v="0"/>
    <n v="163.97"/>
    <x v="242"/>
  </r>
  <r>
    <s v="WX8NJ"/>
    <s v="BTS_DAO"/>
    <s v="SPR-2016"/>
    <s v="998-BKTG"/>
    <s v="i7BDW|8|1TB HD W7P"/>
    <s v="MAPLEM15BDWFBTX"/>
    <s v="CONSUMER"/>
    <s v="Consumer"/>
    <x v="0"/>
    <s v="INSPIRON 5548"/>
    <s v="MAPLEM15BDWBTX"/>
    <x v="0"/>
    <s v="NULL"/>
    <s v="NULL"/>
    <s v="NULL"/>
    <s v="Cons Direct"/>
    <n v="3"/>
    <n v="3"/>
    <n v="3"/>
    <n v="3"/>
    <n v="3"/>
    <n v="3"/>
    <n v="3"/>
    <n v="3"/>
    <n v="3"/>
    <n v="3"/>
    <n v="3"/>
    <n v="0"/>
    <n v="0"/>
    <n v="0"/>
    <n v="0"/>
    <n v="0"/>
    <n v="0"/>
    <n v="0"/>
    <n v="0"/>
    <n v="0"/>
    <n v="3"/>
    <n v="0"/>
    <n v="0"/>
    <n v="0"/>
    <n v="0"/>
    <n v="3"/>
    <n v="0"/>
    <n v="0"/>
    <n v="0"/>
    <n v="710.07"/>
    <n v="2130.21"/>
    <n v="0"/>
    <n v="2130.21"/>
    <x v="35"/>
  </r>
  <r>
    <s v="X31MD"/>
    <s v="BTS_DAO"/>
    <s v="SPR-2016"/>
    <s v="998-BKXR"/>
    <s v="T|i7|8|2TB+32|GT750M 2GB|DVDRW|Killer1202"/>
    <s v="PIRELLIFBTX"/>
    <s v="CONSUMER"/>
    <s v="Consumer"/>
    <x v="12"/>
    <s v="XPS ONE 27"/>
    <s v="PIRELLI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7.23"/>
    <n v="0"/>
    <n v="0"/>
    <n v="0"/>
    <x v="98"/>
  </r>
  <r>
    <s v="X87Y3"/>
    <s v="DAO_Commercial"/>
    <s v="DBM"/>
    <s v="998-BHNJ"/>
    <s v="LATITUDE E6440_110"/>
    <s v="LATITUDE E6440,,NOTEBOOK,SALADO14BTX"/>
    <s v="COMMERCIAL"/>
    <s v="Commercial"/>
    <x v="4"/>
    <s v="LATITUDE E6440"/>
    <s v="SALADO14BTX"/>
    <x v="0"/>
    <s v="NULL"/>
    <s v="NULL"/>
    <s v="NULL"/>
    <s v="Commercial DBM"/>
    <n v="12"/>
    <n v="12"/>
    <n v="12"/>
    <n v="12"/>
    <n v="12"/>
    <n v="12"/>
    <n v="12"/>
    <n v="12"/>
    <n v="12"/>
    <n v="12"/>
    <n v="12"/>
    <n v="12"/>
    <n v="12"/>
    <n v="0"/>
    <n v="0"/>
    <n v="0"/>
    <n v="0"/>
    <n v="0"/>
    <n v="0"/>
    <n v="0"/>
    <n v="0"/>
    <n v="12"/>
    <n v="0"/>
    <n v="0"/>
    <n v="0"/>
    <n v="12"/>
    <n v="0"/>
    <n v="0"/>
    <n v="0"/>
    <n v="826.67"/>
    <n v="9920.0399999999991"/>
    <n v="0"/>
    <n v="9920.0399999999991"/>
    <x v="57"/>
  </r>
  <r>
    <s v="XTX42"/>
    <s v="BTS_DAO"/>
    <s v="Hol-2013"/>
    <s v="730-7894"/>
    <s v="32GB/2GB/HD/WiFi/Red"/>
    <s v="BELLAIREFBTX"/>
    <s v="TABLET DEVICES"/>
    <s v="Consumer"/>
    <x v="7"/>
    <s v="VENUE 8 PRO"/>
    <s v="BELLAIREBTX"/>
    <x v="0"/>
    <s v="DAO"/>
    <s v="North Am."/>
    <s v="Tablets"/>
    <s v="Tabl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6"/>
  </r>
  <r>
    <s v="VRP96"/>
    <s v="DAO_Commercial"/>
    <s v="NDBM_Wave1"/>
    <s v="730-5790"/>
    <s v="Optiplex 9020_007"/>
    <s v="AMAZONMTFBTX"/>
    <s v="COMMERCIAL"/>
    <s v="Commercial"/>
    <x v="2"/>
    <s v="OPTIPLEX 9020"/>
    <s v="AMAZONMTBTX"/>
    <x v="0"/>
    <s v="DAO"/>
    <s v="North Am."/>
    <s v="Commercial NDBM"/>
    <s v="Commercial DBM"/>
    <n v="3"/>
    <n v="3"/>
    <n v="3"/>
    <n v="3"/>
    <n v="3"/>
    <n v="3"/>
    <n v="3"/>
    <n v="3"/>
    <n v="3"/>
    <n v="3"/>
    <n v="3"/>
    <n v="3"/>
    <n v="3"/>
    <n v="3"/>
    <n v="0"/>
    <n v="0"/>
    <n v="0"/>
    <n v="0"/>
    <n v="0"/>
    <n v="0"/>
    <n v="1"/>
    <n v="2"/>
    <n v="0"/>
    <n v="0"/>
    <n v="0"/>
    <n v="3"/>
    <n v="0"/>
    <n v="0"/>
    <n v="0"/>
    <n v="483.96"/>
    <n v="1451.8799999999999"/>
    <n v="0"/>
    <n v="1451.8799999999999"/>
    <x v="65"/>
  </r>
  <r>
    <s v="W14N7"/>
    <s v="BTS_DAO"/>
    <s v="SPR-2016"/>
    <s v="998-BKUL"/>
    <s v="i7|8GB|1TB|W7 pro"/>
    <s v="GOODYEARFBTX"/>
    <s v="CONSUMER"/>
    <s v="Consumer"/>
    <x v="12"/>
    <s v="XPS 8700"/>
    <s v="GOODYEARBTX"/>
    <x v="0"/>
    <s v="NULL"/>
    <s v="NULL"/>
    <s v="NULL"/>
    <s v="Cons Direct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669.06"/>
    <n v="669.06"/>
    <n v="0"/>
    <n v="669.06"/>
    <x v="68"/>
  </r>
  <r>
    <s v="WC07W"/>
    <s v="DAO_Retail"/>
    <s v="Holiday 2014"/>
    <s v="998-BHUR"/>
    <s v="AX51R2-5747BK"/>
    <s v="ANDROMEDA R2FBTX"/>
    <s v="CONSUMER"/>
    <s v="Retail"/>
    <x v="9"/>
    <s v="ALIENWARE X51"/>
    <s v="ANDROMEDA R2 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3"/>
  </r>
  <r>
    <s v="WDCNJ"/>
    <s v="DAO_Retail"/>
    <s v="Spring 2015"/>
    <s v="998-BJVO"/>
    <s v="i3647-1692BK"/>
    <s v="GENERAL SFFFBTX"/>
    <s v="CONSUMER"/>
    <s v="Retail"/>
    <x v="1"/>
    <s v="INSPIRON 3647"/>
    <s v="GENERAL SFF BTX"/>
    <x v="0"/>
    <s v="NULL"/>
    <s v="NULL"/>
    <s v="NULL"/>
    <s v="Cons Retail"/>
    <n v="88"/>
    <n v="88"/>
    <n v="88"/>
    <n v="88"/>
    <n v="88"/>
    <n v="88"/>
    <n v="88"/>
    <n v="88"/>
    <n v="0"/>
    <n v="0"/>
    <n v="0"/>
    <n v="0"/>
    <n v="0"/>
    <n v="0"/>
    <n v="0"/>
    <n v="0"/>
    <n v="0"/>
    <n v="0"/>
    <n v="0"/>
    <n v="0"/>
    <n v="88"/>
    <n v="0"/>
    <n v="0"/>
    <n v="0"/>
    <n v="0"/>
    <n v="88"/>
    <n v="0"/>
    <n v="0"/>
    <n v="0"/>
    <n v="303.16000000000003"/>
    <n v="26678.080000000002"/>
    <n v="0"/>
    <n v="26678.080000000002"/>
    <x v="28"/>
  </r>
  <r>
    <s v="WJD2W"/>
    <s v="DAO_Commercial"/>
    <s v="DBM"/>
    <s v="998-BLST"/>
    <s v="7020MT_1H16_022"/>
    <s v="AMAZON7MTFBTX"/>
    <s v="COMMERCIAL"/>
    <s v="Commercial"/>
    <x v="2"/>
    <s v="OPTIPLEX 7020"/>
    <s v="AMAZON7MTBTX"/>
    <x v="0"/>
    <s v="NULL"/>
    <s v="NULL"/>
    <s v="NULL"/>
    <s v="Commercial DBM"/>
    <n v="993"/>
    <n v="993"/>
    <n v="909"/>
    <n v="681"/>
    <n v="453"/>
    <n v="0"/>
    <n v="0"/>
    <n v="0"/>
    <n v="0"/>
    <n v="0"/>
    <n v="0"/>
    <n v="0"/>
    <n v="0"/>
    <n v="0"/>
    <n v="0"/>
    <n v="0"/>
    <n v="604"/>
    <n v="0"/>
    <n v="604"/>
    <n v="40"/>
    <n v="973"/>
    <n v="20"/>
    <n v="0"/>
    <n v="0"/>
    <n v="0"/>
    <n v="993"/>
    <n v="0"/>
    <n v="604"/>
    <n v="100"/>
    <n v="593.77"/>
    <n v="589613.61"/>
    <n v="358637.08"/>
    <n v="0"/>
    <x v="225"/>
  </r>
  <r>
    <s v="VNHCV"/>
    <s v="DAO_Retail"/>
    <s v="Holiday-2015"/>
    <s v="998-BIZU"/>
    <s v="CEDAR15AMD1505_2824P"/>
    <s v="CEDAR15AMDFBTX"/>
    <s v="CONSUMER"/>
    <s v="Retail"/>
    <x v="0"/>
    <s v="INSPIRON 3541"/>
    <s v="CEDAR15AMDBTX"/>
    <x v="0"/>
    <s v="NULL"/>
    <s v="NULL"/>
    <s v="NULL"/>
    <s v="Cons Retail"/>
    <n v="98"/>
    <n v="98"/>
    <n v="98"/>
    <n v="98"/>
    <n v="98"/>
    <n v="98"/>
    <n v="98"/>
    <n v="98"/>
    <n v="98"/>
    <n v="98"/>
    <n v="88"/>
    <n v="0"/>
    <n v="0"/>
    <n v="0"/>
    <n v="0"/>
    <n v="0"/>
    <n v="0"/>
    <n v="0"/>
    <n v="0"/>
    <n v="0"/>
    <n v="98"/>
    <n v="0"/>
    <n v="0"/>
    <n v="0"/>
    <n v="0"/>
    <n v="98"/>
    <n v="0"/>
    <n v="0"/>
    <n v="0"/>
    <n v="315.54000000000002"/>
    <n v="30922.920000000002"/>
    <n v="0"/>
    <n v="30922.920000000002"/>
    <x v="83"/>
  </r>
  <r>
    <s v="VVC80"/>
    <s v="BTS_Mexico"/>
    <s v="HOL-2015"/>
    <s v="998-BHMY"/>
    <s v="INSPIRON 3442,,NOTEBOOK,CEDAR14HSWFBTX"/>
    <s v="CEDAR14HSWFBTX"/>
    <s v="CONSUMER"/>
    <s v="Consumer"/>
    <x v="0"/>
    <s v="INSPIRON 3442"/>
    <s v="CEDAR14HSWBTX"/>
    <x v="1"/>
    <s v="LATAM"/>
    <s v="NULL"/>
    <s v="NULL"/>
    <s v="Cons Direct"/>
    <n v="15"/>
    <n v="15"/>
    <n v="15"/>
    <n v="15"/>
    <n v="15"/>
    <n v="15"/>
    <n v="15"/>
    <n v="15"/>
    <n v="15"/>
    <n v="15"/>
    <n v="15"/>
    <n v="15"/>
    <n v="15"/>
    <n v="0"/>
    <n v="0"/>
    <n v="0"/>
    <n v="0"/>
    <n v="0"/>
    <n v="0"/>
    <n v="0"/>
    <n v="15"/>
    <n v="0"/>
    <n v="0"/>
    <n v="0"/>
    <n v="0"/>
    <n v="15"/>
    <n v="0"/>
    <n v="0"/>
    <n v="0"/>
    <n v="488.84"/>
    <n v="7332.5999999999995"/>
    <n v="0"/>
    <n v="7332.5999999999995"/>
    <x v="29"/>
  </r>
  <r>
    <s v="W7R0Y"/>
    <s v="DAO_Retail"/>
    <s v="FY16 Back to School cycle3"/>
    <s v="998-BPTX"/>
    <s v="GENMT1603_208"/>
    <s v="GENERAL MTFBTX"/>
    <s v="CONSUMER"/>
    <s v="Retail"/>
    <x v="1"/>
    <s v="INSPIRON 3847"/>
    <s v="GENERAL MT BTX"/>
    <x v="0"/>
    <s v="NULL"/>
    <s v="NULL"/>
    <s v="NULL"/>
    <s v="Cons Retail"/>
    <n v="1163"/>
    <n v="1163"/>
    <n v="485"/>
    <n v="401"/>
    <n v="233"/>
    <n v="0"/>
    <n v="0"/>
    <n v="0"/>
    <n v="0"/>
    <n v="0"/>
    <n v="0"/>
    <n v="0"/>
    <n v="0"/>
    <n v="0"/>
    <n v="0"/>
    <n v="138"/>
    <n v="0"/>
    <n v="0"/>
    <n v="138"/>
    <n v="1"/>
    <n v="1064"/>
    <n v="0"/>
    <n v="0"/>
    <n v="99"/>
    <n v="0"/>
    <n v="1163"/>
    <n v="0"/>
    <n v="138"/>
    <n v="500"/>
    <n v="313.93"/>
    <n v="365100.59"/>
    <n v="43322.340000000004"/>
    <n v="0"/>
    <x v="30"/>
  </r>
  <r>
    <s v="W9JN1"/>
    <s v="DAO_Retail"/>
    <n v="2014"/>
    <s v="998-BOOJ"/>
    <s v="TULIP15BDWBTX1,INSPIRON 15-5558"/>
    <s v="TULIP15BDWFBTX"/>
    <s v="CONSUMER"/>
    <s v="Retail"/>
    <x v="0"/>
    <s v="INSPIRON 15-5558"/>
    <s v="TULIP15BD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0"/>
  </r>
  <r>
    <s v="WGJN8"/>
    <s v="BTS_Mexico"/>
    <s v="NDBM_Wave1"/>
    <s v="998-BNHO"/>
    <s v="Goliad12_MLK_2W_028"/>
    <s v="GOLIADMLK12FBTXE"/>
    <s v="COMMERCIAL"/>
    <s v="Commercial"/>
    <x v="4"/>
    <s v="LATITUDE E7250"/>
    <s v="GOLIADMLK12BTXE"/>
    <x v="1"/>
    <s v="NULL"/>
    <s v="NULL"/>
    <s v="NULL"/>
    <s v="Commercial DBM"/>
    <n v="14"/>
    <n v="14"/>
    <n v="14"/>
    <n v="14"/>
    <n v="14"/>
    <n v="14"/>
    <n v="14"/>
    <n v="14"/>
    <n v="0"/>
    <n v="0"/>
    <n v="0"/>
    <n v="0"/>
    <n v="0"/>
    <n v="0"/>
    <n v="0"/>
    <n v="0"/>
    <n v="0"/>
    <n v="0"/>
    <n v="0"/>
    <n v="0"/>
    <n v="14"/>
    <n v="0"/>
    <n v="0"/>
    <n v="0"/>
    <n v="0"/>
    <n v="14"/>
    <n v="0"/>
    <n v="0"/>
    <n v="0"/>
    <n v="710.14"/>
    <n v="9941.9599999999991"/>
    <n v="0"/>
    <n v="9941.9599999999991"/>
    <x v="112"/>
  </r>
  <r>
    <s v="VDTDG"/>
    <s v="BTS_DAO"/>
    <s v="B2S-2015"/>
    <s v="998-BDFN"/>
    <s v="i5|8|1 HD+"/>
    <s v="CEDAR17HSWFBTX"/>
    <s v="CONSUMER"/>
    <s v="Consumer"/>
    <x v="0"/>
    <s v="INSPIRON 5748"/>
    <s v="CEDAR17HSWBTX"/>
    <x v="0"/>
    <s v="DAO"/>
    <s v="NULL"/>
    <s v="NULL"/>
    <s v="Cons Direct"/>
    <n v="5"/>
    <n v="5"/>
    <n v="5"/>
    <n v="5"/>
    <n v="5"/>
    <n v="5"/>
    <n v="5"/>
    <n v="5"/>
    <n v="5"/>
    <n v="5"/>
    <n v="5"/>
    <n v="5"/>
    <n v="5"/>
    <n v="5"/>
    <n v="0"/>
    <n v="0"/>
    <n v="0"/>
    <n v="0"/>
    <n v="0"/>
    <n v="0"/>
    <n v="5"/>
    <n v="0"/>
    <n v="0"/>
    <n v="0"/>
    <n v="0"/>
    <n v="5"/>
    <n v="0"/>
    <n v="0"/>
    <n v="0"/>
    <n v="603.74"/>
    <n v="3018.7"/>
    <n v="0"/>
    <n v="3018.7"/>
    <x v="12"/>
  </r>
  <r>
    <s v="VHCK4"/>
    <s v="DAO_Retail"/>
    <n v="2014"/>
    <s v="998-BECH"/>
    <s v="INSPIRON 5547, NOTEBOOK, MAPLEM15HSWFBTX"/>
    <s v="MAPLEM15HSWFBTX"/>
    <s v="CONSUMER"/>
    <s v="Retail"/>
    <x v="0"/>
    <s v="INSPIRON 5547"/>
    <s v="MAPLEM15HSWBTX"/>
    <x v="0"/>
    <s v="DAO"/>
    <s v="NULL"/>
    <s v="NULL"/>
    <s v="Cons Retail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573.62"/>
    <n v="573.62"/>
    <n v="0"/>
    <n v="573.62"/>
    <x v="5"/>
  </r>
  <r>
    <s v="VKKKW"/>
    <s v="DAO_Retail"/>
    <n v="2014"/>
    <s v="998-10042"/>
    <s v="INSPIRON N5110,FGAN5110,NO PROCESSOR,NOTEBOOK,QUEEN15INTELFBTX"/>
    <s v="QUEEN15INTELFBTX"/>
    <s v="CONSUMER"/>
    <s v="Retail"/>
    <x v="0"/>
    <s v="INSPIRON N5110"/>
    <s v="QUEEN15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3"/>
  </r>
  <r>
    <s v="VTW65"/>
    <s v="DAO_Retail"/>
    <n v="2014"/>
    <s v="998-BHVR"/>
    <s v="INSPIRON 5 SERIES 17,NOTEBOOK,OAKM17HSWFBTX"/>
    <s v="OAKM17HSWFBTX"/>
    <s v="CONSUMER"/>
    <s v="Retail"/>
    <x v="0"/>
    <s v="INSPIRON 5737"/>
    <s v="OAKM17HS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5"/>
  </r>
  <r>
    <s v="W34W3"/>
    <s v="BTS_DAO"/>
    <s v="FY 16 Holiday Cycle 5"/>
    <s v="998-BQQU"/>
    <s v="GENMT1605_201"/>
    <s v="GENERAL MTFBTX"/>
    <s v="CONSUMER"/>
    <s v="Consumer"/>
    <x v="1"/>
    <s v="INSPIRON 3847"/>
    <s v="GENERAL MT BTX"/>
    <x v="0"/>
    <s v="NULL"/>
    <s v="NULL"/>
    <s v="NULL"/>
    <s v="Cons Direct"/>
    <n v="1493"/>
    <n v="1493"/>
    <n v="1457"/>
    <n v="1034"/>
    <n v="770"/>
    <n v="0"/>
    <n v="0"/>
    <n v="0"/>
    <n v="0"/>
    <n v="0"/>
    <n v="0"/>
    <n v="0"/>
    <n v="0"/>
    <n v="0"/>
    <n v="0"/>
    <n v="0"/>
    <n v="3048"/>
    <n v="0"/>
    <n v="3048"/>
    <n v="1"/>
    <n v="1250"/>
    <n v="0"/>
    <n v="0"/>
    <n v="243"/>
    <n v="0"/>
    <n v="1493"/>
    <n v="0"/>
    <n v="3048"/>
    <n v="0"/>
    <n v="455.7"/>
    <n v="680360.1"/>
    <n v="1388973.5999999999"/>
    <n v="0"/>
    <x v="30"/>
  </r>
  <r>
    <s v="P7PPH"/>
    <s v="BTS_Mexico"/>
    <s v="FY 16 B2S Cycle 3"/>
    <s v="998-BNTP"/>
    <s v="CASP1603_409"/>
    <s v="CASPIANBTX"/>
    <s v="CONSUMER"/>
    <s v="Consumer"/>
    <x v="1"/>
    <s v="INSPIRON 3048"/>
    <s v="CASPIANBTX"/>
    <x v="1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8"/>
  </r>
  <r>
    <s v="PC5T3"/>
    <s v="DAO_Retail"/>
    <s v="Holiday 2015"/>
    <s v="998-BSDN"/>
    <s v="GDSKL1605_101"/>
    <s v="GOODYEARSKLFBTX"/>
    <s v="CONSUMER"/>
    <s v="Retail"/>
    <x v="12"/>
    <s v="XPS 8900"/>
    <s v="GOODYEARSKLBTX"/>
    <x v="0"/>
    <s v="NULL"/>
    <s v="NULL"/>
    <s v="NULL"/>
    <s v="Cons Retail"/>
    <n v="30"/>
    <n v="30"/>
    <n v="0"/>
    <n v="0"/>
    <n v="0"/>
    <n v="0"/>
    <n v="0"/>
    <n v="0"/>
    <n v="0"/>
    <n v="0"/>
    <n v="0"/>
    <n v="0"/>
    <n v="0"/>
    <n v="0"/>
    <n v="0"/>
    <n v="10"/>
    <n v="0"/>
    <n v="0"/>
    <n v="10"/>
    <n v="403"/>
    <n v="30"/>
    <n v="0"/>
    <n v="0"/>
    <n v="0"/>
    <n v="0"/>
    <n v="30"/>
    <n v="0"/>
    <n v="10"/>
    <n v="40"/>
    <n v="543.66089999999997"/>
    <n v="16309.826999999999"/>
    <n v="5436.6089999999995"/>
    <n v="0"/>
    <x v="228"/>
  </r>
  <r>
    <s v="PH7T2"/>
    <s v="BTS_DAO"/>
    <s v="B2S-2016"/>
    <s v="998-BNYE"/>
    <s v="Pent|4|500 T"/>
    <s v="REDWOODMLKBSWFBTX"/>
    <s v="CONSUMER"/>
    <s v="Consumer"/>
    <x v="0"/>
    <s v="INSPIRON 3157"/>
    <s v="REDWOODMLKBSW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24"/>
  </r>
  <r>
    <s v="PJ7HW"/>
    <s v="DAO_Retail"/>
    <n v="2014"/>
    <s v="998-BHWR"/>
    <s v="INSPIRON 5735,,,OAK17AMDFBTX"/>
    <s v="OAK17AMDFBTX"/>
    <s v="CONSUMER"/>
    <s v="Retail"/>
    <x v="0"/>
    <s v="INSPIRON 5735"/>
    <s v="OAK17AMD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9"/>
  </r>
  <r>
    <s v="PT9G9"/>
    <s v="DAO_Retail"/>
    <n v="2014"/>
    <s v="730-3076"/>
    <s v="INSPIRON 3420,NO PROCESSOR,NOTEBOOK,ENRICOMLK14ITLFBTX"/>
    <s v="ENRICOMLK14ITLFBTX"/>
    <s v="CONSUMER"/>
    <s v="Retail"/>
    <x v="0"/>
    <s v="INSPIRON 3420"/>
    <s v="ENRICOMLK14IT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54"/>
  </r>
  <r>
    <s v="WVVPW"/>
    <s v="BTS_DAO"/>
    <s v="Hol-2014"/>
    <s v="730-8307"/>
    <s v="32GB/2GB/HD/WiFi/Black"/>
    <s v="BELLAIREFBTX"/>
    <s v="TABLET DEVICES"/>
    <s v="Consumer"/>
    <x v="7"/>
    <s v="VENUE 8 PRO"/>
    <s v="BELLAIREBTX"/>
    <x v="0"/>
    <s v="DAO"/>
    <s v="North Am."/>
    <s v="Tablets"/>
    <s v="Tablets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244.69"/>
    <n v="244.69"/>
    <n v="0"/>
    <n v="244.69"/>
    <x v="116"/>
  </r>
  <r>
    <s v="X31W8"/>
    <s v="DAO_Retail"/>
    <n v="2014"/>
    <s v="998-BEQG"/>
    <s v="ALIENWARE 17,RANGERFBTX"/>
    <s v="RANGERFBTX"/>
    <s v="CONSUMER"/>
    <s v="Retail"/>
    <x v="8"/>
    <s v="ALIENWARE 17"/>
    <s v="RANGER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09"/>
  </r>
  <r>
    <s v="XJY0V"/>
    <s v="DAO_Retail"/>
    <s v="Back to School 2014"/>
    <s v="998-BDOG"/>
    <s v="i5447-6250sLV"/>
    <s v="MAPLEM14HSWFBTX"/>
    <s v="CONSUMER"/>
    <s v="Retail"/>
    <x v="0"/>
    <s v="INSPIRON 5447"/>
    <s v="MAPLEM14HSWBTX"/>
    <x v="0"/>
    <s v="DAO"/>
    <s v="North Am."/>
    <s v="Consumer InDirect"/>
    <s v="Cons Retail"/>
    <n v="4"/>
    <n v="4"/>
    <n v="4"/>
    <n v="4"/>
    <n v="4"/>
    <n v="4"/>
    <n v="4"/>
    <n v="4"/>
    <n v="4"/>
    <n v="4"/>
    <n v="4"/>
    <n v="4"/>
    <n v="4"/>
    <n v="0"/>
    <n v="0"/>
    <n v="0"/>
    <n v="0"/>
    <n v="0"/>
    <n v="0"/>
    <n v="0"/>
    <n v="4"/>
    <n v="0"/>
    <n v="0"/>
    <n v="0"/>
    <n v="0"/>
    <n v="4"/>
    <n v="0"/>
    <n v="0"/>
    <n v="0"/>
    <n v="604.28"/>
    <n v="2417.12"/>
    <n v="0"/>
    <n v="2417.12"/>
    <x v="253"/>
  </r>
  <r>
    <s v="Y0J4Y"/>
    <s v="BTS_DAO"/>
    <s v="FY 16 Holiday Cycle 5"/>
    <s v="998-BQNM"/>
    <s v="PIRE1605_1397"/>
    <s v="PIRELLIFBTX"/>
    <s v="CONSUMER"/>
    <s v="Consumer"/>
    <x v="12"/>
    <s v="XPS ONE 27"/>
    <s v="PIRELLI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8"/>
  </r>
  <r>
    <s v="Y0PN4"/>
    <s v="DAO_Retail"/>
    <n v="2014"/>
    <s v="730-4126"/>
    <s v="INSPIRON 2330,NO PROCESSOR,MNTW,OLYMPICFBTX"/>
    <s v="OLYMPICFBTX"/>
    <s v="CONSUMER"/>
    <s v="Retail"/>
    <x v="1"/>
    <s v="INSPIRON 2330"/>
    <s v="OLYMPIC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1"/>
  </r>
  <r>
    <s v="XFW4X"/>
    <s v="DAO_Retail"/>
    <n v="2014"/>
    <s v="998-BEEJ"/>
    <s v="OPTIPLEX XE2,NO PROCESSOR,AMAZON X MT E,AMAZONXMTFBTX,EPA,BTX,WW"/>
    <s v="AMAZONXMTFBTX"/>
    <s v="COMMERCIAL"/>
    <s v="Retail"/>
    <x v="2"/>
    <s v="OPTIPLEX XE2"/>
    <s v="AMAZONXMT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04"/>
  </r>
  <r>
    <s v="XJ8C2"/>
    <s v="BTS_DAO"/>
    <s v="Spr-2015"/>
    <s v="730-7770"/>
    <s v="T|i3|6|1TB|UMA|DVDRW|1703"/>
    <s v="EAGLETONFBTX"/>
    <s v="CONSUMER"/>
    <s v="Consumer"/>
    <x v="1"/>
    <s v="INSPIRON ONE 2020"/>
    <s v="EAGLETONBTX"/>
    <x v="0"/>
    <s v="DAO"/>
    <s v="North Am."/>
    <s v="Consumer Direct"/>
    <s v="Cons Direct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566.66"/>
    <n v="566.66"/>
    <n v="0"/>
    <n v="566.66"/>
    <x v="8"/>
  </r>
  <r>
    <s v="XM31V"/>
    <s v="DAO_Retail"/>
    <s v="Spring 2015"/>
    <s v="998-BKTM"/>
    <s v="NULL"/>
    <s v="GENERAL MTFBTX"/>
    <s v="CONSUMER"/>
    <s v="Retail"/>
    <x v="1"/>
    <s v="INSPIRON 3847"/>
    <s v="GENERAL MT BTX"/>
    <x v="0"/>
    <s v="NULL"/>
    <s v="NULL"/>
    <s v="NULL"/>
    <s v="Cons Retail"/>
    <n v="97"/>
    <n v="97"/>
    <n v="97"/>
    <n v="97"/>
    <n v="97"/>
    <n v="97"/>
    <n v="97"/>
    <n v="97"/>
    <n v="97"/>
    <n v="97"/>
    <n v="97"/>
    <n v="97"/>
    <n v="97"/>
    <n v="0"/>
    <n v="0"/>
    <n v="0"/>
    <n v="0"/>
    <n v="0"/>
    <n v="0"/>
    <n v="0"/>
    <n v="97"/>
    <n v="0"/>
    <n v="0"/>
    <n v="0"/>
    <n v="0"/>
    <n v="97"/>
    <n v="0"/>
    <n v="0"/>
    <n v="0"/>
    <n v="394.57"/>
    <n v="38273.29"/>
    <n v="0"/>
    <n v="38273.29"/>
    <x v="30"/>
  </r>
  <r>
    <s v="XT78J"/>
    <s v="DAO_Retail"/>
    <n v="2014"/>
    <s v="998-BJHT"/>
    <s v="OPTIPLEX 9020,BTX,NO PROCESSOR,AMAZON AIO,AMAZON AIO,BTX,WW"/>
    <s v="AMAZON AIOFBTX"/>
    <s v="COMMERCIAL"/>
    <s v="Retail"/>
    <x v="2"/>
    <s v="OPTIPLEX 9020"/>
    <s v="AMAZON AIO 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"/>
  </r>
  <r>
    <s v="XWK37"/>
    <s v="DAO_Retail"/>
    <s v="Back to School 2014"/>
    <s v="998-BELZ"/>
    <s v="NULL"/>
    <s v="THUNFBTX"/>
    <s v="CONSUMER"/>
    <s v="Retail"/>
    <x v="1"/>
    <s v="INSPIRON 5348"/>
    <s v="THUNBTX"/>
    <x v="0"/>
    <s v="DAO"/>
    <s v="NULL"/>
    <s v="NULL"/>
    <s v="Cons Retail"/>
    <n v="97"/>
    <n v="97"/>
    <n v="97"/>
    <n v="97"/>
    <n v="97"/>
    <n v="97"/>
    <n v="97"/>
    <n v="97"/>
    <n v="97"/>
    <n v="97"/>
    <n v="97"/>
    <n v="97"/>
    <n v="97"/>
    <n v="97"/>
    <n v="0"/>
    <n v="0"/>
    <n v="0"/>
    <n v="0"/>
    <n v="0"/>
    <n v="0"/>
    <n v="97"/>
    <n v="0"/>
    <n v="0"/>
    <n v="0"/>
    <n v="0"/>
    <n v="97"/>
    <n v="0"/>
    <n v="0"/>
    <n v="0"/>
    <n v="716.32"/>
    <n v="69483.040000000008"/>
    <n v="0"/>
    <n v="69483.040000000008"/>
    <x v="103"/>
  </r>
  <r>
    <s v="XXVPR"/>
    <s v="DAO_Retail"/>
    <s v="Back to School 2014"/>
    <s v="998-BEIK"/>
    <s v="i3541-2000BLK"/>
    <s v="CEDAR15AMDFBTX"/>
    <s v="CONSUMER"/>
    <s v="Retail"/>
    <x v="0"/>
    <s v="INSPIRON 3541"/>
    <s v="CEDAR15AMDBTX"/>
    <x v="0"/>
    <s v="DAO"/>
    <s v="NULL"/>
    <s v="NULL"/>
    <s v="Cons Retail"/>
    <n v="68"/>
    <n v="68"/>
    <n v="68"/>
    <n v="68"/>
    <n v="68"/>
    <n v="68"/>
    <n v="68"/>
    <n v="68"/>
    <n v="68"/>
    <n v="68"/>
    <n v="68"/>
    <n v="0"/>
    <n v="0"/>
    <n v="0"/>
    <n v="0"/>
    <n v="0"/>
    <n v="0"/>
    <n v="0"/>
    <n v="0"/>
    <n v="0"/>
    <n v="68"/>
    <n v="0"/>
    <n v="0"/>
    <n v="0"/>
    <n v="0"/>
    <n v="68"/>
    <n v="0"/>
    <n v="0"/>
    <n v="0"/>
    <n v="321.54000000000002"/>
    <n v="21864.720000000001"/>
    <n v="0"/>
    <n v="21864.720000000001"/>
    <x v="83"/>
  </r>
  <r>
    <s v="Y1V42"/>
    <s v="DAO_Retail"/>
    <n v="2014"/>
    <s v="730-7908"/>
    <s v="INSPIRON 3521,NOTEBOOK,OAKV15IVBFBTX"/>
    <s v="OAKV15IVBFBTX"/>
    <s v="CONSUMER"/>
    <s v="Retail"/>
    <x v="0"/>
    <s v="INSPIRON 3521"/>
    <s v="OAKV15IVB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6"/>
  </r>
  <r>
    <s v="YR6V3"/>
    <s v="DAO_Commercial"/>
    <n v="2013"/>
    <s v="389-BEDT"/>
    <s v="WYSE D90D7"/>
    <s v="WYSE"/>
    <s v="NULL"/>
    <s v="Commercial"/>
    <x v="11"/>
    <s v="NULL"/>
    <s v="NULL"/>
    <x v="0"/>
    <s v="DAO"/>
    <s v="NULL"/>
    <s v="NULL"/>
    <s v="Commercial DBM"/>
    <n v="487"/>
    <n v="487"/>
    <n v="487"/>
    <n v="487"/>
    <n v="487"/>
    <n v="487"/>
    <n v="487"/>
    <n v="487"/>
    <n v="487"/>
    <n v="487"/>
    <n v="487"/>
    <n v="487"/>
    <n v="487"/>
    <n v="487"/>
    <n v="0"/>
    <n v="0"/>
    <n v="0"/>
    <n v="0"/>
    <n v="0"/>
    <n v="0"/>
    <n v="487"/>
    <n v="0"/>
    <n v="0"/>
    <n v="0"/>
    <n v="0"/>
    <n v="487"/>
    <n v="0"/>
    <n v="0"/>
    <n v="0"/>
    <n v="282.79028521489289"/>
    <n v="137718.86889965285"/>
    <n v="0"/>
    <n v="137718.86889965285"/>
    <x v="58"/>
  </r>
  <r>
    <s v="YWHPN"/>
    <s v="DAO_Retail"/>
    <n v="2014"/>
    <s v="998-BNPQ"/>
    <s v="ALIENWARE 13,ECHO 13FBTX"/>
    <s v="ECHO 13FBTX"/>
    <s v="CONSUMER"/>
    <s v="Retail"/>
    <x v="8"/>
    <s v="ALIENWARE 13"/>
    <s v="ECHO 13 BTX"/>
    <x v="0"/>
    <s v="NULL"/>
    <s v="NULL"/>
    <s v="NULL"/>
    <s v="Cons Retail"/>
    <n v="36"/>
    <n v="36"/>
    <n v="36"/>
    <n v="36"/>
    <n v="36"/>
    <n v="36"/>
    <n v="36"/>
    <n v="36"/>
    <n v="36"/>
    <n v="36"/>
    <n v="0"/>
    <n v="0"/>
    <n v="0"/>
    <n v="0"/>
    <n v="0"/>
    <n v="0"/>
    <n v="0"/>
    <n v="0"/>
    <n v="0"/>
    <n v="0"/>
    <n v="36"/>
    <n v="0"/>
    <n v="0"/>
    <n v="0"/>
    <n v="0"/>
    <n v="36"/>
    <n v="0"/>
    <n v="0"/>
    <n v="0"/>
    <n v="1422.04"/>
    <n v="51193.440000000002"/>
    <n v="0"/>
    <n v="51193.440000000002"/>
    <x v="60"/>
  </r>
  <r>
    <s v="TRH7C"/>
    <s v="DAO_Retail"/>
    <s v="FY16 Back to School cycle3"/>
    <s v="998-BPDW"/>
    <s v="Blackwood151603_009_P"/>
    <s v="BLACKWOODBDWFBTX"/>
    <s v="CONSUMER"/>
    <s v="Retail"/>
    <x v="0"/>
    <s v="INSPIRON 7558"/>
    <s v="BLACKWOODBDWBTX"/>
    <x v="0"/>
    <s v="NULL"/>
    <s v="NULL"/>
    <s v="NULL"/>
    <s v="Cons Retail"/>
    <n v="77"/>
    <n v="77"/>
    <n v="77"/>
    <n v="77"/>
    <n v="77"/>
    <n v="77"/>
    <n v="0"/>
    <n v="0"/>
    <n v="0"/>
    <n v="0"/>
    <n v="0"/>
    <n v="0"/>
    <n v="0"/>
    <n v="0"/>
    <n v="0"/>
    <n v="0"/>
    <n v="0"/>
    <n v="0"/>
    <n v="0"/>
    <n v="0"/>
    <n v="22"/>
    <n v="0"/>
    <n v="0"/>
    <n v="55"/>
    <n v="0"/>
    <n v="77"/>
    <n v="0"/>
    <n v="0"/>
    <n v="0"/>
    <n v="691.26"/>
    <n v="53227.02"/>
    <n v="0"/>
    <n v="0"/>
    <x v="67"/>
  </r>
  <r>
    <s v="V2DHG"/>
    <s v="DAO_Retail"/>
    <n v="2014"/>
    <s v="730-3645"/>
    <s v="INSPIRON 660S,NO PROCESSOR,SFF,PINEVALLEYFBTX"/>
    <s v="PINEVALLEYFBTX"/>
    <s v="CONSUMER"/>
    <s v="Retail"/>
    <x v="1"/>
    <s v="INSPIRON 660S"/>
    <s v="PINEVALLEY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7"/>
  </r>
  <r>
    <s v="V2KYD"/>
    <s v="DAO_Retail"/>
    <s v="Spring 2015"/>
    <s v="998-BKVK"/>
    <s v="i5448-7000SLV"/>
    <s v="MAPLEM14BDWFBTX"/>
    <s v="CONSUMER"/>
    <s v="Retail"/>
    <x v="0"/>
    <s v="INSPIRON 5448"/>
    <s v="MAPLEM14BDWBTX"/>
    <x v="0"/>
    <s v="NULL"/>
    <s v="NULL"/>
    <s v="NULL"/>
    <s v="Cons Retail"/>
    <n v="20"/>
    <n v="20"/>
    <n v="20"/>
    <n v="20"/>
    <n v="20"/>
    <n v="20"/>
    <n v="20"/>
    <n v="20"/>
    <n v="20"/>
    <n v="20"/>
    <n v="20"/>
    <n v="0"/>
    <n v="0"/>
    <n v="0"/>
    <n v="0"/>
    <n v="0"/>
    <n v="0"/>
    <n v="0"/>
    <n v="0"/>
    <n v="0"/>
    <n v="20"/>
    <n v="0"/>
    <n v="0"/>
    <n v="0"/>
    <n v="0"/>
    <n v="20"/>
    <n v="0"/>
    <n v="0"/>
    <n v="0"/>
    <n v="604.04"/>
    <n v="12080.8"/>
    <n v="0"/>
    <n v="12080.8"/>
    <x v="92"/>
  </r>
  <r>
    <s v="VCTK7"/>
    <s v="DAO_Retail"/>
    <n v="2014"/>
    <s v="730-2427"/>
    <s v="XPS14,NO PROCESSOR,NOTEBOOK,CARRERA XPS FBTX"/>
    <s v="CARRERA XPS FBTX"/>
    <s v="CONSUMER"/>
    <s v="Retail"/>
    <x v="5"/>
    <s v="XPS14"/>
    <s v="CARRERA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9"/>
  </r>
  <r>
    <s v="VG7VP"/>
    <s v="DAO_Retail"/>
    <n v="2014"/>
    <s v="998-BDQZ"/>
    <s v="INSPIRON 5547, NOTEBOOK, MAPLEM15HSWFBTX"/>
    <s v="MAPLEM15HSWFBTX"/>
    <s v="CONSUMER"/>
    <s v="Retail"/>
    <x v="0"/>
    <s v="INSPIRON 5547"/>
    <s v="MAPLEM15HSWBTX"/>
    <x v="0"/>
    <s v="DAO"/>
    <s v="North Am."/>
    <s v="Consumer InDirect"/>
    <s v="Cons Retail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855.01"/>
    <n v="855.01"/>
    <n v="0"/>
    <n v="855.01"/>
    <x v="5"/>
  </r>
  <r>
    <s v="YX86R"/>
    <s v="DAO_Retail"/>
    <n v="2014"/>
    <s v="730-6879"/>
    <s v="INSPIRON 660,NO PROCESSOR,MINI TOWER,MISSION HILLS MLKFBTX"/>
    <s v="MISSION HILLS MLK BTX"/>
    <s v="CONSUMER"/>
    <s v="Retail"/>
    <x v="1"/>
    <s v="INSPIRON 660"/>
    <s v="MISSION HILLS MLK 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8"/>
  </r>
  <r>
    <s v="WPH3P"/>
    <s v="DAO_Retail"/>
    <n v="2014"/>
    <s v="730-0216"/>
    <s v="XPS14Z,NO PROCESSOR,NOTEBOOK,BREITLING XPSZ FBTX"/>
    <s v="BREITLING XPSZ FBTX"/>
    <s v="CONSUMER"/>
    <s v="Retail"/>
    <x v="5"/>
    <s v="XPS14Z"/>
    <s v="BREITLING XPSZ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5"/>
  </r>
  <r>
    <s v="X2KN7"/>
    <s v="DAO_Retail"/>
    <s v="Holiday 2015"/>
    <s v="998-BRDB"/>
    <s v="Inspiron 3452"/>
    <s v="ORCBSW24FBTX"/>
    <s v="CONSUMER"/>
    <s v="Retail"/>
    <x v="1"/>
    <s v="INSPIRON 24-3452"/>
    <s v="ORCBSW24BTX"/>
    <x v="0"/>
    <s v="NULL"/>
    <s v="NULL"/>
    <s v="NULL"/>
    <s v="Cons Retail"/>
    <n v="600"/>
    <n v="600"/>
    <n v="440"/>
    <n v="300"/>
    <n v="300"/>
    <n v="300"/>
    <n v="0"/>
    <n v="0"/>
    <n v="0"/>
    <n v="0"/>
    <n v="0"/>
    <n v="0"/>
    <n v="0"/>
    <n v="0"/>
    <n v="0"/>
    <n v="0"/>
    <n v="600"/>
    <n v="0"/>
    <n v="600"/>
    <n v="0"/>
    <n v="600"/>
    <n v="0"/>
    <n v="0"/>
    <n v="0"/>
    <n v="0"/>
    <n v="600"/>
    <n v="600"/>
    <n v="0"/>
    <n v="600"/>
    <n v="537.41999999999996"/>
    <n v="322452"/>
    <n v="322452"/>
    <n v="0"/>
    <x v="1"/>
  </r>
  <r>
    <s v="X71F7"/>
    <s v="BTS_DAO"/>
    <s v="FY 16 Holiday Cycle 5"/>
    <s v="998-BRDI"/>
    <s v="TULIP15BDW1605_2316_R2"/>
    <s v="TULIP15BDWFBTX"/>
    <s v="CONSUMER"/>
    <s v="Consumer"/>
    <x v="0"/>
    <s v="INSPIRON 15-5558"/>
    <s v="TULIP15BDWBTX"/>
    <x v="0"/>
    <s v="NULL"/>
    <s v="NULL"/>
    <s v="NULL"/>
    <s v="Cons Direct"/>
    <n v="1056"/>
    <n v="1056"/>
    <n v="250"/>
    <n v="0"/>
    <n v="0"/>
    <n v="0"/>
    <n v="0"/>
    <n v="0"/>
    <n v="0"/>
    <n v="0"/>
    <n v="0"/>
    <n v="0"/>
    <n v="0"/>
    <n v="0"/>
    <n v="0"/>
    <n v="0"/>
    <n v="518"/>
    <n v="0"/>
    <n v="518"/>
    <n v="489"/>
    <n v="796"/>
    <n v="0"/>
    <n v="0"/>
    <n v="260"/>
    <n v="0"/>
    <n v="1056"/>
    <n v="518"/>
    <n v="0"/>
    <n v="0"/>
    <n v="539.71400000000006"/>
    <n v="569937.98400000005"/>
    <n v="279571.85200000001"/>
    <n v="0"/>
    <x v="80"/>
  </r>
  <r>
    <s v="XKMCN"/>
    <s v="DAO_Retail"/>
    <s v="Spring 2014"/>
    <s v="998-BICO"/>
    <s v="i17RM-8387BRZ"/>
    <s v="OAKM17HSWFBTX"/>
    <s v="CONSUMER"/>
    <s v="Retail"/>
    <x v="0"/>
    <s v="INSPIRON 5737"/>
    <s v="OAKM17HSWBTX"/>
    <x v="0"/>
    <s v="DAO"/>
    <s v="NULL"/>
    <s v="NULL"/>
    <s v="Cons Retail"/>
    <n v="2"/>
    <n v="2"/>
    <n v="2"/>
    <n v="2"/>
    <n v="2"/>
    <n v="2"/>
    <n v="2"/>
    <n v="2"/>
    <n v="2"/>
    <n v="2"/>
    <n v="2"/>
    <n v="2"/>
    <n v="2"/>
    <n v="0"/>
    <n v="0"/>
    <n v="0"/>
    <n v="0"/>
    <n v="0"/>
    <n v="0"/>
    <n v="0"/>
    <n v="2"/>
    <n v="0"/>
    <n v="0"/>
    <n v="0"/>
    <n v="0"/>
    <n v="2"/>
    <n v="0"/>
    <n v="0"/>
    <n v="0"/>
    <n v="666.95"/>
    <n v="1333.9"/>
    <n v="0"/>
    <n v="1333.9"/>
    <x v="135"/>
  </r>
  <r>
    <s v="Y07M2"/>
    <s v="BTS_DAO"/>
    <s v="FY15 B2S Cycle 3"/>
    <s v="998-BBZE"/>
    <s v="CASP1503_405"/>
    <s v="CASPIANBTX"/>
    <s v="CONSUMER"/>
    <s v="Consumer"/>
    <x v="1"/>
    <s v="INSPIRON 3048"/>
    <s v="CASPIANBTX"/>
    <x v="0"/>
    <s v="DAO"/>
    <s v="NULL"/>
    <s v="NULL"/>
    <s v="Cons Direct"/>
    <n v="2"/>
    <n v="2"/>
    <n v="2"/>
    <n v="2"/>
    <n v="2"/>
    <n v="2"/>
    <n v="2"/>
    <n v="2"/>
    <n v="2"/>
    <n v="2"/>
    <n v="2"/>
    <n v="2"/>
    <n v="2"/>
    <n v="2"/>
    <n v="0"/>
    <n v="0"/>
    <n v="0"/>
    <n v="0"/>
    <n v="0"/>
    <n v="0"/>
    <n v="2"/>
    <n v="0"/>
    <n v="0"/>
    <n v="0"/>
    <n v="0"/>
    <n v="2"/>
    <n v="0"/>
    <n v="0"/>
    <n v="0"/>
    <n v="413.29"/>
    <n v="826.58"/>
    <n v="0"/>
    <n v="826.58"/>
    <x v="38"/>
  </r>
  <r>
    <s v="WJ2WM"/>
    <s v="DAO_Retail"/>
    <n v="2014"/>
    <s v="730-5928"/>
    <s v="XPS 1810,,,CORSEFBTX"/>
    <s v="CORSEFBTX"/>
    <s v="CONSUMER"/>
    <s v="Retail"/>
    <x v="12"/>
    <s v="XPS 1810"/>
    <s v="CORSE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04"/>
  </r>
  <r>
    <s v="WJTW7"/>
    <s v="BTS_DAO"/>
    <s v="FY 16 Holiday Cycle 5"/>
    <s v="998-BQSF"/>
    <s v="IRIS14BAY1603_005_P"/>
    <s v="IRIS14BYTFBTX"/>
    <s v="CONSUMER"/>
    <s v="Consumer"/>
    <x v="0"/>
    <s v="INSPIRON 14-3451"/>
    <s v="IRIS14BYT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6"/>
  </r>
  <r>
    <s v="WK0RC"/>
    <s v="DAO_Retail"/>
    <s v="FY16 Back to School cycle3"/>
    <s v="998-BPHH"/>
    <s v="COTTON-B131603_002"/>
    <s v="CONTEBDWFBTX"/>
    <s v="CONSUMER"/>
    <s v="Retail"/>
    <x v="0"/>
    <s v="INSPIRON 7352"/>
    <s v="CONTEBDWBTX"/>
    <x v="0"/>
    <s v="NULL"/>
    <s v="NULL"/>
    <s v="NULL"/>
    <s v="Cons Retail"/>
    <n v="73"/>
    <n v="73"/>
    <n v="73"/>
    <n v="73"/>
    <n v="73"/>
    <n v="73"/>
    <n v="38"/>
    <n v="0"/>
    <n v="0"/>
    <n v="0"/>
    <n v="0"/>
    <n v="0"/>
    <n v="0"/>
    <n v="0"/>
    <n v="0"/>
    <n v="0"/>
    <n v="0"/>
    <n v="0"/>
    <n v="0"/>
    <n v="0"/>
    <n v="26"/>
    <n v="0"/>
    <n v="0"/>
    <n v="47"/>
    <n v="0"/>
    <n v="73"/>
    <n v="0"/>
    <n v="0"/>
    <n v="0"/>
    <n v="842.63"/>
    <n v="61511.99"/>
    <n v="0"/>
    <n v="0"/>
    <x v="136"/>
  </r>
  <r>
    <s v="WM74J"/>
    <s v="DAO_Retail"/>
    <n v="2014"/>
    <s v="730-5673"/>
    <s v="XPS 12,NOTEBOOK,MURCIELAGO XPS FBTX"/>
    <s v="MURCIELAGO XPS FBTX"/>
    <s v="CONSUMER"/>
    <s v="Retail"/>
    <x v="5"/>
    <s v="XPS DUO 12"/>
    <s v="MURCIELAGO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91"/>
  </r>
  <r>
    <s v="WMP5W"/>
    <s v="DAO_Retail"/>
    <s v="FY16 Back to School cycle3"/>
    <s v="998-BPZG"/>
    <s v="DINO1603_5103"/>
    <s v="DINO13FBTX"/>
    <s v="CONSUMER"/>
    <s v="Retail"/>
    <x v="5"/>
    <s v="XPS  13 9343"/>
    <s v="DINO13BTX"/>
    <x v="0"/>
    <s v="NULL"/>
    <s v="NULL"/>
    <s v="NULL"/>
    <s v="Cons Retail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096.2751000000001"/>
    <n v="1096.2751000000001"/>
    <n v="0"/>
    <n v="0"/>
    <x v="48"/>
  </r>
  <r>
    <s v="VKX3X"/>
    <s v="DAO_Retail"/>
    <n v="2014"/>
    <s v="730-3814"/>
    <s v="INSPIRON 660,NO PROCESSOR,MINI TOWER,MISSION HILLS MLKFBTX"/>
    <s v="MISSION HILLS MLK BTX"/>
    <s v="CONSUMER"/>
    <s v="Retail"/>
    <x v="1"/>
    <s v="INSPIRON 660"/>
    <s v="MISSION HILLS MLK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8"/>
  </r>
  <r>
    <s v="VNK0V"/>
    <s v="DAO_Commercial"/>
    <s v="NDBM_Wave1"/>
    <s v="998-BBHJ"/>
    <s v="AMZAIO142H_020"/>
    <s v="AMAZON AIOFBTX"/>
    <s v="COMMERCIAL"/>
    <s v="Retail"/>
    <x v="2"/>
    <s v="OPTIPLEX 9020"/>
    <s v="AMAZON AIO BTX"/>
    <x v="0"/>
    <s v="LATAM"/>
    <s v="Lat. Am.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"/>
  </r>
  <r>
    <s v="VWPT9"/>
    <s v="DAO_Retail"/>
    <n v="2014"/>
    <s v="730-3294"/>
    <s v="INSPIRON 5423,BMWZ4FBTX1,NOTEBOOK,BMWZ4BTX"/>
    <s v="BMWZ4FBTX"/>
    <s v="CONSUMER"/>
    <s v="Retail"/>
    <x v="0"/>
    <s v="INSPIRON 5423"/>
    <s v="BMWZ4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"/>
  </r>
  <r>
    <s v="VXR7Y"/>
    <s v="DAO_Retail"/>
    <n v="2014"/>
    <s v="730-8139"/>
    <s v="XPS 1810,,,CORSEFBTX"/>
    <s v="CORSEFBTX"/>
    <s v="CONSUMER"/>
    <s v="Retail"/>
    <x v="12"/>
    <s v="XPS 1810"/>
    <s v="CORSE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04"/>
  </r>
  <r>
    <s v="VYXGM"/>
    <s v="DAO_Retail"/>
    <n v="2014"/>
    <s v="730-2516"/>
    <s v="XPS14,NO PROCESSOR,NOTEBOOK,CARRERA XPS FBTX"/>
    <s v="CARRERA XPS FBTX"/>
    <s v="CONSUMER"/>
    <s v="Retail"/>
    <x v="5"/>
    <s v="XPS14"/>
    <s v="CARRERA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9"/>
  </r>
  <r>
    <s v="RJN9R"/>
    <s v="BTS_DAO"/>
    <s v="NULL"/>
    <s v="998-BIHT"/>
    <s v="INSPIRON 3646,,SAFFRON,SAFFRONFBTX"/>
    <s v="SAFFRONFBTX"/>
    <s v="CONSUMER"/>
    <s v="Consumer"/>
    <x v="1"/>
    <s v="INSPIRON 3646"/>
    <s v="SAFFRONBTX"/>
    <x v="0"/>
    <s v="NULL"/>
    <s v="NULL"/>
    <s v="NULL"/>
    <s v="Cons Direct"/>
    <n v="13"/>
    <n v="13"/>
    <n v="13"/>
    <n v="13"/>
    <n v="13"/>
    <n v="13"/>
    <n v="13"/>
    <n v="13"/>
    <n v="13"/>
    <n v="13"/>
    <n v="13"/>
    <n v="13"/>
    <n v="13"/>
    <n v="0"/>
    <n v="0"/>
    <n v="0"/>
    <n v="0"/>
    <n v="0"/>
    <n v="0"/>
    <n v="0"/>
    <n v="13"/>
    <n v="0"/>
    <n v="0"/>
    <n v="0"/>
    <n v="0"/>
    <n v="13"/>
    <n v="0"/>
    <n v="0"/>
    <n v="0"/>
    <n v="243.65"/>
    <n v="3167.4500000000003"/>
    <n v="0"/>
    <n v="3167.4500000000003"/>
    <x v="88"/>
  </r>
  <r>
    <s v="RM8V8"/>
    <s v="DAO_Retail"/>
    <n v="2014"/>
    <s v="730-4476"/>
    <s v="INSPIRON 7720,AUDIA7TURBOBTX1"/>
    <s v="AUDIA7TURBOFBTX"/>
    <s v="CONSUMER"/>
    <s v="Retail"/>
    <x v="0"/>
    <s v="INSPIRON 7720"/>
    <s v="AUDIA7TURBO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61"/>
  </r>
  <r>
    <s v="T3WD5"/>
    <s v="DAO_Retail"/>
    <n v="2014"/>
    <s v="998-BNOO"/>
    <s v="INSPIRON 5548, NOTEBOOK, MAPLEM15BDWFBTX"/>
    <s v="MAPLEM15BDWFBTX"/>
    <s v="CONSUMER"/>
    <s v="Retail"/>
    <x v="0"/>
    <s v="INSPIRON 5548"/>
    <s v="MAPLEM15BDWBTX"/>
    <x v="0"/>
    <s v="NULL"/>
    <s v="NULL"/>
    <s v="NULL"/>
    <s v="Cons Retail"/>
    <n v="21"/>
    <n v="21"/>
    <n v="21"/>
    <n v="21"/>
    <n v="21"/>
    <n v="21"/>
    <n v="21"/>
    <n v="21"/>
    <n v="21"/>
    <n v="0"/>
    <n v="0"/>
    <n v="0"/>
    <n v="0"/>
    <n v="0"/>
    <n v="0"/>
    <n v="0"/>
    <n v="0"/>
    <n v="0"/>
    <n v="0"/>
    <n v="0"/>
    <n v="21"/>
    <n v="0"/>
    <n v="0"/>
    <n v="0"/>
    <n v="0"/>
    <n v="21"/>
    <n v="0"/>
    <n v="0"/>
    <n v="0"/>
    <n v="606.61"/>
    <n v="12738.81"/>
    <n v="0"/>
    <n v="12738.81"/>
    <x v="35"/>
  </r>
  <r>
    <s v="T695X"/>
    <s v="DAO_Commercial"/>
    <s v="NDBM_Wave2"/>
    <s v="730-7837"/>
    <s v="Optiplex 7010_001"/>
    <s v="LANIKAI7SFFBTX"/>
    <s v="COMMERCIAL"/>
    <s v="Commercial"/>
    <x v="2"/>
    <s v="OPTIPLEX 7010"/>
    <s v="LANIKAI7SFBTX"/>
    <x v="0"/>
    <s v="DAO"/>
    <s v="North Am."/>
    <s v="Commercial Legacy"/>
    <s v="Commercial DBM"/>
    <n v="241"/>
    <n v="241"/>
    <n v="241"/>
    <n v="241"/>
    <n v="241"/>
    <n v="241"/>
    <n v="241"/>
    <n v="241"/>
    <n v="241"/>
    <n v="241"/>
    <n v="241"/>
    <n v="241"/>
    <n v="241"/>
    <n v="241"/>
    <n v="0"/>
    <n v="0"/>
    <n v="0"/>
    <n v="0"/>
    <n v="0"/>
    <n v="0"/>
    <n v="241"/>
    <n v="0"/>
    <n v="0"/>
    <n v="0"/>
    <n v="0"/>
    <n v="241"/>
    <n v="0"/>
    <n v="0"/>
    <n v="0"/>
    <n v="392.01"/>
    <n v="94474.41"/>
    <n v="0"/>
    <n v="94474.41"/>
    <x v="199"/>
  </r>
  <r>
    <s v="T8WDR"/>
    <s v="BTS_DAO"/>
    <s v="FY 16 Holiday Cycle 5"/>
    <s v="998-BQRQ"/>
    <s v="IRIS15BSW1605_007"/>
    <s v="IRIS15BSWFBTX"/>
    <s v="CONSUMER"/>
    <s v="Consumer"/>
    <x v="0"/>
    <s v="INSPIRON 15-3552"/>
    <s v="IRIS15BSW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83"/>
  </r>
  <r>
    <s v="Y1WV8"/>
    <s v="BTS_DAO"/>
    <s v="DBM"/>
    <s v="998-BQWR"/>
    <s v="TULIP15AMDBTX1,INSPIRON 15-5555"/>
    <s v="TULIP15AMDFBTX"/>
    <s v="CONSUMER"/>
    <s v="Consumer"/>
    <x v="0"/>
    <s v="INSPIRON 15-5555"/>
    <s v="TULIP15AMDBTX"/>
    <x v="0"/>
    <s v="NULL"/>
    <s v="NULL"/>
    <s v="NULL"/>
    <s v="Cons Direct"/>
    <n v="9"/>
    <n v="9"/>
    <n v="9"/>
    <n v="9"/>
    <n v="9"/>
    <n v="0"/>
    <n v="0"/>
    <n v="0"/>
    <n v="0"/>
    <n v="0"/>
    <n v="0"/>
    <n v="0"/>
    <n v="0"/>
    <n v="0"/>
    <n v="0"/>
    <n v="0"/>
    <n v="0"/>
    <n v="0"/>
    <n v="0"/>
    <n v="0"/>
    <n v="9"/>
    <n v="0"/>
    <n v="0"/>
    <n v="0"/>
    <n v="0"/>
    <n v="9"/>
    <n v="0"/>
    <n v="0"/>
    <n v="0"/>
    <n v="325.49"/>
    <n v="2929.41"/>
    <n v="0"/>
    <n v="0"/>
    <x v="45"/>
  </r>
  <r>
    <s v="Y30TR"/>
    <s v="DAO_Commercial"/>
    <s v="FY16 2H"/>
    <s v="998-BRLD"/>
    <s v="5040SFF_2H16_002"/>
    <s v="TRIGGERFISHSFFFBTX"/>
    <s v="COMMERCIAL"/>
    <s v="Retail"/>
    <x v="2"/>
    <s v="OPTIPLEX 5040"/>
    <s v="TRIGGERFISHSFF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22"/>
  </r>
  <r>
    <s v="Y3WJN"/>
    <s v="BTS_DAO"/>
    <s v="SPR-2016"/>
    <s v="998-BLKV"/>
    <s v="CelBYT|2|500"/>
    <s v="IRIS14BYTFBTX"/>
    <s v="CONSUMER"/>
    <s v="Consumer"/>
    <x v="0"/>
    <s v="INSPIRON 14-3451"/>
    <s v="IRIS14BYTBTX"/>
    <x v="0"/>
    <s v="NULL"/>
    <s v="NULL"/>
    <s v="NULL"/>
    <s v="Cons Direct"/>
    <n v="68"/>
    <n v="68"/>
    <n v="68"/>
    <n v="68"/>
    <n v="68"/>
    <n v="68"/>
    <n v="68"/>
    <n v="68"/>
    <n v="68"/>
    <n v="68"/>
    <n v="68"/>
    <n v="0"/>
    <n v="0"/>
    <n v="0"/>
    <n v="0"/>
    <n v="0"/>
    <n v="0"/>
    <n v="0"/>
    <n v="0"/>
    <n v="0"/>
    <n v="68"/>
    <n v="0"/>
    <n v="0"/>
    <n v="0"/>
    <n v="0"/>
    <n v="68"/>
    <n v="0"/>
    <n v="0"/>
    <n v="0"/>
    <n v="286.17"/>
    <n v="19459.560000000001"/>
    <n v="0"/>
    <n v="19459.560000000001"/>
    <x v="16"/>
  </r>
  <r>
    <s v="Y68CY"/>
    <s v="DAO_Retail"/>
    <n v="2014"/>
    <s v="998-10978"/>
    <s v="XPS14Z,NO PROCESSOR,NOTEBOOK,BREITLING XPSZ FBTX"/>
    <s v="BREITLING XPSZ FBTX"/>
    <s v="CONSUMER"/>
    <s v="Retail"/>
    <x v="5"/>
    <s v="XPS14Z"/>
    <s v="BREITLING XPSZ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5"/>
  </r>
  <r>
    <s v="Y6FG9"/>
    <s v="DAO_Commercial"/>
    <s v="FY16 2H"/>
    <s v="998-BSQC"/>
    <s v="3040SFF_2H16_018"/>
    <s v="WHITEFISHSFFFBTX"/>
    <s v="COMMERCIAL"/>
    <s v="Retail"/>
    <x v="2"/>
    <s v="OPTIPLEX 3040"/>
    <s v="WHITEFISHSFF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s v="-"/>
    <n v="0"/>
    <n v="0"/>
    <n v="0"/>
    <x v="117"/>
  </r>
  <r>
    <s v="WY48C"/>
    <s v="DAO_Retail"/>
    <n v="2014"/>
    <s v="998-BDGK"/>
    <s v="XPS 1810,,,CORSEFBTX"/>
    <s v="CORSEFBTX"/>
    <s v="CONSUMER"/>
    <s v="Retail"/>
    <x v="12"/>
    <s v="XPS 1810"/>
    <s v="CORSE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04"/>
  </r>
  <r>
    <s v="X4P9H"/>
    <s v="DAO_Commercial"/>
    <s v="DBM"/>
    <s v="998-BFZV"/>
    <s v="OptiPlex 7020 MT_008"/>
    <s v="AMAZON7MTFBTX"/>
    <s v="COMMERCIAL"/>
    <s v="Commercial"/>
    <x v="2"/>
    <s v="OPTIPLEX 7020"/>
    <s v="AMAZON7MTBTX"/>
    <x v="0"/>
    <s v="DAO"/>
    <s v="NULL"/>
    <s v="NULL"/>
    <s v="Commercial DBM"/>
    <n v="1274"/>
    <n v="1274"/>
    <n v="1274"/>
    <n v="1274"/>
    <n v="1274"/>
    <n v="386"/>
    <n v="0"/>
    <n v="0"/>
    <n v="0"/>
    <n v="0"/>
    <n v="0"/>
    <n v="0"/>
    <n v="0"/>
    <n v="0"/>
    <n v="0"/>
    <n v="0"/>
    <n v="952"/>
    <n v="0"/>
    <n v="952"/>
    <n v="180"/>
    <n v="1253"/>
    <n v="21"/>
    <n v="0"/>
    <n v="0"/>
    <n v="0"/>
    <n v="1274"/>
    <n v="0"/>
    <n v="952"/>
    <n v="460"/>
    <n v="469.27"/>
    <n v="597849.98"/>
    <n v="446745.04"/>
    <n v="0"/>
    <x v="225"/>
  </r>
  <r>
    <s v="X90N0"/>
    <s v="DAO_Commercial"/>
    <s v="DBM"/>
    <s v="998-BGHE"/>
    <s v="OPTIPLEX 3020_009"/>
    <s v="TIGRISSFFFBTX"/>
    <s v="COMMERCIAL"/>
    <s v="Commercial"/>
    <x v="2"/>
    <s v="OPTIPLEX 3020"/>
    <s v="TIGRISSFFBTX"/>
    <x v="0"/>
    <s v="DAO"/>
    <s v="NULL"/>
    <s v="NULL"/>
    <s v="Commercial DBM"/>
    <n v="87"/>
    <n v="87"/>
    <n v="87"/>
    <n v="87"/>
    <n v="87"/>
    <n v="87"/>
    <n v="87"/>
    <n v="87"/>
    <n v="87"/>
    <n v="87"/>
    <n v="87"/>
    <n v="0"/>
    <n v="0"/>
    <n v="0"/>
    <n v="0"/>
    <n v="0"/>
    <n v="0"/>
    <n v="0"/>
    <n v="0"/>
    <n v="0"/>
    <n v="52"/>
    <n v="35"/>
    <n v="0"/>
    <n v="0"/>
    <n v="0"/>
    <n v="87"/>
    <n v="0"/>
    <n v="0"/>
    <n v="0"/>
    <n v="372.43"/>
    <n v="32401.41"/>
    <n v="0"/>
    <n v="32401.41"/>
    <x v="119"/>
  </r>
  <r>
    <s v="XD7NM"/>
    <s v="BTS_DAO"/>
    <s v="Spr-2015"/>
    <s v="730-7875"/>
    <s v="i7|8|1TB|M2:GT635 1GB|DVDRW|1703|Win7 Pro"/>
    <s v="GOODYEARFBTX"/>
    <s v="CONSUMER"/>
    <s v="Consumer"/>
    <x v="12"/>
    <s v="XPS 8700"/>
    <s v="GOODYEARBTX"/>
    <x v="0"/>
    <s v="DAO"/>
    <s v="North Am."/>
    <s v="Consumer Direct"/>
    <s v="Cons Direct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689.13"/>
    <n v="689.13"/>
    <n v="0"/>
    <n v="689.13"/>
    <x v="68"/>
  </r>
  <r>
    <s v="XJ67W"/>
    <s v="DAO_Retail"/>
    <s v="Holiday 2015"/>
    <s v="998-BQZF"/>
    <s v="COTTON131605_5013_P"/>
    <s v="COTTONWOODSKLFBTX"/>
    <s v="CONSUMER"/>
    <s v="Retail"/>
    <x v="0"/>
    <s v="INSPIRON 7359"/>
    <s v="COTTONWOODSKLBTX"/>
    <x v="0"/>
    <s v="NULL"/>
    <s v="NULL"/>
    <s v="NULL"/>
    <s v="Cons Retail"/>
    <n v="767"/>
    <n v="767"/>
    <n v="0"/>
    <n v="0"/>
    <n v="0"/>
    <n v="0"/>
    <n v="0"/>
    <n v="0"/>
    <n v="0"/>
    <n v="0"/>
    <n v="0"/>
    <n v="0"/>
    <n v="0"/>
    <n v="0"/>
    <n v="2123"/>
    <n v="0"/>
    <n v="0"/>
    <n v="0"/>
    <n v="2123"/>
    <n v="117"/>
    <n v="764"/>
    <n v="0"/>
    <n v="0"/>
    <n v="3"/>
    <n v="0"/>
    <n v="767"/>
    <n v="1103"/>
    <n v="1020"/>
    <n v="2123"/>
    <n v="794.94500000000005"/>
    <n v="609722.81500000006"/>
    <n v="1687668.2350000001"/>
    <n v="0"/>
    <x v="168"/>
  </r>
  <r>
    <s v="Y2M6G"/>
    <s v="BTS_DAO"/>
    <s v="SPR-2016"/>
    <s v="998-BKRP"/>
    <s v="PQC|4GB|500GB W7 Pro"/>
    <s v="SAFFRONFBTX"/>
    <s v="CONSUMER"/>
    <s v="Consumer"/>
    <x v="1"/>
    <s v="INSPIRON 3646"/>
    <s v="SAFFRONBTX"/>
    <x v="0"/>
    <s v="NULL"/>
    <s v="NULL"/>
    <s v="NULL"/>
    <s v="Cons Direct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341.03"/>
    <n v="341.03"/>
    <n v="0"/>
    <n v="341.03"/>
    <x v="88"/>
  </r>
  <r>
    <s v="Y6J4P"/>
    <s v="BTS_DAO"/>
    <s v="FY 16 Holiday Cycle 5"/>
    <s v="998-BRBS"/>
    <s v="CEDAR14V1601_2223"/>
    <s v="CEDAR14HSWFBTX"/>
    <s v="CONSUMER"/>
    <s v="Consumer"/>
    <x v="0"/>
    <s v="INSPIRON 3442"/>
    <s v="CEDAR14HSW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9"/>
  </r>
  <r>
    <s v="YF341"/>
    <s v="DAO_Commercial"/>
    <s v="DBM"/>
    <s v="998-BLUT"/>
    <s v="3020MT_1H16_009_STF"/>
    <s v="TIGRISMTFBTX"/>
    <s v="COMMERCIAL"/>
    <s v="Commercial"/>
    <x v="2"/>
    <s v="OPTIPLEX 3020"/>
    <s v="TIGRISMTBTX"/>
    <x v="0"/>
    <s v="NULL"/>
    <s v="NULL"/>
    <s v="Commercial NDBM"/>
    <s v="Commercial DBM"/>
    <n v="1244"/>
    <n v="1244"/>
    <n v="1244"/>
    <n v="1244"/>
    <n v="1244"/>
    <n v="1244"/>
    <n v="1244"/>
    <n v="1244"/>
    <n v="1244"/>
    <n v="1244"/>
    <n v="1244"/>
    <n v="0"/>
    <n v="0"/>
    <n v="0"/>
    <n v="0"/>
    <n v="0"/>
    <n v="0"/>
    <n v="0"/>
    <n v="0"/>
    <n v="0"/>
    <n v="1236"/>
    <n v="8"/>
    <n v="0"/>
    <n v="0"/>
    <n v="0"/>
    <n v="1244"/>
    <n v="0"/>
    <n v="0"/>
    <n v="0"/>
    <n v="291.07"/>
    <n v="362091.08"/>
    <n v="0"/>
    <n v="362091.08"/>
    <x v="41"/>
  </r>
  <r>
    <s v="YHWTJ"/>
    <s v="DAO_Retail"/>
    <n v="2014"/>
    <s v="998-BMNT"/>
    <s v="TULIP15BDWBTX1,INSPIRON 15-5558"/>
    <s v="TULIP15BDWFBTX"/>
    <s v="CONSUMER"/>
    <s v="Retail"/>
    <x v="0"/>
    <s v="INSPIRON 15-5558"/>
    <s v="TULIP15BDWBTX"/>
    <x v="0"/>
    <s v="NULL"/>
    <s v="NULL"/>
    <s v="NULL"/>
    <s v="Cons Retail"/>
    <n v="27"/>
    <n v="27"/>
    <n v="27"/>
    <n v="27"/>
    <n v="27"/>
    <n v="27"/>
    <n v="27"/>
    <n v="27"/>
    <n v="0"/>
    <n v="0"/>
    <n v="0"/>
    <n v="0"/>
    <n v="0"/>
    <n v="0"/>
    <n v="0"/>
    <n v="0"/>
    <n v="0"/>
    <n v="0"/>
    <n v="0"/>
    <n v="1"/>
    <n v="27"/>
    <n v="0"/>
    <n v="0"/>
    <n v="0"/>
    <n v="0"/>
    <n v="27"/>
    <n v="0"/>
    <n v="0"/>
    <n v="0"/>
    <n v="630.65"/>
    <n v="17027.55"/>
    <n v="0"/>
    <n v="17027.55"/>
    <x v="80"/>
  </r>
  <r>
    <s v="YM2JX"/>
    <s v="DAO_Retail"/>
    <n v="2014"/>
    <s v="998-BBGM"/>
    <s v="VENUE 7,3730, DCHDY-BASE,TBLT,16G,TBRD,BTX,US,BLK"/>
    <s v="THUNDERBIRD BTS"/>
    <s v="TABLET DEVICES"/>
    <s v="Retail"/>
    <x v="7"/>
    <s v="VENUE 10 PRO 5055"/>
    <s v="THUNDERBIRD"/>
    <x v="0"/>
    <s v="DAO"/>
    <s v="North Am."/>
    <s v="Tablets"/>
    <s v="Tabl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31"/>
  </r>
  <r>
    <s v="W3W7Y"/>
    <s v="DAO_Retail"/>
    <n v="2014"/>
    <s v="998-BMCC"/>
    <s v="INSPIRON 3543,,NOTEBOOK,CEDAR15BDWFBTX"/>
    <s v="CEDAR15BDWFBTX"/>
    <s v="CONSUMER"/>
    <s v="Retail"/>
    <x v="0"/>
    <s v="INSPIRON 3543"/>
    <s v="CEDAR15BD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.77"/>
    <n v="0"/>
    <n v="0"/>
    <n v="0"/>
    <x v="2"/>
  </r>
  <r>
    <s v="W5H29"/>
    <s v="DAO_Retail"/>
    <n v="2014"/>
    <s v="730-6400"/>
    <s v="XPS ONE 27,NO PROCESSOR,AIO,2720,PIRELLIBTX1"/>
    <s v="PIRELLIFBTX"/>
    <s v="CONSUMER"/>
    <s v="Retail"/>
    <x v="12"/>
    <s v="XPS ONE 27"/>
    <s v="PIRELLI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8"/>
  </r>
  <r>
    <s v="WD2HK"/>
    <s v="DAO_Retail"/>
    <n v="2014"/>
    <s v="730-8201"/>
    <s v="INSPIRON 3647,T93ND, BASE,INSP DT,3647,BTX,GENERAL SFFFBTX"/>
    <s v="GENERAL SFFFBTX"/>
    <s v="CONSUMER"/>
    <s v="Retail"/>
    <x v="1"/>
    <s v="INSPIRON 3647"/>
    <s v="GENERAL SFF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8"/>
  </r>
  <r>
    <s v="WG41W"/>
    <s v="DAO_Retail"/>
    <s v="Holiday 2015"/>
    <s v="998-BSDJ"/>
    <s v="IRIS15BSW1605_010_P"/>
    <s v="IRIS15BSWFBTX"/>
    <s v="CONSUMER"/>
    <s v="Retail"/>
    <x v="0"/>
    <s v="INSPIRON 15-3552"/>
    <s v="IRIS15BSWBTX"/>
    <x v="0"/>
    <s v="NULL"/>
    <s v="NULL"/>
    <s v="NULL"/>
    <s v="Cons Retail"/>
    <n v="1445"/>
    <n v="1445"/>
    <n v="270"/>
    <n v="0"/>
    <n v="0"/>
    <n v="0"/>
    <n v="0"/>
    <n v="0"/>
    <n v="0"/>
    <n v="0"/>
    <n v="0"/>
    <n v="0"/>
    <n v="0"/>
    <n v="0"/>
    <n v="1"/>
    <n v="0"/>
    <n v="118"/>
    <n v="0"/>
    <n v="119"/>
    <n v="1"/>
    <n v="1445"/>
    <n v="0"/>
    <n v="0"/>
    <n v="0"/>
    <n v="0"/>
    <n v="1445"/>
    <n v="118"/>
    <n v="1"/>
    <n v="1"/>
    <n v="396.05759999999998"/>
    <n v="572303.23199999996"/>
    <n v="47130.854399999997"/>
    <n v="0"/>
    <x v="183"/>
  </r>
  <r>
    <s v="WPN8X"/>
    <s v="BTS_DAO"/>
    <s v="FY 16 Holiday Cycle 5"/>
    <s v="998-BQUJ"/>
    <s v="ORCHAMD1605_2406_R"/>
    <s v="ORCAMD24FBTX"/>
    <s v="CONSUMER"/>
    <s v="Consumer"/>
    <x v="1"/>
    <s v="INSPIRON 24-3455"/>
    <s v="ORCAMD24BTX"/>
    <x v="0"/>
    <s v="NULL"/>
    <s v="NULL"/>
    <s v="NULL"/>
    <s v="Cons Direct"/>
    <n v="50"/>
    <n v="50"/>
    <n v="0"/>
    <n v="0"/>
    <n v="0"/>
    <n v="0"/>
    <n v="0"/>
    <n v="0"/>
    <n v="0"/>
    <n v="0"/>
    <n v="0"/>
    <n v="0"/>
    <n v="0"/>
    <n v="0"/>
    <n v="0"/>
    <n v="0"/>
    <n v="133"/>
    <n v="0"/>
    <n v="133"/>
    <n v="43"/>
    <n v="50"/>
    <n v="0"/>
    <n v="0"/>
    <n v="0"/>
    <n v="0"/>
    <n v="50"/>
    <n v="50"/>
    <n v="83"/>
    <n v="50"/>
    <n v="428.9486"/>
    <n v="21447.43"/>
    <n v="57050.163800000002"/>
    <n v="0"/>
    <x v="77"/>
  </r>
  <r>
    <s v="TWDXN"/>
    <s v="DAO_Retail"/>
    <n v="2014"/>
    <s v="730-7636"/>
    <s v="XPS13,9333,NOTEBOOK,SPYDER ULT XPSFBTX"/>
    <s v="SPYDER ULT XPSFBTX"/>
    <s v="CONSUMER"/>
    <s v="Retail"/>
    <x v="5"/>
    <s v="XPS13"/>
    <s v="SPYDER ULT XPS 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49"/>
  </r>
  <r>
    <s v="V47DN"/>
    <s v="BTS_DAO"/>
    <s v="HOL-2015"/>
    <s v="998-BHCP"/>
    <s v="i3|HSW|4|500 HD+"/>
    <s v="CEDAR17HSWFBTX"/>
    <s v="CONSUMER"/>
    <s v="Consumer"/>
    <x v="0"/>
    <s v="INSPIRON 5748"/>
    <s v="CEDAR17HSW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2"/>
  </r>
  <r>
    <s v="VG6FC"/>
    <s v="DAO_Retail"/>
    <n v="2014"/>
    <s v="730-4081"/>
    <s v="INSPIRON 2020,NO PROCESSOR,AIO,EAGLETONFBTX"/>
    <s v="EAGLETONFBTX"/>
    <s v="CONSUMER"/>
    <s v="Retail"/>
    <x v="1"/>
    <s v="INSPIRON ONE 2020"/>
    <s v="EAGLETON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"/>
  </r>
  <r>
    <s v="VH3JR"/>
    <s v="DAO_Retail"/>
    <n v="2014"/>
    <s v="998-BBCB"/>
    <s v="OPTIPLEX 9020,BTX,NO PROCESSOR,AMAZON AIO,AMAZON AIO,BTX,WW"/>
    <s v="AMAZON AIOFBTX"/>
    <s v="COMMERCIAL"/>
    <s v="Retail"/>
    <x v="2"/>
    <s v="OPTIPLEX 9020"/>
    <s v="AMAZON AIO 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"/>
  </r>
  <r>
    <s v="YP39Y"/>
    <s v="BTS_DAO"/>
    <s v="SPR-2016"/>
    <s v="998-BLQX"/>
    <s v="i5|8GB|1TB"/>
    <s v="GOODYEARFBTX"/>
    <s v="CONSUMER"/>
    <s v="Consumer"/>
    <x v="12"/>
    <s v="XPS 8700"/>
    <s v="GOODYEARBTX"/>
    <x v="0"/>
    <s v="NULL"/>
    <s v="NULL"/>
    <s v="NULL"/>
    <s v="Cons Direct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535.72"/>
    <n v="535.72"/>
    <n v="0"/>
    <n v="535.72"/>
    <x v="68"/>
  </r>
  <r>
    <s v="YPFXJ"/>
    <s v="DAO_Commercial"/>
    <s v="DBM"/>
    <s v="998-BRSP"/>
    <s v="SP3 8GB/256GB/I5"/>
    <s v="CROSSFITBTX"/>
    <s v="NULL"/>
    <s v="Retail"/>
    <x v="7"/>
    <s v="NULL"/>
    <s v="NULL"/>
    <x v="0"/>
    <s v="NULL"/>
    <s v="NULL"/>
    <s v="NULL"/>
    <s v="Tabl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4"/>
  </r>
  <r>
    <s v="YYC85"/>
    <s v="DAO_Retail"/>
    <n v="2014"/>
    <s v="998-BDWQ"/>
    <s v="TABXPSBTX,BASE,TBLT,WTRSTN,BTX,WW"/>
    <s v="TABXPS10BTX"/>
    <s v="TABLET DEVICES"/>
    <s v="Retail"/>
    <x v="7"/>
    <s v="DELL XPS 10"/>
    <s v="TABXPSBTX"/>
    <x v="0"/>
    <s v="NULL"/>
    <s v="NULL"/>
    <s v="NULL"/>
    <s v="Tabl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00"/>
  </r>
  <r>
    <s v="WT2VT"/>
    <s v="DAO_Retail"/>
    <n v="2014"/>
    <s v="998-10088"/>
    <s v="INSPIRON N5110,FGAN5110,NO PROCESSOR,NOTEBOOK,QUEEN15INTELFBTX"/>
    <s v="QUEEN15INTELFBTX"/>
    <s v="CONSUMER"/>
    <s v="Retail"/>
    <x v="0"/>
    <s v="INSPIRON N5110"/>
    <s v="QUEEN15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3"/>
  </r>
  <r>
    <s v="WT9HN"/>
    <s v="DAO_Retail"/>
    <n v="2014"/>
    <s v="730-7634"/>
    <s v="XPS 11,,NOTEBOOK,JARAMA,9P33, XPS FBTX"/>
    <s v="JARAMA XPS FBTX"/>
    <s v="CONSUMER"/>
    <s v="Retail"/>
    <x v="5"/>
    <s v="XPS 11"/>
    <s v="JARAMA XPS 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1"/>
  </r>
  <r>
    <s v="WYKCV"/>
    <s v="DAO_Commercial"/>
    <s v="NDBM_Wave2"/>
    <s v="730-7752"/>
    <s v="OptiPlex 3020 SFF_005"/>
    <s v="TIGRISSFFFBTX"/>
    <s v="COMMERCIAL"/>
    <s v="Commercial"/>
    <x v="2"/>
    <s v="OPTIPLEX 3020"/>
    <s v="TIGRISSFFBTX"/>
    <x v="0"/>
    <s v="DAO"/>
    <s v="North Am."/>
    <s v="Commercial NDBM"/>
    <s v="Commercial DBM"/>
    <n v="10"/>
    <n v="10"/>
    <n v="10"/>
    <n v="10"/>
    <n v="10"/>
    <n v="10"/>
    <n v="10"/>
    <n v="10"/>
    <n v="10"/>
    <n v="10"/>
    <n v="10"/>
    <n v="10"/>
    <n v="10"/>
    <n v="10"/>
    <n v="0"/>
    <n v="0"/>
    <n v="0"/>
    <n v="0"/>
    <n v="0"/>
    <n v="0"/>
    <n v="9"/>
    <n v="1"/>
    <n v="0"/>
    <n v="0"/>
    <n v="0"/>
    <n v="10"/>
    <n v="0"/>
    <n v="0"/>
    <n v="0"/>
    <n v="372.26"/>
    <n v="3722.6"/>
    <n v="0"/>
    <n v="3722.6"/>
    <x v="119"/>
  </r>
  <r>
    <s v="X56FK"/>
    <s v="DAO_Commercial"/>
    <s v="NDBM_Wave2"/>
    <s v="730-7574"/>
    <s v="M4800_142H_005NF"/>
    <s v="DIESEL15FBTX"/>
    <s v="COMMERCIAL"/>
    <s v="Commercial"/>
    <x v="14"/>
    <s v="PRECISION M4800"/>
    <s v="DIESEL15BTX"/>
    <x v="0"/>
    <s v="DAO"/>
    <s v="North Am."/>
    <s v="Commercial NDBM"/>
    <s v="Commercial DBM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1137.51"/>
    <n v="1137.51"/>
    <n v="0"/>
    <n v="1137.51"/>
    <x v="226"/>
  </r>
  <r>
    <s v="XVY95"/>
    <s v="DAO_Retail"/>
    <n v="2014"/>
    <s v="730-5934"/>
    <s v="XPS ONE 27,NO PROCESSOR,AIO,2720,PIRELLIBTX1"/>
    <s v="PIRELLIFBTX"/>
    <s v="CONSUMER"/>
    <s v="Retail"/>
    <x v="12"/>
    <s v="XPS ONE 27"/>
    <s v="PIRELLI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8"/>
  </r>
  <r>
    <s v="XWR04"/>
    <s v="DAO_Retail"/>
    <s v="Spring 2014"/>
    <s v="998-BICS"/>
    <s v="i17RM-8392APL"/>
    <s v="OAKM17HSWFBTX"/>
    <s v="CONSUMER"/>
    <s v="Retail"/>
    <x v="0"/>
    <s v="INSPIRON 5737"/>
    <s v="OAKM17HSW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6.95"/>
    <n v="0"/>
    <n v="0"/>
    <n v="0"/>
    <x v="135"/>
  </r>
  <r>
    <s v="YF5MY"/>
    <s v="BTS_DAO"/>
    <s v="B2S-2016"/>
    <s v="998-BNFW"/>
    <s v="i3|4|500 HD T"/>
    <s v="COTTONWOODBDWFBTX"/>
    <s v="CONSUMER"/>
    <s v="Consumer"/>
    <x v="0"/>
    <s v="INSPIRON 7348"/>
    <s v="COTTONWOODBDWBTX"/>
    <x v="0"/>
    <s v="NULL"/>
    <s v="NULL"/>
    <s v="NULL"/>
    <s v="Cons Direct"/>
    <n v="118"/>
    <n v="118"/>
    <n v="118"/>
    <n v="118"/>
    <n v="118"/>
    <n v="118"/>
    <n v="118"/>
    <n v="118"/>
    <n v="118"/>
    <n v="0"/>
    <n v="0"/>
    <n v="0"/>
    <n v="0"/>
    <n v="0"/>
    <n v="0"/>
    <n v="0"/>
    <n v="0"/>
    <n v="0"/>
    <n v="0"/>
    <n v="0"/>
    <n v="118"/>
    <n v="0"/>
    <n v="0"/>
    <n v="0"/>
    <n v="0"/>
    <n v="118"/>
    <n v="0"/>
    <n v="0"/>
    <n v="0"/>
    <n v="642.41"/>
    <n v="75804.37999999999"/>
    <n v="0"/>
    <n v="75804.37999999999"/>
    <x v="87"/>
  </r>
  <r>
    <s v="YN2XT"/>
    <s v="DAO_Commercial"/>
    <n v="2013"/>
    <s v="225-2179"/>
    <s v="ARB"/>
    <s v="ARB"/>
    <s v="ARB"/>
    <s v="Commercial"/>
    <x v="4"/>
    <s v="NULL"/>
    <s v="NULL"/>
    <x v="0"/>
    <s v="DAO"/>
    <s v="North Am."/>
    <s v="Commercial Legacy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4"/>
  </r>
  <r>
    <s v="YV55T"/>
    <s v="DAO_Retail"/>
    <n v="2014"/>
    <s v="998-BLFN"/>
    <s v="INSPIRON 3043,,FOXGLOVE,FOXGLOVEFBTX"/>
    <s v="FOXGLOVEFBTX"/>
    <s v="CONSUMER"/>
    <s v="Retail"/>
    <x v="1"/>
    <s v="INSPIRON 3043"/>
    <s v="FOXGLOVE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1"/>
  </r>
  <r>
    <s v="Y84GY"/>
    <s v="DAO_Retail"/>
    <s v="Holiday 2015"/>
    <s v="998-BSHF"/>
    <s v="GDSKL1605_111"/>
    <s v="GOODYEARSKLFBTX"/>
    <s v="CONSUMER"/>
    <s v="Retail"/>
    <x v="12"/>
    <s v="XPS 8900"/>
    <s v="GOODYEARSK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1"/>
    <n v="0"/>
    <n v="0"/>
    <n v="0"/>
    <n v="0"/>
    <n v="0"/>
    <n v="0"/>
    <n v="0"/>
    <n v="0"/>
    <n v="0"/>
    <s v="-"/>
    <n v="0"/>
    <n v="0"/>
    <n v="0"/>
    <x v="228"/>
  </r>
  <r>
    <s v="Y88NP"/>
    <s v="DAO_Retail"/>
    <n v="2014"/>
    <s v="998-BJHO"/>
    <s v="OPTIPLEX 9020,BTX,NO PROCESSOR,AMAZON AIO,AMAZON AIO,BTX,WW"/>
    <s v="AMAZON AIOFBTX"/>
    <s v="COMMERCIAL"/>
    <s v="Retail"/>
    <x v="2"/>
    <s v="OPTIPLEX 9020"/>
    <s v="AMAZON AIO 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"/>
  </r>
  <r>
    <s v="YJV25"/>
    <s v="DAO_Retail"/>
    <n v="2014"/>
    <s v="730-4708"/>
    <s v="INSPIRON 5521,,NOTEBOOK,OAKM15IVBFBTX"/>
    <s v="OAKM15IVBFBTX"/>
    <s v="CONSUMER"/>
    <s v="Retail"/>
    <x v="0"/>
    <s v="INSPIRON 5521"/>
    <s v="OAKM15IVB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4"/>
  </r>
  <r>
    <s v="YRJY3"/>
    <s v="DAO_Retail"/>
    <n v="2014"/>
    <s v="998-BDWL"/>
    <s v="INSPIRON 7 SERIES 14,7437,NOTEBOOK,HADLEY 14FBTX"/>
    <s v="HADLEY 14FBTX"/>
    <s v="CONSUMER"/>
    <s v="Retail"/>
    <x v="0"/>
    <s v="INSPIRON 7437"/>
    <s v="HADLEY 14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0"/>
  </r>
  <r>
    <s v="YXJHN"/>
    <s v="DAO_Retail"/>
    <s v="Holiday 2014"/>
    <s v="998-BIVU"/>
    <s v="i3043-5001BLK"/>
    <s v="FOXGLOVEFBTX"/>
    <s v="CONSUMER"/>
    <s v="Retail"/>
    <x v="1"/>
    <s v="INSPIRON 3043"/>
    <s v="FOXGLOVEBTX"/>
    <x v="0"/>
    <s v="NULL"/>
    <s v="NULL"/>
    <s v="NULL"/>
    <s v="Cons Retail"/>
    <n v="1777"/>
    <n v="1777"/>
    <n v="1777"/>
    <n v="1777"/>
    <n v="1777"/>
    <n v="1777"/>
    <n v="262"/>
    <n v="0"/>
    <n v="0"/>
    <n v="0"/>
    <n v="0"/>
    <n v="0"/>
    <n v="0"/>
    <n v="0"/>
    <n v="0"/>
    <n v="0"/>
    <n v="0"/>
    <n v="0"/>
    <n v="0"/>
    <n v="0"/>
    <n v="638"/>
    <n v="0"/>
    <n v="0"/>
    <n v="1139"/>
    <n v="0"/>
    <n v="1777"/>
    <n v="0"/>
    <n v="0"/>
    <n v="0"/>
    <n v="495.7"/>
    <n v="880858.9"/>
    <n v="0"/>
    <n v="0"/>
    <x v="51"/>
  </r>
  <r>
    <s v="VM67F"/>
    <s v="BTS_DAO"/>
    <s v="FY 16 Holiday Cycle 5"/>
    <s v="998-BQSU"/>
    <s v="TULIP15SKL1605_2319_R (3D)"/>
    <s v="TULIP15SKLFBTX"/>
    <s v="CONSUMER"/>
    <s v="Consumer"/>
    <x v="0"/>
    <s v="INSPIRON 15-5559"/>
    <s v="TULIP15SKLBTX"/>
    <x v="0"/>
    <s v="NULL"/>
    <s v="NULL"/>
    <s v="NULL"/>
    <s v="Cons Direct"/>
    <n v="143"/>
    <n v="143"/>
    <n v="143"/>
    <n v="103"/>
    <n v="67"/>
    <n v="0"/>
    <n v="0"/>
    <n v="0"/>
    <n v="0"/>
    <n v="0"/>
    <n v="0"/>
    <n v="0"/>
    <n v="0"/>
    <n v="0"/>
    <n v="0"/>
    <n v="0"/>
    <n v="438"/>
    <n v="0"/>
    <n v="438"/>
    <n v="70"/>
    <n v="143"/>
    <n v="0"/>
    <n v="0"/>
    <n v="0"/>
    <n v="0"/>
    <n v="143"/>
    <n v="392"/>
    <n v="46"/>
    <n v="392"/>
    <n v="651.62"/>
    <n v="93181.66"/>
    <n v="285409.56"/>
    <n v="0"/>
    <x v="89"/>
  </r>
  <r>
    <s v="VN9GX"/>
    <s v="DAO_Commercial"/>
    <s v="DBM"/>
    <s v="389-BCET"/>
    <s v="Lat E6430 - AMEX"/>
    <s v="Dalmore 14"/>
    <s v="NULL"/>
    <s v="Retail"/>
    <x v="4"/>
    <s v="NULL"/>
    <s v="DALMORE14BTX"/>
    <x v="0"/>
    <s v="DAO"/>
    <s v="NULL"/>
    <s v="NULL"/>
    <s v="Commercial DBM"/>
    <n v="70"/>
    <n v="70"/>
    <n v="70"/>
    <n v="70"/>
    <n v="70"/>
    <n v="70"/>
    <n v="70"/>
    <n v="70"/>
    <n v="70"/>
    <n v="70"/>
    <n v="70"/>
    <n v="70"/>
    <n v="70"/>
    <n v="70"/>
    <n v="0"/>
    <n v="0"/>
    <n v="0"/>
    <n v="0"/>
    <n v="0"/>
    <n v="0"/>
    <n v="70"/>
    <n v="0"/>
    <n v="0"/>
    <n v="0"/>
    <n v="0"/>
    <n v="70"/>
    <n v="0"/>
    <n v="0"/>
    <n v="0"/>
    <n v="659.70865878678978"/>
    <n v="46179.606115075287"/>
    <n v="0"/>
    <n v="46179.606115075287"/>
    <x v="186"/>
  </r>
  <r>
    <s v="VWVYT"/>
    <s v="DAO_Retail"/>
    <n v="2014"/>
    <s v="730-4190"/>
    <s v="INSPIRON 5521,,NOTEBOOK,OAKM15IVBFBTX"/>
    <s v="OAKM15IVBFBTX"/>
    <s v="CONSUMER"/>
    <s v="Retail"/>
    <x v="0"/>
    <s v="INSPIRON 5521"/>
    <s v="OAKM15IVB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4"/>
  </r>
  <r>
    <s v="VYYW6"/>
    <s v="DAO_Retail"/>
    <s v="Holiday 2013"/>
    <s v="998-BIDQ"/>
    <s v="i5535-1464sLV"/>
    <s v="OAK15AMDFBTX"/>
    <s v="CONSUMER"/>
    <s v="Retail"/>
    <x v="0"/>
    <s v="INSPIRON 5535"/>
    <s v="OAK15AMDBTX"/>
    <x v="0"/>
    <s v="DAO"/>
    <s v="NULL"/>
    <s v="NULL"/>
    <s v="Cons Retail"/>
    <n v="18"/>
    <n v="18"/>
    <n v="18"/>
    <n v="18"/>
    <n v="18"/>
    <n v="18"/>
    <n v="18"/>
    <n v="18"/>
    <n v="18"/>
    <n v="18"/>
    <n v="18"/>
    <n v="18"/>
    <n v="18"/>
    <n v="0"/>
    <n v="0"/>
    <n v="0"/>
    <n v="0"/>
    <n v="0"/>
    <n v="0"/>
    <n v="0"/>
    <n v="18"/>
    <n v="0"/>
    <n v="0"/>
    <n v="0"/>
    <n v="0"/>
    <n v="18"/>
    <n v="0"/>
    <n v="0"/>
    <n v="0"/>
    <n v="413.92"/>
    <n v="7450.56"/>
    <n v="0"/>
    <n v="7450.56"/>
    <x v="0"/>
  </r>
  <r>
    <s v="W9TFY"/>
    <s v="BTS_EMEA"/>
    <s v="DBM"/>
    <s v="998-BGDF"/>
    <s v="OPTIPLEX 9020_015"/>
    <s v="AMAZONSFFFBTX"/>
    <s v="COMMERCIAL"/>
    <s v="Commercial"/>
    <x v="2"/>
    <s v="OPTIPLEX 9020"/>
    <s v="AMAZONSFFBTX"/>
    <x v="0"/>
    <s v="NULL"/>
    <s v="NULL"/>
    <s v="Commercial NDBM"/>
    <s v="Commercial DBM"/>
    <n v="2509"/>
    <n v="2509"/>
    <n v="2401"/>
    <n v="2209"/>
    <n v="1825"/>
    <n v="33"/>
    <n v="0"/>
    <n v="0"/>
    <n v="0"/>
    <n v="0"/>
    <n v="0"/>
    <n v="0"/>
    <n v="0"/>
    <n v="0"/>
    <n v="0"/>
    <n v="14"/>
    <n v="1148"/>
    <n v="0"/>
    <n v="1162"/>
    <n v="540"/>
    <n v="1828"/>
    <n v="19"/>
    <n v="0"/>
    <n v="662"/>
    <n v="0"/>
    <n v="2509"/>
    <n v="0"/>
    <n v="1162"/>
    <n v="640"/>
    <n v="642.87"/>
    <n v="1612960.83"/>
    <n v="747014.94000000006"/>
    <n v="0"/>
    <x v="133"/>
  </r>
  <r>
    <s v="YMJCH"/>
    <s v="BTS_DAO"/>
    <s v="SPR-2016"/>
    <s v="998-BMGJ"/>
    <s v="VENUE 10 PRO 5055"/>
    <s v="SILVERTONFBTX"/>
    <s v="TABLET DEVICES"/>
    <s v="Commercial"/>
    <x v="7"/>
    <s v="VENUE 10 PRO 5055"/>
    <s v="SILVERTONBTX"/>
    <x v="0"/>
    <s v="NULL"/>
    <s v="NULL"/>
    <s v="NULL"/>
    <s v="Tablets"/>
    <n v="13741"/>
    <n v="13741"/>
    <n v="13741"/>
    <n v="13741"/>
    <n v="13741"/>
    <n v="13741"/>
    <n v="13741"/>
    <n v="13741"/>
    <n v="13741"/>
    <n v="13741"/>
    <n v="13741"/>
    <n v="11167"/>
    <n v="0"/>
    <n v="0"/>
    <n v="0"/>
    <n v="0"/>
    <n v="0"/>
    <n v="0"/>
    <n v="0"/>
    <n v="0"/>
    <n v="13609"/>
    <n v="132"/>
    <n v="0"/>
    <n v="0"/>
    <n v="0"/>
    <n v="13741"/>
    <n v="0"/>
    <n v="0"/>
    <n v="0"/>
    <n v="239.13"/>
    <n v="3285885.33"/>
    <n v="0"/>
    <n v="3285885.33"/>
    <x v="146"/>
  </r>
  <r>
    <s v="YN5M4"/>
    <s v="DAO_Retail"/>
    <s v="FY 16 Holiday Cycle 5"/>
    <s v="998-BRJB"/>
    <s v="LILMTCZ1605_303_P"/>
    <s v="LILYMTCZFBTX"/>
    <s v="CONSUMER"/>
    <s v="Retail"/>
    <x v="1"/>
    <s v="INSPIRON 3656"/>
    <s v="LILYMTCZBTX"/>
    <x v="0"/>
    <s v="NULL"/>
    <s v="NULL"/>
    <s v="NULL"/>
    <s v="Cons Retail"/>
    <n v="605"/>
    <n v="605"/>
    <n v="112"/>
    <n v="0"/>
    <n v="0"/>
    <n v="0"/>
    <n v="0"/>
    <n v="0"/>
    <n v="0"/>
    <n v="0"/>
    <n v="0"/>
    <n v="0"/>
    <n v="0"/>
    <n v="0"/>
    <n v="0"/>
    <n v="4676"/>
    <n v="0"/>
    <n v="0"/>
    <n v="4676"/>
    <n v="1206"/>
    <n v="153"/>
    <n v="0"/>
    <n v="0"/>
    <n v="452"/>
    <n v="0"/>
    <n v="605"/>
    <n v="0"/>
    <n v="4676"/>
    <n v="4845"/>
    <n v="591.87429999999995"/>
    <n v="358083.95149999997"/>
    <n v="2767604.2267999998"/>
    <n v="0"/>
    <x v="255"/>
  </r>
  <r>
    <s v="YR2KY"/>
    <s v="BTS_DAO"/>
    <s v="HOL-2015"/>
    <s v="998-BEZF"/>
    <s v="YATES,BASE,TBLT,BTX,YATES,,WW,VENUE 8"/>
    <s v="YATESFBTX"/>
    <s v="TABLET DEVICES"/>
    <s v="Consumer"/>
    <x v="7"/>
    <s v="VENUE 8"/>
    <s v="YATESBTX"/>
    <x v="0"/>
    <s v="DAO"/>
    <s v="NULL"/>
    <s v="NULL"/>
    <s v="Tabl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84"/>
  </r>
  <r>
    <s v="XDV3J"/>
    <s v="DAO_Retail"/>
    <n v="2014"/>
    <s v="998-BDYX"/>
    <s v="INSPIRON 3521,NOTEBOOK,OAKV15IVBFBTX"/>
    <s v="OAKV15IVBFBTX"/>
    <s v="CONSUMER"/>
    <s v="Retail"/>
    <x v="0"/>
    <s v="INSPIRON 3521"/>
    <s v="OAKV15IVB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6"/>
  </r>
  <r>
    <s v="XPWC6"/>
    <s v="DAO_Commercial"/>
    <s v="FY16 2H"/>
    <s v="998-BSQD"/>
    <s v="3040MFF_2H16_001"/>
    <s v="WHITEFISHMFFFBTX"/>
    <s v="COMMERCIAL"/>
    <s v="Retail"/>
    <x v="2"/>
    <s v="OPTIPLEX 3040"/>
    <s v="WHITEFISHMFF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12"/>
  </r>
  <r>
    <s v="XWYX4"/>
    <s v="DAO_Retail"/>
    <s v="Back to School 2014"/>
    <s v="998-BCYY"/>
    <s v="i3542-5000BK"/>
    <s v="CEDAR15HSWFBTX"/>
    <s v="CONSUMER"/>
    <s v="Retail"/>
    <x v="0"/>
    <s v="INSPIRON 3542"/>
    <s v="CEDAR15HSWBTX"/>
    <x v="0"/>
    <s v="DAO"/>
    <s v="North Am."/>
    <s v="Consumer InDirect"/>
    <s v="Cons Retail"/>
    <n v="9"/>
    <n v="9"/>
    <n v="9"/>
    <n v="9"/>
    <n v="9"/>
    <n v="9"/>
    <n v="9"/>
    <n v="9"/>
    <n v="9"/>
    <n v="9"/>
    <n v="9"/>
    <n v="9"/>
    <n v="9"/>
    <n v="0"/>
    <n v="0"/>
    <n v="0"/>
    <n v="0"/>
    <n v="0"/>
    <n v="0"/>
    <n v="0"/>
    <n v="9"/>
    <n v="0"/>
    <n v="0"/>
    <n v="0"/>
    <n v="0"/>
    <n v="9"/>
    <n v="0"/>
    <n v="0"/>
    <n v="0"/>
    <n v="532.65"/>
    <n v="4793.8499999999995"/>
    <n v="0"/>
    <n v="4793.8499999999995"/>
    <x v="37"/>
  </r>
  <r>
    <s v="Y1JJJ"/>
    <s v="DAO_Retail"/>
    <n v="2014"/>
    <s v="730-5262"/>
    <s v="INSPIRON 660,NO PROCESSOR,MINI TOWER,MISSION HILLS MLKFBTX"/>
    <s v="MISSION HILLS MLK BTX"/>
    <s v="CONSUMER"/>
    <s v="Retail"/>
    <x v="1"/>
    <s v="INSPIRON 660"/>
    <s v="MISSION HILLS MLK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8"/>
  </r>
  <r>
    <s v="WD45K"/>
    <s v="DAO_Commercial"/>
    <s v="DBM"/>
    <s v="998-BNXJ"/>
    <s v="WYSE 3010 THIN CLIENT"/>
    <s v="SANTA CLARAFBTX"/>
    <s v="THIN CLIENT"/>
    <s v="Commercial"/>
    <x v="11"/>
    <s v="WYSE 3010 THIN CLIENT"/>
    <s v="SANTA CLARA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13"/>
  </r>
  <r>
    <s v="WD67T"/>
    <s v="DAO_Retail"/>
    <n v="2014"/>
    <s v="998-BNSG"/>
    <s v="TULIP15BDWBTX1,INSPIRON 15-5558"/>
    <s v="TULIP15BDWFBTX"/>
    <s v="CONSUMER"/>
    <s v="Retail"/>
    <x v="0"/>
    <s v="INSPIRON 15-5558"/>
    <s v="TULIP15BD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0"/>
  </r>
  <r>
    <s v="WF32Y"/>
    <s v="DAO_Retail"/>
    <s v="Spring 2015"/>
    <s v="998-BKWZ"/>
    <s v="i7548-2129SLV"/>
    <s v="BRADLEYBDWFBTX"/>
    <s v="CONSUMER"/>
    <s v="Retail"/>
    <x v="0"/>
    <s v="INSPIRON 7548"/>
    <s v="BRADLEYBDWBTX"/>
    <x v="0"/>
    <s v="NULL"/>
    <s v="NULL"/>
    <s v="NULL"/>
    <s v="Cons Retail"/>
    <n v="212"/>
    <n v="212"/>
    <n v="212"/>
    <n v="212"/>
    <n v="212"/>
    <n v="212"/>
    <n v="212"/>
    <n v="212"/>
    <n v="212"/>
    <n v="212"/>
    <n v="0"/>
    <n v="0"/>
    <n v="0"/>
    <n v="0"/>
    <n v="0"/>
    <n v="0"/>
    <n v="0"/>
    <n v="0"/>
    <n v="0"/>
    <n v="0"/>
    <n v="212"/>
    <n v="0"/>
    <n v="0"/>
    <n v="0"/>
    <n v="0"/>
    <n v="212"/>
    <n v="0"/>
    <n v="0"/>
    <n v="0"/>
    <n v="679.45"/>
    <n v="144043.40000000002"/>
    <n v="0"/>
    <n v="144043.40000000002"/>
    <x v="71"/>
  </r>
  <r>
    <s v="WMGHX"/>
    <s v="DAO_Retail"/>
    <n v="2014"/>
    <s v="730-8177"/>
    <s v="INSPIRON 3647,T93ND, BASE,INSP DT,3647,BTX,GENERAL SFFFBTX"/>
    <s v="GENERAL SFFFBTX"/>
    <s v="CONSUMER"/>
    <s v="Retail"/>
    <x v="1"/>
    <s v="INSPIRON 3647"/>
    <s v="GENERAL SFF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8"/>
  </r>
  <r>
    <s v="WVYD3"/>
    <s v="BTS_DAO"/>
    <s v="HOL-2015"/>
    <s v="998-BKRR"/>
    <s v="i5HSW|16|1TB|QHD"/>
    <s v="ECHO 13FBTX"/>
    <s v="CONSUMER"/>
    <s v="Consumer"/>
    <x v="8"/>
    <s v="ALIENWARE 13"/>
    <s v="ECHO 13 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0"/>
  </r>
  <r>
    <s v="Y3GXG"/>
    <s v="BTS_DAO"/>
    <s v="B2S-2013"/>
    <s v="730-2784"/>
    <s v="A7INT1303_036"/>
    <s v="AUDIA7INTELFBTX"/>
    <s v="CONSUMER"/>
    <s v="Consumer"/>
    <x v="0"/>
    <s v="INSPIRON 5720"/>
    <s v="AUDIA7INTELBTX"/>
    <x v="0"/>
    <s v="NULL"/>
    <s v="NULL"/>
    <s v="NULL"/>
    <s v="Cons Direct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752.95"/>
    <n v="752.95"/>
    <n v="0"/>
    <n v="752.95"/>
    <x v="163"/>
  </r>
  <r>
    <s v="Y9RCY"/>
    <s v="DAO_Retail"/>
    <n v="2014"/>
    <s v="730-2170"/>
    <s v="INSPIRON 2020,NO PROCESSOR,AIO,EAGLETONFBTX"/>
    <s v="EAGLETONFBTX"/>
    <s v="CONSUMER"/>
    <s v="Retail"/>
    <x v="1"/>
    <s v="INSPIRON ONE 2020"/>
    <s v="EAGLETON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"/>
  </r>
  <r>
    <s v="YD8C8"/>
    <s v="BTS_Mexico"/>
    <s v="FY 16 Spring Cycle 1"/>
    <s v="998-BKFE"/>
    <s v="SAFF1601_7102"/>
    <s v="SAFFRONFBTX"/>
    <s v="CONSUMER"/>
    <s v="Consumer"/>
    <x v="1"/>
    <s v="INSPIRON 3646"/>
    <s v="SAFFRONBTX"/>
    <x v="1"/>
    <s v="NULL"/>
    <s v="NULL"/>
    <s v="NULL"/>
    <s v="Cons Direct"/>
    <n v="30"/>
    <n v="30"/>
    <n v="30"/>
    <n v="30"/>
    <n v="30"/>
    <n v="30"/>
    <n v="30"/>
    <n v="30"/>
    <n v="30"/>
    <n v="30"/>
    <n v="0"/>
    <n v="0"/>
    <n v="0"/>
    <n v="0"/>
    <n v="0"/>
    <n v="0"/>
    <n v="0"/>
    <n v="0"/>
    <n v="0"/>
    <n v="0"/>
    <n v="30"/>
    <n v="0"/>
    <n v="0"/>
    <n v="0"/>
    <n v="0"/>
    <n v="30"/>
    <n v="0"/>
    <n v="0"/>
    <n v="0"/>
    <n v="290.64"/>
    <n v="8719.1999999999989"/>
    <n v="0"/>
    <n v="8719.1999999999989"/>
    <x v="88"/>
  </r>
  <r>
    <s v="YNH7M"/>
    <s v="DAO_Retail"/>
    <n v="2014"/>
    <s v="998-BHSS"/>
    <s v="INSPIRON 5 SERIES 15,NOTEBOOK,5537,OAKM15HSWFBTX"/>
    <s v="OAKM15HSWFBTX"/>
    <s v="CONSUMER"/>
    <s v="Retail"/>
    <x v="0"/>
    <s v="INSPIRON 5537"/>
    <s v="OAKM15HS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9"/>
  </r>
  <r>
    <s v="YT1JK"/>
    <s v="DAO_Commercial"/>
    <s v="NDBM_Wave2"/>
    <s v="730-8302"/>
    <s v="Chromebook_2GB_002"/>
    <s v="A35-11-BTX"/>
    <s v="THIN CLIENT"/>
    <s v="Commercial"/>
    <x v="11"/>
    <s v="DELL CHROMEBOOK 11"/>
    <s v="A35BTX"/>
    <x v="0"/>
    <s v="DAO"/>
    <s v="North Am."/>
    <s v="Commercial NDBM"/>
    <s v="Commercial DBM"/>
    <n v="113"/>
    <n v="113"/>
    <n v="113"/>
    <n v="113"/>
    <n v="113"/>
    <n v="113"/>
    <n v="113"/>
    <n v="113"/>
    <n v="113"/>
    <n v="113"/>
    <n v="113"/>
    <n v="113"/>
    <n v="0"/>
    <n v="0"/>
    <n v="0"/>
    <n v="0"/>
    <n v="0"/>
    <n v="0"/>
    <n v="0"/>
    <n v="0"/>
    <n v="18"/>
    <n v="95"/>
    <n v="0"/>
    <n v="0"/>
    <n v="0"/>
    <n v="113"/>
    <n v="0"/>
    <n v="0"/>
    <n v="0"/>
    <n v="289.27"/>
    <n v="32687.51"/>
    <n v="0"/>
    <n v="32687.51"/>
    <x v="201"/>
  </r>
  <r>
    <s v="WYGK3"/>
    <s v="BTS_DAO"/>
    <s v="FY 16 Holiday Cycle 5"/>
    <s v="998-BRST"/>
    <s v="IRIS14BSW1605_007_OPP"/>
    <s v="IRIS14BSWFBTX"/>
    <s v="CONSUMER"/>
    <s v="Consumer"/>
    <x v="0"/>
    <s v="INSPIRON 14-3452"/>
    <s v="IRIS14BSWBTX"/>
    <x v="0"/>
    <s v="NULL"/>
    <s v="NULL"/>
    <s v="NULL"/>
    <s v="Cons Direct"/>
    <n v="65"/>
    <n v="65"/>
    <n v="55"/>
    <n v="55"/>
    <n v="0"/>
    <n v="0"/>
    <n v="0"/>
    <n v="0"/>
    <n v="0"/>
    <n v="0"/>
    <n v="0"/>
    <n v="0"/>
    <n v="0"/>
    <n v="0"/>
    <n v="0"/>
    <n v="0"/>
    <n v="61"/>
    <n v="0"/>
    <n v="61"/>
    <n v="1"/>
    <n v="65"/>
    <n v="0"/>
    <n v="0"/>
    <n v="0"/>
    <n v="0"/>
    <n v="65"/>
    <n v="61"/>
    <n v="0"/>
    <n v="25"/>
    <n v="244.63810000000001"/>
    <n v="15901.476500000001"/>
    <n v="14922.9241"/>
    <n v="0"/>
    <x v="79"/>
  </r>
  <r>
    <s v="X0H7K"/>
    <s v="BTS_DAO"/>
    <s v="FY 16 Holiday Cycle 5"/>
    <s v="998-BRBJ"/>
    <s v="CEDAR15VHSW1601_2358"/>
    <s v="CEDAR15HSWFBTX"/>
    <s v="CONSUMER"/>
    <s v="Consumer"/>
    <x v="0"/>
    <s v="INSPIRON 3542"/>
    <s v="CEDAR15HSW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2.82"/>
    <n v="0"/>
    <n v="0"/>
    <n v="0"/>
    <x v="37"/>
  </r>
  <r>
    <s v="X0XFN"/>
    <s v="DAO_Retail"/>
    <n v="2014"/>
    <s v="730-4630"/>
    <s v="XPS13,NO PROCESSOR,L322X,WW,NOTEBOOK,SPYDER MLK XPSFBTX"/>
    <s v="SPYDER MLK XPSFBTX"/>
    <s v="CONSUMER"/>
    <s v="Retail"/>
    <x v="5"/>
    <s v="XPS13"/>
    <s v="SPYDER MLK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96"/>
  </r>
  <r>
    <s v="X86FH"/>
    <s v="BTS_DAO"/>
    <s v="FY 16 Holiday Cycle 5"/>
    <s v="998-BRIW"/>
    <s v="CORAL_ASM_1603_B001"/>
    <s v="CORALFBTX"/>
    <s v="CONSUMER"/>
    <s v="Consumer"/>
    <x v="9"/>
    <s v="ASM100"/>
    <s v="CORAL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0.67509999999999"/>
    <n v="0"/>
    <n v="0"/>
    <n v="0"/>
    <x v="91"/>
  </r>
  <r>
    <s v="XC4VP"/>
    <s v="DAO_Retail"/>
    <s v="Spring 2014"/>
    <s v="998-BIBX"/>
    <s v="i5735-1936sLV"/>
    <s v="OAK17AMDFBTX"/>
    <s v="CONSUMER"/>
    <s v="Retail"/>
    <x v="0"/>
    <s v="INSPIRON 5735"/>
    <s v="OAK17AMDBTX"/>
    <x v="0"/>
    <s v="DAO"/>
    <s v="NULL"/>
    <s v="NULL"/>
    <s v="Cons Retail"/>
    <n v="11"/>
    <n v="11"/>
    <n v="11"/>
    <n v="11"/>
    <n v="11"/>
    <n v="11"/>
    <n v="11"/>
    <n v="11"/>
    <n v="11"/>
    <n v="11"/>
    <n v="11"/>
    <n v="0"/>
    <n v="0"/>
    <n v="0"/>
    <n v="0"/>
    <n v="0"/>
    <n v="0"/>
    <n v="0"/>
    <n v="0"/>
    <n v="0"/>
    <n v="11"/>
    <n v="0"/>
    <n v="0"/>
    <n v="0"/>
    <n v="0"/>
    <n v="11"/>
    <n v="0"/>
    <n v="0"/>
    <n v="0"/>
    <n v="461.38"/>
    <n v="5075.18"/>
    <n v="0"/>
    <n v="5075.18"/>
    <x v="39"/>
  </r>
  <r>
    <s v="YWNN5"/>
    <s v="DAO_Retail"/>
    <s v="Holiday 2013"/>
    <s v="730-8280"/>
    <s v="Pro11-2500BLK"/>
    <s v="MIDLANDFBTX"/>
    <s v="TABLET DEVICES"/>
    <s v="Retail"/>
    <x v="7"/>
    <s v="VENUE 11 PRO"/>
    <s v="MIDLANDBTX"/>
    <x v="0"/>
    <s v="DAO"/>
    <s v="North Am."/>
    <s v="Tablets"/>
    <s v="Tabl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0"/>
  </r>
  <r>
    <s v="XFWWM"/>
    <s v="BTS_DAO"/>
    <s v="HOL-2015"/>
    <s v="998-BITX"/>
    <s v="32GB/WiFi/Black"/>
    <s v="BAILEYFBTX"/>
    <s v="TABLET DEVICES"/>
    <s v="Consumer"/>
    <x v="7"/>
    <s v="VENUE 8 PRO 3845"/>
    <s v="BAILEYBTX"/>
    <x v="0"/>
    <s v="NULL"/>
    <s v="NULL"/>
    <s v="NULL"/>
    <s v="Tablets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164.16"/>
    <n v="164.16"/>
    <n v="0"/>
    <n v="164.16"/>
    <x v="242"/>
  </r>
  <r>
    <s v="XV6WH"/>
    <s v="BTS_DAO"/>
    <s v="DBM"/>
    <s v="998-BJEO"/>
    <s v="BLACKBURNFBTX"/>
    <s v="BLACKBURNFBTX"/>
    <s v="TABLET DEVICES"/>
    <s v="Consumer"/>
    <x v="7"/>
    <s v="VENUE 8 7840"/>
    <s v="BLACKBURNBTX"/>
    <x v="0"/>
    <s v="NULL"/>
    <s v="NULL"/>
    <s v="NULL"/>
    <s v="Tablets"/>
    <n v="10"/>
    <n v="10"/>
    <n v="10"/>
    <n v="10"/>
    <n v="0"/>
    <n v="0"/>
    <n v="0"/>
    <n v="0"/>
    <n v="0"/>
    <n v="0"/>
    <n v="0"/>
    <n v="0"/>
    <n v="0"/>
    <n v="0"/>
    <n v="505"/>
    <n v="0"/>
    <n v="0"/>
    <n v="0"/>
    <n v="505"/>
    <n v="641"/>
    <n v="5"/>
    <n v="5"/>
    <n v="0"/>
    <n v="0"/>
    <n v="0"/>
    <n v="10"/>
    <n v="0"/>
    <n v="505"/>
    <n v="505"/>
    <n v="332.17"/>
    <n v="3321.7000000000003"/>
    <n v="167745.85"/>
    <n v="0"/>
    <x v="229"/>
  </r>
  <r>
    <s v="XWGF6"/>
    <s v="DAO_Retail"/>
    <s v="Back to School 2014"/>
    <s v="998-BDKI"/>
    <s v="i3541-600BLK"/>
    <s v="CEDAR15AMDFBTX"/>
    <s v="CONSUMER"/>
    <s v="Retail"/>
    <x v="0"/>
    <s v="INSPIRON 3541"/>
    <s v="CEDAR15AMD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3"/>
  </r>
  <r>
    <s v="XWPMH"/>
    <s v="DAO_Retail"/>
    <s v="DBM"/>
    <s v="998-BQBZ"/>
    <s v="REDWOOD-BBSW1603_1302"/>
    <s v="REDWOODBBSWFBTX"/>
    <s v="CONSUMER"/>
    <s v="Retail"/>
    <x v="0"/>
    <s v="INSPIRON 3152"/>
    <s v="REDWOODBBSWBTX"/>
    <x v="0"/>
    <s v="NULL"/>
    <s v="NULL"/>
    <s v="NULL"/>
    <s v="Cons Retail"/>
    <n v="52"/>
    <n v="52"/>
    <n v="52"/>
    <n v="52"/>
    <n v="52"/>
    <n v="52"/>
    <n v="0"/>
    <n v="0"/>
    <n v="0"/>
    <n v="0"/>
    <n v="0"/>
    <n v="0"/>
    <n v="0"/>
    <n v="0"/>
    <n v="0"/>
    <n v="0"/>
    <n v="0"/>
    <n v="0"/>
    <n v="0"/>
    <n v="0"/>
    <n v="18"/>
    <n v="0"/>
    <n v="0"/>
    <n v="34"/>
    <n v="0"/>
    <n v="52"/>
    <n v="0"/>
    <n v="0"/>
    <n v="0"/>
    <n v="521.29"/>
    <n v="27107.079999999998"/>
    <n v="0"/>
    <n v="0"/>
    <x v="237"/>
  </r>
  <r>
    <s v="XX52V"/>
    <s v="DAO_Retail"/>
    <n v="2014"/>
    <s v="998-BCXE"/>
    <s v="INSPIRON 5447, NOTEBOOK, MAPLEM14HSWFBTX"/>
    <s v="MAPLEM14HSWFBTX"/>
    <s v="CONSUMER"/>
    <s v="Retail"/>
    <x v="0"/>
    <s v="INSPIRON 5447"/>
    <s v="MAPLEM14HS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53"/>
  </r>
  <r>
    <s v="Y86JW"/>
    <s v="DAO_Retail"/>
    <n v="2014"/>
    <s v="998-BHSY"/>
    <s v="INSPIRON 5 SERIES 17,NOTEBOOK,OAKM17HSWFBTX"/>
    <s v="OAKM17HSWFBTX"/>
    <s v="CONSUMER"/>
    <s v="Retail"/>
    <x v="0"/>
    <s v="INSPIRON 5737"/>
    <s v="OAKM17HS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5"/>
  </r>
  <r>
    <s v="YK1R5"/>
    <s v="DAO_Commercial"/>
    <s v="ESG"/>
    <s v="331-9917"/>
    <s v="KACE 2100S-1"/>
    <s v="KACE"/>
    <s v="NULL"/>
    <s v="Commercial"/>
    <x v="3"/>
    <s v="NULL"/>
    <s v="NULL"/>
    <x v="0"/>
    <s v="DAO"/>
    <s v="North Am."/>
    <s v="Enterprise"/>
    <s v="Enterprise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1"/>
    <n v="0"/>
    <n v="0"/>
    <n v="0"/>
    <n v="0"/>
    <n v="1"/>
    <n v="0"/>
    <n v="0"/>
    <n v="0"/>
    <n v="1263.3900000000001"/>
    <n v="1263.3900000000001"/>
    <n v="0"/>
    <n v="1263.3900000000001"/>
    <x v="43"/>
  </r>
  <r>
    <s v="YNFK8"/>
    <s v="BTS_Mexico"/>
    <n v="2014"/>
    <s v="998-BIUG"/>
    <s v="INSPIRON 3442,,NOTEBOOK,CEDAR14HSWFBTX"/>
    <s v="CEDAR14HSWFBTX"/>
    <s v="CONSUMER"/>
    <s v="Retail"/>
    <x v="0"/>
    <s v="INSPIRON 3442"/>
    <s v="CEDAR14HSWBTX"/>
    <x v="1"/>
    <s v="NULL"/>
    <s v="NULL"/>
    <s v="NULL"/>
    <s v="Braz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9"/>
  </r>
  <r>
    <s v="0M3MR"/>
    <s v="DAO_Retail"/>
    <s v="Back to School 2015"/>
    <s v="998-BPUB"/>
    <s v="ORCH1603_2402"/>
    <s v="ORCAMD24FBTX"/>
    <s v="CONSUMER"/>
    <s v="Retail"/>
    <x v="1"/>
    <s v="INSPIRON 24-3455"/>
    <s v="ORCAMD24BTX"/>
    <x v="0"/>
    <s v="NULL"/>
    <s v="NULL"/>
    <s v="NULL"/>
    <s v="Cons Retail"/>
    <n v="1427"/>
    <n v="1427"/>
    <n v="0"/>
    <n v="0"/>
    <n v="0"/>
    <n v="0"/>
    <n v="0"/>
    <n v="0"/>
    <n v="0"/>
    <n v="0"/>
    <n v="0"/>
    <n v="0"/>
    <n v="0"/>
    <n v="0"/>
    <n v="0"/>
    <n v="0"/>
    <n v="5069"/>
    <n v="0"/>
    <n v="5069"/>
    <n v="430"/>
    <n v="0"/>
    <n v="0"/>
    <n v="0"/>
    <n v="1427"/>
    <n v="0"/>
    <n v="1427"/>
    <n v="3831"/>
    <n v="1238"/>
    <n v="1973"/>
    <n v="382.81"/>
    <n v="546269.87"/>
    <n v="1940463.89"/>
    <n v="0"/>
    <x v="77"/>
  </r>
  <r>
    <s v="0TJK4"/>
    <s v="DAO_Commercial"/>
    <s v="FY16 2H"/>
    <s v="998-BSJV"/>
    <s v="3240AIO_2H16_013"/>
    <s v="CODAIOFBTX"/>
    <s v="COMMERCIAL"/>
    <s v="Retail"/>
    <x v="2"/>
    <s v="OPTIPLEX 3240 AIO"/>
    <s v="CODAIO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s v="-"/>
    <n v="0"/>
    <n v="0"/>
    <n v="0"/>
    <x v="256"/>
  </r>
  <r>
    <s v="12P60"/>
    <s v="DAO_Retail"/>
    <n v="2014"/>
    <s v="730-4432"/>
    <s v="INSPIRON 660S,NO PROCESSOR,SFF,PINEVALLEYFBTX"/>
    <s v="PINEVALLEYFBTX"/>
    <s v="CONSUMER"/>
    <s v="Retail"/>
    <x v="1"/>
    <s v="INSPIRON 660S"/>
    <s v="PINEVALLEY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7"/>
  </r>
  <r>
    <s v="152DC"/>
    <s v="BTS_DAO"/>
    <s v="FY15 Spring Cycle 1"/>
    <s v="730-7991"/>
    <s v="GENSFF1501_1388"/>
    <s v="GENERAL SFFFBTX"/>
    <s v="CONSUMER"/>
    <s v="Consumer"/>
    <x v="1"/>
    <s v="INSPIRON 3647"/>
    <s v="GENERAL SFF BTX"/>
    <x v="0"/>
    <s v="DAO"/>
    <s v="North Am."/>
    <s v="Consumer Direct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6.01"/>
    <n v="0"/>
    <n v="0"/>
    <n v="0"/>
    <x v="28"/>
  </r>
  <r>
    <s v="189R1"/>
    <s v="DAO_Retail"/>
    <s v="Holiday 2013"/>
    <s v="998-BIDN"/>
    <s v="i5535-1464MRL"/>
    <s v="OAK15AMDFBTX"/>
    <s v="CONSUMER"/>
    <s v="Retail"/>
    <x v="0"/>
    <s v="INSPIRON 5535"/>
    <s v="OAK15AMDBTX"/>
    <x v="0"/>
    <s v="DAO"/>
    <s v="NULL"/>
    <s v="NULL"/>
    <s v="Cons Retail"/>
    <n v="3"/>
    <n v="3"/>
    <n v="3"/>
    <n v="3"/>
    <n v="3"/>
    <n v="3"/>
    <n v="3"/>
    <n v="3"/>
    <n v="3"/>
    <n v="3"/>
    <n v="3"/>
    <n v="3"/>
    <n v="0"/>
    <n v="0"/>
    <n v="0"/>
    <n v="0"/>
    <n v="0"/>
    <n v="0"/>
    <n v="0"/>
    <n v="0"/>
    <n v="3"/>
    <n v="0"/>
    <n v="0"/>
    <n v="0"/>
    <n v="0"/>
    <n v="3"/>
    <n v="0"/>
    <n v="0"/>
    <n v="0"/>
    <n v="416.92"/>
    <n v="1250.76"/>
    <n v="0"/>
    <n v="1250.76"/>
    <x v="0"/>
  </r>
  <r>
    <s v="1D2H7"/>
    <s v="DAO_Commercial"/>
    <s v="FY16 2H"/>
    <s v="998-BSJT"/>
    <s v="3240AIO_2H16_010"/>
    <s v="CODAIOFBTX"/>
    <s v="COMMERCIAL"/>
    <s v="Retail"/>
    <x v="2"/>
    <s v="OPTIPLEX 3240 AIO"/>
    <s v="CODAIO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s v="-"/>
    <n v="0"/>
    <n v="0"/>
    <n v="0"/>
    <x v="256"/>
  </r>
  <r>
    <s v="1FH3X"/>
    <s v="BTS_DAO"/>
    <s v="FY 16 Holiday Cycle 5"/>
    <s v="998-BRBY"/>
    <s v="CEDAR15VBDW1601_2303"/>
    <s v="CEDAR15BDWFBTX"/>
    <s v="CONSUMER"/>
    <s v="Consumer"/>
    <x v="0"/>
    <s v="INSPIRON 3543"/>
    <s v="CEDAR15BDWBTX"/>
    <x v="0"/>
    <s v="NULL"/>
    <s v="NULL"/>
    <s v="NULL"/>
    <s v="Cons Direct"/>
    <n v="51"/>
    <n v="51"/>
    <n v="0"/>
    <n v="0"/>
    <n v="0"/>
    <n v="0"/>
    <n v="0"/>
    <n v="0"/>
    <n v="0"/>
    <n v="0"/>
    <n v="0"/>
    <n v="0"/>
    <n v="0"/>
    <n v="0"/>
    <n v="0"/>
    <n v="0"/>
    <n v="49"/>
    <n v="0"/>
    <n v="49"/>
    <n v="850"/>
    <n v="51"/>
    <n v="0"/>
    <n v="0"/>
    <n v="0"/>
    <n v="0"/>
    <n v="51"/>
    <n v="49"/>
    <n v="0"/>
    <n v="49"/>
    <n v="433.56709999999998"/>
    <n v="22111.9221"/>
    <n v="21244.787899999999"/>
    <n v="0"/>
    <x v="2"/>
  </r>
  <r>
    <s v="1FM94"/>
    <s v="DAO_Retail"/>
    <s v="Holiday 2015"/>
    <s v="998-BRHE"/>
    <s v="ECHO13MLK_1605_B010"/>
    <s v="ECHO 13 MLKFBTX"/>
    <s v="CONSUMER"/>
    <s v="Retail"/>
    <x v="8"/>
    <s v="ALIENWARE 13 R2"/>
    <s v="ECHO 13 MLK BTX"/>
    <x v="0"/>
    <s v="NULL"/>
    <s v="NULL"/>
    <s v="NULL"/>
    <s v="Cons Retail"/>
    <n v="268"/>
    <n v="268"/>
    <n v="0"/>
    <n v="0"/>
    <n v="0"/>
    <n v="0"/>
    <n v="0"/>
    <n v="0"/>
    <n v="0"/>
    <n v="0"/>
    <n v="0"/>
    <n v="0"/>
    <n v="0"/>
    <n v="0"/>
    <n v="165"/>
    <n v="0"/>
    <n v="0"/>
    <n v="0"/>
    <n v="165"/>
    <n v="106"/>
    <n v="268"/>
    <n v="0"/>
    <n v="0"/>
    <n v="0"/>
    <n v="0"/>
    <n v="268"/>
    <n v="75"/>
    <n v="90"/>
    <n v="187"/>
    <n v="1080.8181999999999"/>
    <n v="289659.27759999997"/>
    <n v="178335.003"/>
    <n v="0"/>
    <x v="124"/>
  </r>
  <r>
    <s v="1Y5DY"/>
    <s v="BTS_DAO"/>
    <s v="SPR-2016"/>
    <s v="998-BJTX"/>
    <s v="i3BDW|4|500"/>
    <s v="CEDAR15BDWFBTX"/>
    <s v="CONSUMER"/>
    <s v="Consumer"/>
    <x v="0"/>
    <s v="INSPIRON 3543"/>
    <s v="CEDAR15BDWBTX"/>
    <x v="0"/>
    <s v="NULL"/>
    <s v="NULL"/>
    <s v="NULL"/>
    <s v="Cons Direct"/>
    <n v="175"/>
    <n v="175"/>
    <n v="175"/>
    <n v="175"/>
    <n v="175"/>
    <n v="175"/>
    <n v="175"/>
    <n v="175"/>
    <n v="175"/>
    <n v="175"/>
    <n v="0"/>
    <n v="0"/>
    <n v="0"/>
    <n v="0"/>
    <n v="0"/>
    <n v="0"/>
    <n v="0"/>
    <n v="0"/>
    <n v="0"/>
    <n v="0"/>
    <n v="6"/>
    <n v="0"/>
    <n v="0"/>
    <n v="169"/>
    <n v="0"/>
    <n v="175"/>
    <n v="0"/>
    <n v="0"/>
    <n v="0"/>
    <n v="500.77"/>
    <n v="87634.75"/>
    <n v="0"/>
    <n v="87634.75"/>
    <x v="2"/>
  </r>
  <r>
    <s v="21VNN"/>
    <s v="BTS_Mexico"/>
    <s v="HOL-2015"/>
    <s v="998-BHOX"/>
    <s v="INSPIRON 3442,,NOTEBOOK,CEDAR14HSWFBTX"/>
    <s v="CEDAR14HSWFBTX"/>
    <s v="CONSUMER"/>
    <s v="Consumer"/>
    <x v="0"/>
    <s v="INSPIRON 3442"/>
    <s v="CEDAR14HSWBTX"/>
    <x v="1"/>
    <s v="LATAM"/>
    <s v="NULL"/>
    <s v="NULL"/>
    <s v="Cons Direct"/>
    <n v="3"/>
    <n v="3"/>
    <n v="3"/>
    <n v="3"/>
    <n v="3"/>
    <n v="3"/>
    <n v="3"/>
    <n v="3"/>
    <n v="3"/>
    <n v="3"/>
    <n v="3"/>
    <n v="3"/>
    <n v="3"/>
    <n v="0"/>
    <n v="0"/>
    <n v="0"/>
    <n v="0"/>
    <n v="0"/>
    <n v="0"/>
    <n v="0"/>
    <n v="3"/>
    <n v="0"/>
    <n v="0"/>
    <n v="0"/>
    <n v="0"/>
    <n v="3"/>
    <n v="0"/>
    <n v="0"/>
    <n v="0"/>
    <n v="438.27"/>
    <n v="1314.81"/>
    <n v="0"/>
    <n v="1314.81"/>
    <x v="29"/>
  </r>
  <r>
    <s v="28K2M"/>
    <s v="DAO_Retail"/>
    <s v="FY16 Back to School cycle3"/>
    <s v="998-BPXV"/>
    <s v="GENSFF1603_315"/>
    <s v="GENERAL SFFFBTX"/>
    <s v="CONSUMER"/>
    <s v="Retail"/>
    <x v="1"/>
    <s v="INSPIRON 3647"/>
    <s v="GENERAL SFF BTX"/>
    <x v="0"/>
    <s v="NULL"/>
    <s v="NULL"/>
    <s v="NULL"/>
    <s v="Cons Retail"/>
    <n v="251"/>
    <n v="251"/>
    <n v="177"/>
    <n v="177"/>
    <n v="128"/>
    <n v="28"/>
    <n v="0"/>
    <n v="0"/>
    <n v="0"/>
    <n v="0"/>
    <n v="0"/>
    <n v="0"/>
    <n v="0"/>
    <n v="0"/>
    <n v="0"/>
    <n v="26"/>
    <n v="0"/>
    <n v="0"/>
    <n v="26"/>
    <n v="1"/>
    <n v="251"/>
    <n v="0"/>
    <n v="0"/>
    <n v="0"/>
    <n v="0"/>
    <n v="251"/>
    <n v="0"/>
    <n v="26"/>
    <n v="50"/>
    <n v="444.71"/>
    <n v="111622.20999999999"/>
    <n v="11562.46"/>
    <n v="0"/>
    <x v="28"/>
  </r>
  <r>
    <s v="2HD1J"/>
    <s v="DAO_Commercial"/>
    <s v="FY16 2H"/>
    <s v="998-BSJU"/>
    <s v="3240AIO_2H16_015"/>
    <s v="CODAIOFBTX"/>
    <s v="COMMERCIAL"/>
    <s v="Retail"/>
    <x v="2"/>
    <s v="OPTIPLEX 3240 AIO"/>
    <s v="CODAIO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s v="-"/>
    <n v="0"/>
    <n v="0"/>
    <n v="0"/>
    <x v="256"/>
  </r>
  <r>
    <s v="2HV2P"/>
    <s v="DAO_Retail"/>
    <n v="2014"/>
    <s v="730-0833"/>
    <s v="CHELSEABTX1"/>
    <s v="INSPIRON N5030,FGA,NOTEBOOK,CHELSEA15INTEL"/>
    <s v="CONSUMER"/>
    <s v="Retail"/>
    <x v="0"/>
    <s v="INSPIRON N5030"/>
    <s v="CHELSEA15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6"/>
  </r>
  <r>
    <s v="2KWMC"/>
    <s v="DAO_Retail"/>
    <s v="Back to School 2014"/>
    <s v="998-BEPQ"/>
    <s v="X8700-1880BLK"/>
    <s v="GOODYEARFBTX"/>
    <s v="CONSUMER"/>
    <s v="Retail"/>
    <x v="12"/>
    <s v="XPS 8700"/>
    <s v="GOODYEARBTX"/>
    <x v="0"/>
    <s v="DAO"/>
    <s v="NULL"/>
    <s v="NULL"/>
    <s v="Cons Retail"/>
    <n v="39"/>
    <n v="39"/>
    <n v="39"/>
    <n v="39"/>
    <n v="39"/>
    <n v="39"/>
    <n v="39"/>
    <n v="21"/>
    <n v="9"/>
    <n v="0"/>
    <n v="0"/>
    <n v="0"/>
    <n v="0"/>
    <n v="0"/>
    <n v="0"/>
    <n v="0"/>
    <n v="0"/>
    <n v="0"/>
    <n v="0"/>
    <n v="0"/>
    <n v="39"/>
    <n v="0"/>
    <n v="0"/>
    <n v="0"/>
    <n v="0"/>
    <n v="39"/>
    <n v="0"/>
    <n v="0"/>
    <n v="0"/>
    <n v="676.08"/>
    <n v="26367.120000000003"/>
    <n v="0"/>
    <n v="14197.68"/>
    <x v="68"/>
  </r>
  <r>
    <s v="2XTJX"/>
    <s v="BTS_Mexico"/>
    <s v="NDBM_Wave1"/>
    <s v="998-BDZP"/>
    <s v="Alpine15_R1_111"/>
    <s v="ALPINE15FBTX"/>
    <s v="COMMERCIAL"/>
    <s v="Commercial"/>
    <x v="4"/>
    <s v="LATITUDE E5540"/>
    <s v="ALPINE15BTX"/>
    <x v="1"/>
    <s v="LATAM"/>
    <s v="NULL"/>
    <s v="NULL"/>
    <s v="Commercial DBM"/>
    <n v="55"/>
    <n v="55"/>
    <n v="55"/>
    <n v="55"/>
    <n v="55"/>
    <n v="55"/>
    <n v="55"/>
    <n v="55"/>
    <n v="55"/>
    <n v="55"/>
    <n v="55"/>
    <n v="55"/>
    <n v="55"/>
    <n v="0"/>
    <n v="0"/>
    <n v="0"/>
    <n v="0"/>
    <n v="0"/>
    <n v="0"/>
    <n v="0"/>
    <n v="55"/>
    <n v="0"/>
    <n v="0"/>
    <n v="0"/>
    <n v="0"/>
    <n v="55"/>
    <n v="0"/>
    <n v="0"/>
    <n v="0"/>
    <n v="711.16"/>
    <n v="39113.799999999996"/>
    <n v="0"/>
    <n v="39113.799999999996"/>
    <x v="47"/>
  </r>
  <r>
    <s v="30KH3"/>
    <s v="DAO_Retail"/>
    <s v="Back to School 2014"/>
    <s v="998-BDWK"/>
    <s v="i7437T-3133sLV"/>
    <s v="HADLEY 14FBTX"/>
    <s v="CONSUMER"/>
    <s v="Retail"/>
    <x v="0"/>
    <s v="INSPIRON 7437"/>
    <s v="HADLEY 14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0"/>
  </r>
  <r>
    <s v="3H0VH"/>
    <s v="DAO_Retail"/>
    <n v="2014"/>
    <s v="730-6291"/>
    <s v="INSPIRON 5 SERIES 15,NOTEBOOK,5537,OAKM15HSWFBTX"/>
    <s v="OAKM15HSWFBTX"/>
    <s v="CONSUMER"/>
    <s v="Retail"/>
    <x v="0"/>
    <s v="INSPIRON 5537"/>
    <s v="OAKM15HS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9"/>
  </r>
  <r>
    <s v="3NXVN"/>
    <s v="DAO_Retail"/>
    <s v="Holiday 2015"/>
    <s v="998-BSBI"/>
    <s v="ECHO13MLK_1605_A008"/>
    <s v="ECHO 13 MLKFBTX"/>
    <s v="CONSUMER"/>
    <s v="Retail"/>
    <x v="8"/>
    <s v="ALIENWARE 13 R2"/>
    <s v="ECHO 13 MLK BTX"/>
    <x v="0"/>
    <s v="NULL"/>
    <s v="NULL"/>
    <s v="NULL"/>
    <s v="Cons Retail"/>
    <n v="40"/>
    <n v="40"/>
    <n v="0"/>
    <n v="0"/>
    <n v="0"/>
    <n v="0"/>
    <n v="0"/>
    <n v="0"/>
    <n v="0"/>
    <n v="0"/>
    <n v="0"/>
    <n v="0"/>
    <n v="0"/>
    <n v="0"/>
    <n v="65"/>
    <n v="0"/>
    <n v="0"/>
    <n v="0"/>
    <n v="65"/>
    <n v="1"/>
    <n v="40"/>
    <n v="0"/>
    <n v="0"/>
    <n v="0"/>
    <n v="0"/>
    <n v="40"/>
    <n v="65"/>
    <n v="0"/>
    <n v="0"/>
    <n v="913.12810000000002"/>
    <n v="36525.124000000003"/>
    <n v="59353.326500000003"/>
    <n v="0"/>
    <x v="124"/>
  </r>
  <r>
    <s v="3VK89"/>
    <s v="DAO_Commercial"/>
    <s v="DBM"/>
    <s v="998-BLXX"/>
    <s v="Chrome_11_2GB_001/US/BTS"/>
    <s v="BELMONTFBTX"/>
    <s v="TABLET DEVICES"/>
    <s v="Commercial"/>
    <x v="16"/>
    <s v="CHROMEBOOK 11 3120"/>
    <s v="BELMONTBTX"/>
    <x v="0"/>
    <s v="NULL"/>
    <s v="NULL"/>
    <s v="NULL"/>
    <s v="Commercial DBM"/>
    <n v="6245"/>
    <n v="6245"/>
    <n v="5669"/>
    <n v="4709"/>
    <n v="4709"/>
    <n v="4709"/>
    <n v="0"/>
    <n v="0"/>
    <n v="0"/>
    <n v="0"/>
    <n v="0"/>
    <n v="0"/>
    <n v="0"/>
    <n v="0"/>
    <n v="2016"/>
    <n v="0"/>
    <n v="8256"/>
    <n v="0"/>
    <n v="10272"/>
    <n v="4480"/>
    <n v="1467"/>
    <n v="86"/>
    <n v="0"/>
    <n v="4692"/>
    <n v="0"/>
    <n v="6245"/>
    <n v="7488"/>
    <n v="2784"/>
    <n v="864"/>
    <n v="262.37"/>
    <n v="1638500.6500000001"/>
    <n v="2695064.64"/>
    <n v="0"/>
    <x v="233"/>
  </r>
  <r>
    <s v="40PH4"/>
    <s v="DAO_Retail"/>
    <s v="FY16 Back to School cycle3"/>
    <s v="998-BPXE"/>
    <s v="Tulip151603_2366"/>
    <s v="TULIP15BDWFBTX"/>
    <s v="CONSUMER"/>
    <s v="Retail"/>
    <x v="0"/>
    <s v="INSPIRON 15-5558"/>
    <s v="TULIP15BDWBTX"/>
    <x v="0"/>
    <s v="NULL"/>
    <s v="NULL"/>
    <s v="NULL"/>
    <s v="Cons Retail"/>
    <n v="134"/>
    <n v="134"/>
    <n v="134"/>
    <n v="134"/>
    <n v="134"/>
    <n v="134"/>
    <n v="50"/>
    <n v="0"/>
    <n v="0"/>
    <n v="0"/>
    <n v="0"/>
    <n v="0"/>
    <n v="0"/>
    <n v="0"/>
    <n v="0"/>
    <n v="0"/>
    <n v="0"/>
    <n v="0"/>
    <n v="0"/>
    <n v="0"/>
    <n v="122"/>
    <n v="0"/>
    <n v="0"/>
    <n v="12"/>
    <n v="0"/>
    <n v="134"/>
    <n v="0"/>
    <n v="0"/>
    <n v="0"/>
    <n v="773.02"/>
    <n v="103584.68"/>
    <n v="0"/>
    <n v="0"/>
    <x v="80"/>
  </r>
  <r>
    <s v="411RD"/>
    <s v="BTS_DAO"/>
    <s v="B2S-2016"/>
    <s v="998-BNNJ"/>
    <s v="i7|12GB|1TB|M2:GT720|DVDRW|DW1704|Win8.1"/>
    <s v="GOODYEARFBTX"/>
    <s v="CONSUMER"/>
    <s v="Consumer"/>
    <x v="12"/>
    <s v="XPS 8700"/>
    <s v="GOODYEAR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8"/>
  </r>
  <r>
    <s v="4G6V3"/>
    <s v="DAO_Retail"/>
    <n v="2014"/>
    <s v="730-5138"/>
    <s v="INSPIRON 15Z,NBK,5523,WW,BMWZ5BTX"/>
    <s v="BMWZ5FBTX"/>
    <s v="CONSUMER"/>
    <s v="Retail"/>
    <x v="0"/>
    <s v="INSPIRON 15Z"/>
    <s v="BMWZ5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72"/>
  </r>
  <r>
    <s v="4RPNN"/>
    <s v="BTS_Mexico"/>
    <s v="FY 16 Holiday Cycle 5"/>
    <s v="998-BQOK"/>
    <s v="JASMBSW1605_8101"/>
    <s v="JASBSW20FBTX"/>
    <s v="CONSUMER"/>
    <s v="Consumer"/>
    <x v="1"/>
    <s v="INSPIRON 20-3052"/>
    <s v="JASBSW20BTX"/>
    <x v="1"/>
    <s v="NULL"/>
    <s v="NULL"/>
    <s v="NULL"/>
    <s v="Cons Direct"/>
    <n v="60"/>
    <n v="60"/>
    <n v="0"/>
    <n v="0"/>
    <n v="0"/>
    <n v="0"/>
    <n v="0"/>
    <n v="0"/>
    <n v="0"/>
    <n v="0"/>
    <n v="0"/>
    <n v="0"/>
    <n v="0"/>
    <n v="0"/>
    <n v="0"/>
    <n v="0"/>
    <n v="20"/>
    <n v="0"/>
    <n v="20"/>
    <n v="0"/>
    <n v="60"/>
    <n v="0"/>
    <n v="0"/>
    <n v="0"/>
    <n v="0"/>
    <n v="60"/>
    <n v="0"/>
    <n v="20"/>
    <n v="0"/>
    <n v="410.01729999999998"/>
    <n v="24601.038"/>
    <n v="8200.3459999999995"/>
    <n v="0"/>
    <x v="25"/>
  </r>
  <r>
    <s v="583JJ"/>
    <s v="BTS_DAO"/>
    <s v="Holiday 2013"/>
    <s v="730-7953"/>
    <s v="AX51R2-5731BK"/>
    <s v="ANDROMEDA R2FBTX"/>
    <s v="CONSUMER"/>
    <s v="Consumer"/>
    <x v="9"/>
    <s v="ALIENWARE X51"/>
    <s v="ANDROMEDA R2 BTX"/>
    <x v="0"/>
    <s v="DAO"/>
    <s v="North Am."/>
    <s v="Consumer InDirect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3"/>
  </r>
  <r>
    <s v="5NVRH"/>
    <s v="DAO_Commercial"/>
    <s v="ESG"/>
    <s v="210-ADGR"/>
    <s v="EQL 6210X 600G 2.5in"/>
    <s v="EQUALLOGIC PS6210"/>
    <s v="NULL"/>
    <s v="Commercial"/>
    <x v="3"/>
    <s v="NULL"/>
    <s v="NULL"/>
    <x v="0"/>
    <s v="DAO"/>
    <s v="NULL"/>
    <s v="NULL"/>
    <s v="Enterprise"/>
    <n v="6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6"/>
    <n v="0"/>
    <n v="0"/>
    <n v="0"/>
    <n v="7446"/>
    <n v="44676"/>
    <n v="0"/>
    <n v="0"/>
    <x v="7"/>
  </r>
  <r>
    <s v="5W6P7"/>
    <s v="BTS_Mexico"/>
    <s v="Wave2_Refresh"/>
    <s v="998-BLLD"/>
    <s v="Salado14_R2_209/MX/BTS"/>
    <s v="LATITUDE E6440,,NOTEBOOK,SALADO14BTX"/>
    <s v="COMMERCIAL"/>
    <s v="Commercial"/>
    <x v="4"/>
    <s v="LATITUDE E6440"/>
    <s v="SALADO14BTX"/>
    <x v="1"/>
    <s v="NULL"/>
    <s v="NULL"/>
    <s v="NULL"/>
    <s v="Commercial DBM"/>
    <n v="286"/>
    <n v="286"/>
    <n v="229"/>
    <n v="139"/>
    <n v="139"/>
    <n v="0"/>
    <n v="0"/>
    <n v="0"/>
    <n v="0"/>
    <n v="0"/>
    <n v="0"/>
    <n v="0"/>
    <n v="0"/>
    <n v="0"/>
    <n v="0"/>
    <n v="0"/>
    <n v="83"/>
    <n v="0"/>
    <n v="83"/>
    <n v="95"/>
    <n v="214"/>
    <n v="46"/>
    <n v="0"/>
    <n v="0"/>
    <n v="26"/>
    <n v="286"/>
    <n v="83"/>
    <n v="0"/>
    <n v="57"/>
    <n v="666.85"/>
    <n v="190719.1"/>
    <n v="55348.55"/>
    <n v="0"/>
    <x v="57"/>
  </r>
  <r>
    <s v="608V3"/>
    <s v="BTS_DAO"/>
    <s v="FY16 Back to School cycle3"/>
    <s v="998-BPQV"/>
    <s v="GBEARMT1603_102"/>
    <s v="GREATBEARMTBTX"/>
    <s v="CONSUMER"/>
    <s v="Consumer"/>
    <x v="10"/>
    <s v="VOSTRO 3900"/>
    <s v="GREATBEAR MT BTX"/>
    <x v="0"/>
    <s v="NULL"/>
    <s v="NULL"/>
    <s v="NULL"/>
    <s v="Cons Direct"/>
    <n v="2269"/>
    <n v="2269"/>
    <n v="2067"/>
    <n v="2055"/>
    <n v="2055"/>
    <n v="1352"/>
    <n v="553"/>
    <n v="0"/>
    <n v="0"/>
    <n v="0"/>
    <n v="0"/>
    <n v="0"/>
    <n v="0"/>
    <n v="0"/>
    <n v="0"/>
    <n v="0"/>
    <n v="600"/>
    <n v="0"/>
    <n v="600"/>
    <n v="0"/>
    <n v="2269"/>
    <n v="0"/>
    <n v="0"/>
    <n v="0"/>
    <n v="0"/>
    <n v="2269"/>
    <n v="0"/>
    <n v="600"/>
    <n v="0"/>
    <n v="378.94"/>
    <n v="859814.86"/>
    <n v="227364"/>
    <n v="0"/>
    <x v="227"/>
  </r>
  <r>
    <s v="61CFG"/>
    <s v="DAO_Commercial"/>
    <s v="NDBM_Wave2"/>
    <s v="730-7698"/>
    <s v="Latitude E5440_003"/>
    <s v="ALPINE14FBTX"/>
    <s v="COMMERCIAL"/>
    <s v="Commercial"/>
    <x v="4"/>
    <s v="LATITUDE E5440"/>
    <s v="ALPINE14BTX"/>
    <x v="0"/>
    <s v="DAO"/>
    <s v="North Am."/>
    <s v="Commercial NDBM"/>
    <s v="Commercial DBM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629.75"/>
    <n v="629.75"/>
    <n v="0"/>
    <n v="629.75"/>
    <x v="72"/>
  </r>
  <r>
    <s v="64H3D"/>
    <s v="DAO_Retail"/>
    <n v="2014"/>
    <s v="730-6289"/>
    <s v="INSPIRON 5 SERIES 15,NOTEBOOK,5537,OAKM15HSWFBTX"/>
    <s v="OAKM15HSWFBTX"/>
    <s v="CONSUMER"/>
    <s v="Retail"/>
    <x v="0"/>
    <s v="INSPIRON 5537"/>
    <s v="OAKM15HS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9"/>
  </r>
  <r>
    <s v="6D1G7"/>
    <s v="DAO_Retail"/>
    <n v="2014"/>
    <s v="730-4083"/>
    <s v="INSPIRON 2020,NO PROCESSOR,AIO,EAGLETONFBTX"/>
    <s v="EAGLETONFBTX"/>
    <s v="CONSUMER"/>
    <s v="Retail"/>
    <x v="1"/>
    <s v="INSPIRON ONE 2020"/>
    <s v="EAGLETON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"/>
  </r>
  <r>
    <s v="6D84V"/>
    <s v="DAO_Commercial"/>
    <s v="DBM"/>
    <s v="998-BLXH"/>
    <s v="3020SFF_1H16_015_STF"/>
    <s v="TIGRISSFFFBTX"/>
    <s v="COMMERCIAL"/>
    <s v="Commercial"/>
    <x v="2"/>
    <s v="OPTIPLEX 3020"/>
    <s v="TIGRISSFFBTX"/>
    <x v="0"/>
    <s v="NULL"/>
    <s v="NULL"/>
    <s v="Commercial NDBM"/>
    <s v="Commercial DBM"/>
    <n v="41"/>
    <n v="41"/>
    <n v="41"/>
    <n v="41"/>
    <n v="41"/>
    <n v="41"/>
    <n v="41"/>
    <n v="41"/>
    <n v="41"/>
    <n v="41"/>
    <n v="41"/>
    <n v="0"/>
    <n v="0"/>
    <n v="0"/>
    <n v="0"/>
    <n v="0"/>
    <n v="0"/>
    <n v="0"/>
    <n v="0"/>
    <n v="0"/>
    <n v="17"/>
    <n v="24"/>
    <n v="0"/>
    <n v="0"/>
    <n v="0"/>
    <n v="41"/>
    <n v="0"/>
    <n v="0"/>
    <n v="0"/>
    <n v="356.59"/>
    <n v="14620.189999999999"/>
    <n v="0"/>
    <n v="14620.189999999999"/>
    <x v="119"/>
  </r>
  <r>
    <s v="6KRDG"/>
    <s v="DAO_Retail"/>
    <n v="2014"/>
    <s v="730-0313"/>
    <s v="INSPIRON N4110,FGAN4110,NO PROCESSOR,NOTEBOOK,QUEEN14INTELFBTX"/>
    <s v="QUEEN14INTELFBTX "/>
    <s v="CONSUMER"/>
    <s v="Retail"/>
    <x v="0"/>
    <s v="INSPIRON N4110"/>
    <s v="QUEEN14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26"/>
  </r>
  <r>
    <s v="6R79D"/>
    <s v="DAO_Commercial"/>
    <s v="FY16 2H"/>
    <s v="998-BSPZ"/>
    <s v="3040SFF_2H16_009"/>
    <s v="WHITEFISHSFFFBTX"/>
    <s v="COMMERCIAL"/>
    <s v="Retail"/>
    <x v="2"/>
    <s v="OPTIPLEX 3040"/>
    <s v="WHITEFISHSFF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s v="-"/>
    <n v="0"/>
    <n v="0"/>
    <n v="0"/>
    <x v="117"/>
  </r>
  <r>
    <s v="6RVMN"/>
    <s v="DAO_Retail"/>
    <n v="2014"/>
    <s v="730-0129"/>
    <s v="INSPIRON N5040,NO PROCESSOR,NOTEBOOK,ENRICO 15INTELARFBTX"/>
    <s v="ENRICO 15INTELARFBTX"/>
    <s v="CONSUMER"/>
    <s v="Retail"/>
    <x v="0"/>
    <s v="INSPIRON N5040"/>
    <s v="ENRICO 15INTELAR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6"/>
  </r>
  <r>
    <s v="6TD16"/>
    <s v="DAO_Retail"/>
    <s v="Back to School 2014"/>
    <s v="998-BCYE"/>
    <s v="i3542-1666BK"/>
    <s v="CEDAR15HSWFBTX"/>
    <s v="CONSUMER"/>
    <s v="Retail"/>
    <x v="0"/>
    <s v="INSPIRON 3542"/>
    <s v="CEDAR15HSW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7"/>
  </r>
  <r>
    <s v="6YRPH"/>
    <s v="BTS_Mexico"/>
    <s v="NDBM_Wave1"/>
    <s v="998-BGFC"/>
    <s v="OPTIPLEX 3020,,TIGRISSFF,TIGRISSFFFBTX"/>
    <s v="TIGRISSFFFBTX"/>
    <s v="COMMERCIAL"/>
    <s v="Commercial"/>
    <x v="2"/>
    <s v="OPTIPLEX 3020"/>
    <s v="TIGRISSFFBTX"/>
    <x v="1"/>
    <s v="LATAM"/>
    <s v="NULL"/>
    <s v="NULL"/>
    <s v="Commercial DBM"/>
    <n v="5586"/>
    <n v="5586"/>
    <n v="5586"/>
    <n v="5586"/>
    <n v="5490"/>
    <n v="1753"/>
    <n v="1753"/>
    <n v="0"/>
    <n v="0"/>
    <n v="0"/>
    <n v="0"/>
    <n v="0"/>
    <n v="0"/>
    <n v="0"/>
    <n v="0"/>
    <n v="0"/>
    <n v="0"/>
    <n v="0"/>
    <n v="0"/>
    <n v="500"/>
    <n v="3212"/>
    <n v="28"/>
    <n v="0"/>
    <n v="0"/>
    <n v="2346"/>
    <n v="5586"/>
    <n v="0"/>
    <n v="0"/>
    <n v="0"/>
    <n v="442.82"/>
    <n v="2473592.52"/>
    <n v="0"/>
    <n v="0"/>
    <x v="119"/>
  </r>
  <r>
    <s v="7KP6X"/>
    <s v="DAO_Retail"/>
    <s v="Spring 2015"/>
    <s v="998-BKTB"/>
    <s v="i5749-1111SLV"/>
    <s v="CEDAR17BDWFBTX"/>
    <s v="CONSUMER"/>
    <s v="Retail"/>
    <x v="0"/>
    <s v="INSPIRON 5749"/>
    <s v="CEDAR17BD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89"/>
  </r>
  <r>
    <s v="7MHWG"/>
    <s v="DAO_Retail"/>
    <n v="2014"/>
    <s v="998-10979"/>
    <s v="XPS14Z,NO PROCESSOR,NOTEBOOK,BREITLING XPSZ FBTX"/>
    <s v="BREITLING XPSZ FBTX"/>
    <s v="CONSUMER"/>
    <s v="Retail"/>
    <x v="5"/>
    <s v="XPS14Z"/>
    <s v="BREITLING XPSZ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5"/>
  </r>
  <r>
    <s v="7V34C"/>
    <s v="DAO_Retail"/>
    <s v="Spring 2015"/>
    <s v="998-BKRV"/>
    <s v="i3647-3538BK"/>
    <s v="GENERAL SFFFBTX"/>
    <s v="CONSUMER"/>
    <s v="Retail"/>
    <x v="1"/>
    <s v="INSPIRON 3647"/>
    <s v="GENERAL SFF BTX"/>
    <x v="0"/>
    <s v="NULL"/>
    <s v="NULL"/>
    <s v="NULL"/>
    <s v="Cons Retail"/>
    <n v="314"/>
    <n v="314"/>
    <n v="314"/>
    <n v="314"/>
    <n v="314"/>
    <n v="314"/>
    <n v="314"/>
    <n v="217"/>
    <n v="49"/>
    <n v="0"/>
    <n v="0"/>
    <n v="0"/>
    <n v="0"/>
    <n v="0"/>
    <n v="0"/>
    <n v="0"/>
    <n v="0"/>
    <n v="0"/>
    <n v="0"/>
    <n v="0"/>
    <n v="314"/>
    <n v="0"/>
    <n v="0"/>
    <n v="0"/>
    <n v="0"/>
    <n v="314"/>
    <n v="0"/>
    <n v="0"/>
    <n v="0"/>
    <n v="352.16"/>
    <n v="110578.24000000001"/>
    <n v="0"/>
    <n v="76418.720000000001"/>
    <x v="28"/>
  </r>
  <r>
    <s v="834V3"/>
    <s v="DAO_Retail"/>
    <s v="Holiday 2013"/>
    <s v="998-BIDV"/>
    <s v="i5735-323BRZ"/>
    <s v="OAK17AMDFBTX"/>
    <s v="CONSUMER"/>
    <s v="Retail"/>
    <x v="0"/>
    <s v="INSPIRON 5735"/>
    <s v="OAK17AMDBTX"/>
    <x v="0"/>
    <s v="DAO"/>
    <s v="NULL"/>
    <s v="NULL"/>
    <s v="Cons Retail"/>
    <n v="2"/>
    <n v="2"/>
    <n v="2"/>
    <n v="2"/>
    <n v="2"/>
    <n v="2"/>
    <n v="2"/>
    <n v="2"/>
    <n v="2"/>
    <n v="2"/>
    <n v="2"/>
    <n v="2"/>
    <n v="0"/>
    <n v="0"/>
    <n v="0"/>
    <n v="0"/>
    <n v="0"/>
    <n v="0"/>
    <n v="0"/>
    <n v="0"/>
    <n v="2"/>
    <n v="0"/>
    <n v="0"/>
    <n v="0"/>
    <n v="0"/>
    <n v="2"/>
    <n v="0"/>
    <n v="0"/>
    <n v="0"/>
    <n v="445.33"/>
    <n v="890.66"/>
    <n v="0"/>
    <n v="890.66"/>
    <x v="39"/>
  </r>
  <r>
    <s v="8415N"/>
    <s v="BTS_DAO"/>
    <s v="DBM"/>
    <s v="998-BMXK"/>
    <s v="INSPIRON 15-5558"/>
    <s v="TULIP15BDWFBTX"/>
    <s v="CONSUMER"/>
    <s v="Consumer"/>
    <x v="0"/>
    <s v="INSPIRON 15-5558"/>
    <s v="TULIP15BDWBTX"/>
    <x v="0"/>
    <s v="NULL"/>
    <s v="NULL"/>
    <s v="NULL"/>
    <s v="Cons Direct"/>
    <n v="32"/>
    <n v="32"/>
    <n v="32"/>
    <n v="32"/>
    <n v="32"/>
    <n v="32"/>
    <n v="0"/>
    <n v="0"/>
    <n v="0"/>
    <n v="0"/>
    <n v="0"/>
    <n v="0"/>
    <n v="0"/>
    <n v="0"/>
    <n v="0"/>
    <n v="0"/>
    <n v="34"/>
    <n v="0"/>
    <n v="34"/>
    <n v="1"/>
    <n v="2"/>
    <n v="0"/>
    <n v="0"/>
    <n v="30"/>
    <n v="0"/>
    <n v="32"/>
    <n v="0"/>
    <n v="34"/>
    <n v="0"/>
    <n v="542.46"/>
    <n v="17358.72"/>
    <n v="18443.64"/>
    <n v="0"/>
    <x v="80"/>
  </r>
  <r>
    <s v="846PV"/>
    <s v="BTS_DAO"/>
    <s v="Spr-2015"/>
    <s v="730-7760"/>
    <s v="T|i5|8|1TB|UMA|DVDRW|1703"/>
    <s v="PIRELLIFBTX"/>
    <s v="CONSUMER"/>
    <s v="Consumer"/>
    <x v="12"/>
    <s v="XPS ONE 27"/>
    <s v="PIRELLIBTX"/>
    <x v="0"/>
    <s v="DAO"/>
    <s v="North Am."/>
    <s v="Consumer Direct"/>
    <s v="Cons Direct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1166.8357000000001"/>
    <n v="1166.8357000000001"/>
    <n v="0"/>
    <n v="1166.8357000000001"/>
    <x v="98"/>
  </r>
  <r>
    <s v="8G2HX"/>
    <s v="DAO_Retail"/>
    <n v="2014"/>
    <s v="730-1822"/>
    <s v="INSPIRON N5110,FGAN5110,NO PROCESSOR,NOTEBOOK,QUEEN15INTELFBTX"/>
    <s v="QUEEN15INTELFBTX"/>
    <s v="CONSUMER"/>
    <s v="Retail"/>
    <x v="0"/>
    <s v="INSPIRON N5110"/>
    <s v="QUEEN15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3"/>
  </r>
  <r>
    <s v="8N7TV"/>
    <s v="DAO_Commercial"/>
    <s v="DBM"/>
    <s v="332-0713"/>
    <s v="Opti 7010 - FL HWY"/>
    <s v="Lanikai 7"/>
    <s v="NULL"/>
    <s v="Retail"/>
    <x v="2"/>
    <s v="NULL"/>
    <s v="LANIKAI7SFBTX"/>
    <x v="0"/>
    <s v="DAO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1.85002338363"/>
    <n v="0"/>
    <n v="0"/>
    <n v="0"/>
    <x v="199"/>
  </r>
  <r>
    <s v="8TKRR"/>
    <s v="DAO_Commercial"/>
    <s v="Wave 2 NDBM"/>
    <s v="730-7164"/>
    <s v="Salado141H_010"/>
    <s v="LATITUDE E6440,,NOTEBOOK,SALADO14BTX"/>
    <s v="COMMERCIAL"/>
    <s v="Retail"/>
    <x v="4"/>
    <s v="LATITUDE E6440"/>
    <s v="SALADO14BTX"/>
    <x v="0"/>
    <s v="LATAM"/>
    <s v="Lat. Am."/>
    <s v="Commercial NDBM"/>
    <s v="Commercial DBM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1"/>
    <n v="0"/>
    <n v="0"/>
    <n v="0"/>
    <n v="1"/>
    <n v="0"/>
    <n v="0"/>
    <n v="0"/>
    <n v="672.43"/>
    <n v="672.43"/>
    <n v="0"/>
    <n v="672.43"/>
    <x v="57"/>
  </r>
  <r>
    <s v="90PXD"/>
    <s v="BTS_Mexico"/>
    <s v="FY 16 Holiday Cycle 5"/>
    <s v="998-BQRM"/>
    <s v="CEDAR14V1505_2225 "/>
    <s v="CEDAR14HSWFBTX"/>
    <s v="CONSUMER"/>
    <s v="Consumer"/>
    <x v="0"/>
    <s v="INSPIRON 3442"/>
    <s v="CEDAR14HSWBTX"/>
    <x v="1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9"/>
  </r>
  <r>
    <s v="9JYHW"/>
    <s v="DAO_Retail"/>
    <n v="2014"/>
    <s v="730-7952"/>
    <s v="VENUE 11 PRO,7130,7139,JUNCTIONFBTX,WIN"/>
    <s v="JUNCTIONFBTX"/>
    <s v="TABLET DEVICES"/>
    <s v="Retail"/>
    <x v="7"/>
    <s v="VENUE 11 PRO"/>
    <s v="JUNCTIONBTX"/>
    <x v="0"/>
    <s v="DAO"/>
    <s v="North Am."/>
    <s v="Tablets"/>
    <s v="Tabl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6"/>
  </r>
  <r>
    <s v="9KKJF"/>
    <s v="DAO_Commercial"/>
    <s v="NDBM_Wave2"/>
    <s v="730-7865"/>
    <s v="Latitude E5540_002"/>
    <s v="ALPINE15FBTX"/>
    <s v="COMMERCIAL"/>
    <s v="Commercial"/>
    <x v="4"/>
    <s v="LATITUDE E5540"/>
    <s v="ALPINE15BTX"/>
    <x v="0"/>
    <s v="DAO"/>
    <s v="North Am.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47"/>
  </r>
  <r>
    <s v="9THTG"/>
    <s v="DAO_Retail"/>
    <s v="Holiday 2014"/>
    <s v="998-BJKM"/>
    <s v="v7840-1090BLK"/>
    <s v="BLACKBURNFBTX"/>
    <s v="TABLET DEVICES"/>
    <s v="Retail"/>
    <x v="7"/>
    <s v="VENUE 8 7840"/>
    <s v="BLACKBURNBTX"/>
    <x v="0"/>
    <s v="NULL"/>
    <s v="NULL"/>
    <s v="NULL"/>
    <s v="Tablets"/>
    <n v="11"/>
    <n v="11"/>
    <n v="11"/>
    <n v="11"/>
    <n v="11"/>
    <n v="11"/>
    <n v="11"/>
    <n v="11"/>
    <n v="11"/>
    <n v="11"/>
    <n v="11"/>
    <n v="0"/>
    <n v="0"/>
    <n v="0"/>
    <n v="0"/>
    <n v="0"/>
    <n v="0"/>
    <n v="0"/>
    <n v="0"/>
    <n v="0"/>
    <n v="11"/>
    <n v="0"/>
    <n v="0"/>
    <n v="0"/>
    <n v="0"/>
    <n v="11"/>
    <n v="0"/>
    <n v="0"/>
    <n v="0"/>
    <n v="332.17"/>
    <n v="3653.8700000000003"/>
    <n v="0"/>
    <n v="3653.8700000000003"/>
    <x v="229"/>
  </r>
  <r>
    <s v="9TYRD"/>
    <s v="DAO_Retail"/>
    <n v="2014"/>
    <s v="730-7446"/>
    <s v="INSPIRON 5535,NOTEBOOK,OAKM15HSWFBTX"/>
    <s v="OAK15AMDFBTX"/>
    <s v="CONSUMER"/>
    <s v="Retail"/>
    <x v="0"/>
    <s v="INSPIRON 5535"/>
    <s v="OAK15AMD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0"/>
  </r>
  <r>
    <s v="9V1CR"/>
    <s v="BTS_DAO"/>
    <n v="2012"/>
    <s v="730-2603"/>
    <s v="BMWZ41303_023"/>
    <s v="BMWZ4FBTX"/>
    <s v="CONSUMER"/>
    <s v="Consumer"/>
    <x v="0"/>
    <s v="INSPIRON 5423"/>
    <s v="BMWZ4BTX"/>
    <x v="0"/>
    <s v="NULL"/>
    <s v="NULL"/>
    <s v="NULL"/>
    <s v="Cons Direct"/>
    <n v="9"/>
    <n v="9"/>
    <n v="9"/>
    <n v="9"/>
    <n v="9"/>
    <n v="9"/>
    <n v="9"/>
    <n v="9"/>
    <n v="9"/>
    <n v="9"/>
    <n v="9"/>
    <n v="9"/>
    <n v="9"/>
    <n v="9"/>
    <n v="0"/>
    <n v="0"/>
    <n v="0"/>
    <n v="0"/>
    <n v="0"/>
    <n v="0"/>
    <n v="9"/>
    <n v="0"/>
    <n v="0"/>
    <n v="0"/>
    <n v="0"/>
    <n v="9"/>
    <n v="0"/>
    <n v="0"/>
    <n v="0"/>
    <n v="666.01"/>
    <n v="5994.09"/>
    <n v="0"/>
    <n v="5994.09"/>
    <x v="11"/>
  </r>
  <r>
    <s v="C0NVY"/>
    <s v="DAO_Retail"/>
    <n v="2014"/>
    <s v="998-BLRF"/>
    <s v="ALIENWARE 13,ECHO 13FBTX"/>
    <s v="ECHO 13FBTX"/>
    <s v="CONSUMER"/>
    <s v="Retail"/>
    <x v="8"/>
    <s v="ALIENWARE 13"/>
    <s v="ECHO 13 BTX"/>
    <x v="0"/>
    <s v="NULL"/>
    <s v="NULL"/>
    <s v="NULL"/>
    <s v="Cons Retail"/>
    <n v="10"/>
    <n v="10"/>
    <n v="10"/>
    <n v="10"/>
    <n v="10"/>
    <n v="10"/>
    <n v="10"/>
    <n v="10"/>
    <n v="10"/>
    <n v="10"/>
    <n v="10"/>
    <n v="0"/>
    <n v="0"/>
    <n v="0"/>
    <n v="0"/>
    <n v="0"/>
    <n v="0"/>
    <n v="0"/>
    <n v="0"/>
    <n v="0"/>
    <n v="10"/>
    <n v="0"/>
    <n v="0"/>
    <n v="0"/>
    <n v="0"/>
    <n v="10"/>
    <n v="0"/>
    <n v="0"/>
    <n v="0"/>
    <n v="1076.49"/>
    <n v="10764.9"/>
    <n v="0"/>
    <n v="10764.9"/>
    <x v="60"/>
  </r>
  <r>
    <s v="C6XWW"/>
    <s v="BTS_DAO"/>
    <s v="HOL-2015"/>
    <s v="998-BJFJ"/>
    <s v="ALIENWARE X51,,,ANDROMEDA R2FBTX"/>
    <s v="ANDROMEDA R2FBTX"/>
    <s v="CONSUMER"/>
    <s v="Consumer"/>
    <x v="9"/>
    <s v="ALIENWARE X51"/>
    <s v="ANDROMEDA R2 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3"/>
  </r>
  <r>
    <s v="C7PXK"/>
    <s v="DAO_Commercial"/>
    <s v="FY16 2H"/>
    <s v="998-BRIJ"/>
    <s v="7440AIO_2H16_001"/>
    <s v="BLUEFINAIOFBTX"/>
    <s v="COMMERCIAL"/>
    <s v="Retail"/>
    <x v="2"/>
    <s v="OPTIPLEX 7440 AIO"/>
    <s v="BLUEFINAIO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-"/>
    <n v="0"/>
    <n v="0"/>
    <n v="0"/>
    <x v="165"/>
  </r>
  <r>
    <s v="C81DN"/>
    <s v="DAO_Retail"/>
    <s v="Holiday 2013"/>
    <s v="998-BIDU"/>
    <s v="i5735-323MRL"/>
    <s v="OAK17AMDFBTX"/>
    <s v="CONSUMER"/>
    <s v="Retail"/>
    <x v="0"/>
    <s v="INSPIRON 5735"/>
    <s v="OAK17AMDBTX"/>
    <x v="0"/>
    <s v="DAO"/>
    <s v="NULL"/>
    <s v="NULL"/>
    <s v="Cons Retail"/>
    <n v="10"/>
    <n v="10"/>
    <n v="10"/>
    <n v="10"/>
    <n v="10"/>
    <n v="10"/>
    <n v="10"/>
    <n v="10"/>
    <n v="10"/>
    <n v="10"/>
    <n v="10"/>
    <n v="10"/>
    <n v="0"/>
    <n v="0"/>
    <n v="0"/>
    <n v="0"/>
    <n v="0"/>
    <n v="0"/>
    <n v="0"/>
    <n v="0"/>
    <n v="10"/>
    <n v="0"/>
    <n v="0"/>
    <n v="0"/>
    <n v="0"/>
    <n v="10"/>
    <n v="0"/>
    <n v="0"/>
    <n v="0"/>
    <n v="445.33"/>
    <n v="4453.3"/>
    <n v="0"/>
    <n v="4453.3"/>
    <x v="39"/>
  </r>
  <r>
    <s v="CP0GM"/>
    <s v="DAO_Commercial"/>
    <s v="FY16 2H"/>
    <s v="998-BRKW"/>
    <s v="5040SFF_2H16_016"/>
    <s v="TRIGGERFISHSFFFBTX"/>
    <s v="COMMERCIAL"/>
    <s v="Retail"/>
    <x v="2"/>
    <s v="OPTIPLEX 5040"/>
    <s v="TRIGGERFISHSFFBTX"/>
    <x v="0"/>
    <s v="NULL"/>
    <s v="NULL"/>
    <s v="NULL"/>
    <s v="Commercial DBM"/>
    <n v="113"/>
    <n v="113"/>
    <n v="24"/>
    <n v="0"/>
    <n v="0"/>
    <n v="0"/>
    <n v="0"/>
    <n v="0"/>
    <n v="0"/>
    <n v="0"/>
    <n v="0"/>
    <n v="0"/>
    <n v="0"/>
    <n v="0"/>
    <n v="0"/>
    <n v="0"/>
    <n v="0"/>
    <n v="0"/>
    <n v="0"/>
    <n v="82"/>
    <n v="113"/>
    <n v="0"/>
    <n v="0"/>
    <n v="0"/>
    <n v="0"/>
    <n v="113"/>
    <n v="0"/>
    <n v="0"/>
    <n v="0"/>
    <n v="535.84969999999998"/>
    <n v="60551.016100000001"/>
    <n v="0"/>
    <n v="0"/>
    <x v="122"/>
  </r>
  <r>
    <s v="CPR8N"/>
    <s v="DAO_Retail"/>
    <n v="2014"/>
    <s v="730-4543"/>
    <s v="INSPIRON 5421,,NOTEBOOK,OAKM14IVBFBTX"/>
    <s v="OAKM14IVBFBTX"/>
    <s v="CONSUMER"/>
    <s v="Retail"/>
    <x v="0"/>
    <s v="INSPIRON 5421"/>
    <s v="OAKM14IVB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36"/>
  </r>
  <r>
    <s v="CW1FR"/>
    <s v="DAO_Commercial"/>
    <s v="FY16 2H"/>
    <s v="998-BSWS"/>
    <s v="3040MT_2H16_009"/>
    <s v="WHITEFISHMTFBTX"/>
    <s v="COMMERCIAL"/>
    <s v="Retail"/>
    <x v="2"/>
    <s v="OPTIPLEX 3040"/>
    <s v="WHITEFISHMT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-"/>
    <n v="0"/>
    <n v="0"/>
    <n v="0"/>
    <x v="202"/>
  </r>
  <r>
    <s v="CXGDD"/>
    <s v="DAO_Retail"/>
    <n v="2014"/>
    <s v="998-BEQB"/>
    <s v="ALIENWARE X51,,,ANDROMEDA R2FBTX"/>
    <s v="ANDROMEDA R2FBTX"/>
    <s v="CONSUMER"/>
    <s v="Retail"/>
    <x v="9"/>
    <s v="ALIENWARE X51"/>
    <s v="ANDROMEDA R2 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3"/>
  </r>
  <r>
    <s v="D5PDV"/>
    <s v="BTS_DAO"/>
    <s v="SPR-2016"/>
    <s v="998-BJXD"/>
    <s v="i5|8GB|1TB"/>
    <s v="GENERAL MTFBTX"/>
    <s v="CONSUMER"/>
    <s v="Consumer"/>
    <x v="1"/>
    <s v="INSPIRON 3847"/>
    <s v="GENERAL MT BTX"/>
    <x v="0"/>
    <s v="NULL"/>
    <s v="NULL"/>
    <s v="NULL"/>
    <s v="Cons Direct"/>
    <n v="48"/>
    <n v="48"/>
    <n v="48"/>
    <n v="48"/>
    <n v="48"/>
    <n v="48"/>
    <n v="48"/>
    <n v="48"/>
    <n v="48"/>
    <n v="48"/>
    <n v="48"/>
    <n v="0"/>
    <n v="0"/>
    <n v="0"/>
    <n v="0"/>
    <n v="0"/>
    <n v="0"/>
    <n v="0"/>
    <n v="0"/>
    <n v="0"/>
    <n v="0"/>
    <n v="0"/>
    <n v="0"/>
    <n v="48"/>
    <n v="0"/>
    <n v="48"/>
    <n v="0"/>
    <n v="0"/>
    <n v="0"/>
    <n v="454.05"/>
    <n v="21794.400000000001"/>
    <n v="0"/>
    <n v="21794.400000000001"/>
    <x v="30"/>
  </r>
  <r>
    <s v="DGG36"/>
    <s v="DAO_Commercial"/>
    <s v="NDBM_Wave2"/>
    <s v="730-6948"/>
    <s v="Latitude 3440_001"/>
    <s v="LATITUDE OAK14FBTX"/>
    <s v="COMMERCIAL"/>
    <s v="Commercial"/>
    <x v="4"/>
    <s v="LATITUDE 3440"/>
    <s v="LATITUDE OAK14BTX"/>
    <x v="0"/>
    <s v="DAO"/>
    <s v="North Am."/>
    <s v="Commercial NDBM"/>
    <s v="Commercial DBM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578.76"/>
    <n v="578.76"/>
    <n v="0"/>
    <n v="578.76"/>
    <x v="164"/>
  </r>
  <r>
    <s v="DHFF2"/>
    <s v="DAO_Commercial"/>
    <s v="ESG"/>
    <s v="210-ADHE"/>
    <s v="EQL 6210E 2TB 3.5in"/>
    <s v="EQUALLOGIC PS6210"/>
    <s v="NULL"/>
    <s v="Commercial"/>
    <x v="3"/>
    <s v="NULL"/>
    <s v="NULL"/>
    <x v="0"/>
    <s v="DAO"/>
    <s v="NULL"/>
    <s v="NULL"/>
    <s v="Enterprise"/>
    <n v="14"/>
    <n v="14"/>
    <n v="10"/>
    <n v="6"/>
    <n v="6"/>
    <n v="6"/>
    <n v="0"/>
    <n v="0"/>
    <n v="0"/>
    <n v="0"/>
    <n v="0"/>
    <n v="0"/>
    <n v="0"/>
    <n v="0"/>
    <n v="0"/>
    <n v="0"/>
    <n v="0"/>
    <n v="0"/>
    <n v="0"/>
    <n v="0"/>
    <n v="14"/>
    <n v="0"/>
    <n v="0"/>
    <n v="0"/>
    <n v="0"/>
    <n v="14"/>
    <n v="0"/>
    <n v="0"/>
    <n v="0"/>
    <n v="7931"/>
    <n v="111034"/>
    <n v="0"/>
    <n v="0"/>
    <x v="7"/>
  </r>
  <r>
    <s v="DJTWJ"/>
    <s v="BTS_DAO"/>
    <s v="HOL-2015"/>
    <s v="998-BHDO"/>
    <s v="i7HSW|8|1TB W7P"/>
    <s v="MAPLEM15HSWFBTX"/>
    <s v="CONSUMER"/>
    <s v="Consumer"/>
    <x v="0"/>
    <s v="INSPIRON 5547"/>
    <s v="MAPLEM15HSW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"/>
  </r>
  <r>
    <s v="DKWC1"/>
    <s v="BTS_DAO"/>
    <s v="FY 16 Holiday Cycle 5"/>
    <s v="998-BQPG"/>
    <s v="COTTON131605_5010"/>
    <s v="COTTONWOODSKLFBTX"/>
    <s v="CONSUMER"/>
    <s v="Consumer"/>
    <x v="0"/>
    <s v="INSPIRON 7359"/>
    <s v="COTTONWOODSKLBTX"/>
    <x v="0"/>
    <s v="NULL"/>
    <s v="NULL"/>
    <s v="NULL"/>
    <s v="Cons Direct"/>
    <n v="604"/>
    <n v="604"/>
    <n v="604"/>
    <n v="604"/>
    <n v="604"/>
    <n v="0"/>
    <n v="0"/>
    <n v="0"/>
    <n v="0"/>
    <n v="0"/>
    <n v="0"/>
    <n v="0"/>
    <n v="0"/>
    <n v="0"/>
    <n v="225"/>
    <n v="0"/>
    <n v="0"/>
    <n v="0"/>
    <n v="225"/>
    <n v="279"/>
    <n v="604"/>
    <n v="0"/>
    <n v="0"/>
    <n v="0"/>
    <n v="0"/>
    <n v="604"/>
    <n v="225"/>
    <n v="0"/>
    <n v="201"/>
    <n v="634.99"/>
    <n v="383533.96"/>
    <n v="142872.75"/>
    <n v="0"/>
    <x v="168"/>
  </r>
  <r>
    <s v="F4N3K"/>
    <s v="BTS_DAO"/>
    <s v="B2S-2016"/>
    <s v="998-BMMF"/>
    <s v="i3|8GB|1TB|UMA|DVDRW|DW1705|Win8.1"/>
    <s v="GENERAL MTFBTX"/>
    <s v="CONSUMER"/>
    <s v="Consumer"/>
    <x v="1"/>
    <s v="INSPIRON 3847"/>
    <s v="GENERAL MT BTX"/>
    <x v="0"/>
    <s v="NULL"/>
    <s v="NULL"/>
    <s v="NULL"/>
    <s v="Cons Direct"/>
    <n v="46"/>
    <n v="46"/>
    <n v="46"/>
    <n v="46"/>
    <n v="46"/>
    <n v="46"/>
    <n v="46"/>
    <n v="46"/>
    <n v="46"/>
    <n v="0"/>
    <n v="0"/>
    <n v="0"/>
    <n v="0"/>
    <n v="0"/>
    <n v="0"/>
    <n v="0"/>
    <n v="0"/>
    <n v="0"/>
    <n v="0"/>
    <n v="0"/>
    <n v="46"/>
    <n v="0"/>
    <n v="0"/>
    <n v="0"/>
    <n v="0"/>
    <n v="46"/>
    <n v="0"/>
    <n v="0"/>
    <n v="0"/>
    <n v="394.48"/>
    <n v="18146.080000000002"/>
    <n v="0"/>
    <n v="18146.080000000002"/>
    <x v="30"/>
  </r>
  <r>
    <s v="FKNGY"/>
    <s v="DAO_Retail"/>
    <s v="Spring 2014"/>
    <s v="730-7965"/>
    <s v="i17RM-5164sLV"/>
    <s v="OAKM17HSWFBTX"/>
    <s v="CONSUMER"/>
    <s v="Retail"/>
    <x v="0"/>
    <s v="INSPIRON 5737"/>
    <s v="OAKM17HSWBTX"/>
    <x v="0"/>
    <s v="DAO"/>
    <s v="North Am."/>
    <s v="Consumer InDirect"/>
    <s v="Cons Retail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633.45000000000005"/>
    <n v="633.45000000000005"/>
    <n v="0"/>
    <n v="633.45000000000005"/>
    <x v="135"/>
  </r>
  <r>
    <s v="FR7G6"/>
    <s v="DAO_Retail"/>
    <n v="2014"/>
    <s v="998-BDQW"/>
    <s v="INSPIRON 3542,,NOTEBOOK,CEDAR15HSWFBTX"/>
    <s v="CEDAR15HSWFBTX"/>
    <s v="CONSUMER"/>
    <s v="Retail"/>
    <x v="0"/>
    <s v="INSPIRON 3542"/>
    <s v="CEDAR15HSW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7"/>
  </r>
  <r>
    <s v="FWN16"/>
    <s v="DAO_Commercial"/>
    <s v="ESG"/>
    <s v="210-AEEB"/>
    <s v="EQL 4210X 600G 2.5in"/>
    <s v="EQUALLOGIC PS4210"/>
    <s v="NULL"/>
    <s v="Commercial"/>
    <x v="3"/>
    <s v="NULL"/>
    <s v="NULL"/>
    <x v="0"/>
    <s v="NULL"/>
    <s v="NULL"/>
    <s v="NULL"/>
    <s v="Enterpri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1"/>
  </r>
  <r>
    <s v="GCP4N"/>
    <s v="DAO_Commercial"/>
    <s v="NDBM_Wave2Refresh"/>
    <s v="998-BELV"/>
    <s v="Latitude E5440_105"/>
    <s v="ALPINE14FBTX"/>
    <s v="COMMERCIAL"/>
    <s v="Commercial"/>
    <x v="4"/>
    <s v="LATITUDE E5440"/>
    <s v="ALPINE14BTX"/>
    <x v="0"/>
    <s v="DAO"/>
    <s v="NULL"/>
    <s v="Commercial NDBM"/>
    <s v="Commercial DBM"/>
    <n v="57"/>
    <n v="57"/>
    <n v="57"/>
    <n v="57"/>
    <n v="57"/>
    <n v="57"/>
    <n v="57"/>
    <n v="57"/>
    <n v="57"/>
    <n v="57"/>
    <n v="57"/>
    <n v="57"/>
    <n v="0"/>
    <n v="0"/>
    <n v="0"/>
    <n v="0"/>
    <n v="0"/>
    <n v="0"/>
    <n v="0"/>
    <n v="0"/>
    <n v="7"/>
    <n v="50"/>
    <n v="0"/>
    <n v="0"/>
    <n v="0"/>
    <n v="57"/>
    <n v="0"/>
    <n v="0"/>
    <n v="0"/>
    <n v="626.88"/>
    <n v="35732.159999999996"/>
    <n v="0"/>
    <n v="35732.159999999996"/>
    <x v="72"/>
  </r>
  <r>
    <s v="GFV4T"/>
    <s v="DAO_Retail"/>
    <s v="Holiday 2015"/>
    <s v="998-BQMR"/>
    <s v="TULIP17AMD1605_2410"/>
    <s v="TULIP17AMDFBTX"/>
    <s v="CONSUMER"/>
    <s v="Retail"/>
    <x v="0"/>
    <s v="INSPIRON 17-5755"/>
    <s v="TULIP17AMDBTX"/>
    <x v="0"/>
    <s v="NULL"/>
    <s v="NULL"/>
    <s v="NULL"/>
    <s v="Cons Retail"/>
    <n v="126"/>
    <n v="126"/>
    <n v="0"/>
    <n v="0"/>
    <n v="0"/>
    <n v="0"/>
    <n v="0"/>
    <n v="0"/>
    <n v="0"/>
    <n v="0"/>
    <n v="0"/>
    <n v="0"/>
    <n v="0"/>
    <n v="0"/>
    <n v="1212"/>
    <n v="0"/>
    <n v="48"/>
    <n v="0"/>
    <n v="1260"/>
    <n v="68"/>
    <n v="126"/>
    <n v="0"/>
    <n v="0"/>
    <n v="0"/>
    <n v="0"/>
    <n v="126"/>
    <n v="396"/>
    <n v="864"/>
    <n v="864"/>
    <n v="519.26"/>
    <n v="65426.76"/>
    <n v="654267.6"/>
    <n v="0"/>
    <x v="33"/>
  </r>
  <r>
    <s v="GRJ15"/>
    <s v="DAO_Commercial"/>
    <s v="ESG"/>
    <s v="210-ACQD"/>
    <s v="EQL 4100XV 600G 3.5in"/>
    <s v="EQUALLOGIC PS4100"/>
    <s v="NULL"/>
    <s v="Commercial"/>
    <x v="3"/>
    <s v="NULL"/>
    <s v="NULL"/>
    <x v="0"/>
    <s v="DAO"/>
    <s v="North Am."/>
    <s v="Enterprise"/>
    <s v="Enterprise"/>
    <n v="14"/>
    <n v="14"/>
    <n v="10"/>
    <n v="10"/>
    <n v="10"/>
    <n v="6"/>
    <n v="2"/>
    <n v="0"/>
    <n v="0"/>
    <n v="0"/>
    <n v="0"/>
    <n v="0"/>
    <n v="0"/>
    <n v="0"/>
    <n v="0"/>
    <n v="0"/>
    <n v="0"/>
    <n v="0"/>
    <n v="0"/>
    <n v="0"/>
    <n v="14"/>
    <n v="0"/>
    <n v="0"/>
    <n v="0"/>
    <n v="0"/>
    <n v="14"/>
    <n v="0"/>
    <n v="0"/>
    <n v="0"/>
    <n v="5190"/>
    <n v="72660"/>
    <n v="0"/>
    <n v="0"/>
    <x v="121"/>
  </r>
  <r>
    <s v="GX17J"/>
    <s v="DAO_Retail"/>
    <n v="2014"/>
    <s v="998-BNRQ"/>
    <s v="TULIP15BDWBTX1,INSPIRON 15-5558"/>
    <s v="TULIP15BDWFBTX"/>
    <s v="CONSUMER"/>
    <s v="Retail"/>
    <x v="0"/>
    <s v="INSPIRON 15-5558"/>
    <s v="TULIP15BDWBTX"/>
    <x v="0"/>
    <s v="NULL"/>
    <s v="NULL"/>
    <s v="NULL"/>
    <s v="Cons Retail"/>
    <n v="301"/>
    <n v="301"/>
    <n v="301"/>
    <n v="301"/>
    <n v="301"/>
    <n v="301"/>
    <n v="0"/>
    <n v="0"/>
    <n v="0"/>
    <n v="0"/>
    <n v="0"/>
    <n v="0"/>
    <n v="0"/>
    <n v="0"/>
    <n v="0"/>
    <n v="0"/>
    <n v="0"/>
    <n v="0"/>
    <n v="0"/>
    <n v="0"/>
    <n v="301"/>
    <n v="0"/>
    <n v="0"/>
    <n v="0"/>
    <n v="0"/>
    <n v="301"/>
    <n v="0"/>
    <n v="0"/>
    <n v="0"/>
    <n v="602.15"/>
    <n v="181247.15"/>
    <n v="0"/>
    <n v="0"/>
    <x v="80"/>
  </r>
  <r>
    <s v="H78F4"/>
    <s v="BTS_DAO"/>
    <s v="Hol-2013"/>
    <s v="210-ABQL"/>
    <s v="16GB WiFi Android 4.2/Black"/>
    <s v="Tablet"/>
    <s v="NULL"/>
    <s v="Consumer"/>
    <x v="7"/>
    <s v="NULL"/>
    <s v="THUNDERBIRD"/>
    <x v="0"/>
    <s v="DAO"/>
    <s v="North Am."/>
    <s v="Tablets"/>
    <s v="Tablets"/>
    <n v="17"/>
    <n v="17"/>
    <n v="17"/>
    <n v="17"/>
    <n v="17"/>
    <n v="17"/>
    <n v="17"/>
    <n v="17"/>
    <n v="17"/>
    <n v="17"/>
    <n v="17"/>
    <n v="17"/>
    <n v="17"/>
    <n v="17"/>
    <n v="0"/>
    <n v="0"/>
    <n v="0"/>
    <n v="0"/>
    <n v="0"/>
    <n v="0"/>
    <n v="17"/>
    <n v="0"/>
    <n v="0"/>
    <n v="0"/>
    <n v="0"/>
    <n v="17"/>
    <n v="0"/>
    <n v="0"/>
    <n v="0"/>
    <n v="144.87"/>
    <n v="2462.79"/>
    <n v="0"/>
    <n v="2462.79"/>
    <x v="231"/>
  </r>
  <r>
    <s v="H9YHN"/>
    <s v="DAO_Commercial"/>
    <s v="NDBM_Wave2Refresh"/>
    <s v="998-BEOG"/>
    <s v="Latitude E5540_111"/>
    <s v="ALPINE15FBTX"/>
    <s v="COMMERCIAL"/>
    <s v="Commercial"/>
    <x v="4"/>
    <s v="LATITUDE E5540"/>
    <s v="ALPINE15BTX"/>
    <x v="0"/>
    <s v="DAO"/>
    <s v="NULL"/>
    <s v="NULL"/>
    <s v="Commercial DBM"/>
    <n v="148"/>
    <n v="148"/>
    <n v="148"/>
    <n v="148"/>
    <n v="148"/>
    <n v="148"/>
    <n v="148"/>
    <n v="148"/>
    <n v="148"/>
    <n v="148"/>
    <n v="148"/>
    <n v="148"/>
    <n v="0"/>
    <n v="0"/>
    <n v="0"/>
    <n v="0"/>
    <n v="0"/>
    <n v="0"/>
    <n v="0"/>
    <n v="0"/>
    <n v="58"/>
    <n v="90"/>
    <n v="0"/>
    <n v="0"/>
    <n v="0"/>
    <n v="148"/>
    <n v="0"/>
    <n v="0"/>
    <n v="0"/>
    <n v="710.73"/>
    <n v="105188.04000000001"/>
    <n v="0"/>
    <n v="105188.04000000001"/>
    <x v="47"/>
  </r>
  <r>
    <s v="HRYXK"/>
    <s v="BTS_DAO"/>
    <s v="B2S-2016"/>
    <s v="998-BMLI"/>
    <s v="PQC|4GB|500|UMA|DVDRW|DW1705|Win8.1"/>
    <s v="SAFFRONFBTX"/>
    <s v="CONSUMER"/>
    <s v="Consumer"/>
    <x v="1"/>
    <s v="INSPIRON 3646"/>
    <s v="SAFFRONBTX"/>
    <x v="0"/>
    <s v="NULL"/>
    <s v="NULL"/>
    <s v="NULL"/>
    <s v="Cons Direct"/>
    <n v="316"/>
    <n v="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6"/>
    <n v="0"/>
    <n v="0"/>
    <n v="0"/>
    <n v="0"/>
    <n v="316"/>
    <n v="0"/>
    <n v="0"/>
    <n v="0"/>
    <n v="309.24"/>
    <n v="97719.84"/>
    <n v="0"/>
    <n v="0"/>
    <x v="88"/>
  </r>
  <r>
    <s v="HWF2V"/>
    <s v="BTS_DAO"/>
    <s v="FY15 Spring Cycle 1"/>
    <s v="730-7781"/>
    <s v="OAK17M1501_1563"/>
    <s v="OAKM17HSWFBTX"/>
    <s v="CONSUMER"/>
    <s v="Consumer"/>
    <x v="0"/>
    <s v="INSPIRON 5737"/>
    <s v="OAKM17HSWBTX"/>
    <x v="0"/>
    <s v="DAO"/>
    <s v="North Am."/>
    <s v="Consumer Direct"/>
    <s v="Cons Direct"/>
    <n v="17"/>
    <n v="17"/>
    <n v="17"/>
    <n v="17"/>
    <n v="17"/>
    <n v="17"/>
    <n v="17"/>
    <n v="17"/>
    <n v="17"/>
    <n v="17"/>
    <n v="17"/>
    <n v="17"/>
    <n v="17"/>
    <n v="17"/>
    <n v="0"/>
    <n v="0"/>
    <n v="0"/>
    <n v="0"/>
    <n v="0"/>
    <n v="0"/>
    <n v="17"/>
    <n v="0"/>
    <n v="0"/>
    <n v="0"/>
    <n v="0"/>
    <n v="17"/>
    <n v="0"/>
    <n v="0"/>
    <n v="0"/>
    <n v="664.78"/>
    <n v="11301.26"/>
    <n v="0"/>
    <n v="11301.26"/>
    <x v="135"/>
  </r>
  <r>
    <s v="J2K50"/>
    <s v="DAO_Retail"/>
    <n v="2014"/>
    <s v="998-BNVF"/>
    <s v="INSPIRON 5348,NO PROCESSOR,THUN AIO,THUNFBTX"/>
    <s v="THUNFBTX"/>
    <s v="CONSUMER"/>
    <s v="Retail"/>
    <x v="1"/>
    <s v="INSPIRON 5348"/>
    <s v="THUNBTX"/>
    <x v="0"/>
    <s v="NULL"/>
    <s v="NULL"/>
    <s v="NULL"/>
    <s v="Cons Retail"/>
    <n v="140"/>
    <n v="140"/>
    <n v="140"/>
    <n v="140"/>
    <n v="140"/>
    <n v="140"/>
    <n v="140"/>
    <n v="58"/>
    <n v="0"/>
    <n v="0"/>
    <n v="0"/>
    <n v="0"/>
    <n v="0"/>
    <n v="0"/>
    <n v="0"/>
    <n v="0"/>
    <n v="0"/>
    <n v="0"/>
    <n v="0"/>
    <n v="0"/>
    <n v="140"/>
    <n v="0"/>
    <n v="0"/>
    <n v="0"/>
    <n v="0"/>
    <n v="140"/>
    <n v="0"/>
    <n v="0"/>
    <n v="0"/>
    <n v="573.94000000000005"/>
    <n v="80351.600000000006"/>
    <n v="0"/>
    <n v="33288.520000000004"/>
    <x v="103"/>
  </r>
  <r>
    <s v="J8D9C"/>
    <s v="BTS_DAO"/>
    <s v="LTS"/>
    <s v="998-BJPX"/>
    <s v="XPS DUO 12,,NOTEBOOK,MURCIELAGO ULT FBTX"/>
    <s v="MURCIELAGO ULT FBTX"/>
    <s v="CONSUMER"/>
    <s v="Consumer"/>
    <x v="5"/>
    <s v="XPS DUO 12"/>
    <s v="MURCIELAGO ULT 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2"/>
  </r>
  <r>
    <s v="JCCD6"/>
    <s v="DAO_Retail"/>
    <s v="FY16 Back to School cycle3"/>
    <s v="998-BPVS"/>
    <s v="COTTON131603_5023_EW_P"/>
    <s v="COTTONWOODBDWFBTX"/>
    <s v="CONSUMER"/>
    <s v="Retail"/>
    <x v="0"/>
    <s v="INSPIRON 7348"/>
    <s v="COTTONWOODBDWBTX"/>
    <x v="0"/>
    <s v="NULL"/>
    <s v="NULL"/>
    <s v="NULL"/>
    <s v="Cons Retail"/>
    <n v="2172"/>
    <n v="2172"/>
    <n v="2172"/>
    <n v="2135"/>
    <n v="461"/>
    <n v="0"/>
    <n v="0"/>
    <n v="0"/>
    <n v="0"/>
    <n v="0"/>
    <n v="0"/>
    <n v="0"/>
    <n v="0"/>
    <n v="0"/>
    <n v="0"/>
    <n v="0"/>
    <n v="0"/>
    <n v="0"/>
    <n v="0"/>
    <n v="0"/>
    <n v="2172"/>
    <n v="0"/>
    <n v="0"/>
    <n v="0"/>
    <n v="0"/>
    <n v="2172"/>
    <n v="0"/>
    <n v="0"/>
    <n v="0"/>
    <n v="673.93"/>
    <n v="1463775.96"/>
    <n v="0"/>
    <n v="0"/>
    <x v="87"/>
  </r>
  <r>
    <s v="JJT5H"/>
    <s v="DAO_Retail"/>
    <n v="2014"/>
    <s v="998-BIUF"/>
    <s v="INSPIRON 3542,,NOTEBOOK,CEDAR15HSWFBTX"/>
    <s v="CEDAR15HSWFBTX"/>
    <s v="CONSUMER"/>
    <s v="Retail"/>
    <x v="0"/>
    <s v="INSPIRON 3542"/>
    <s v="CEDAR15HS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7"/>
  </r>
  <r>
    <s v="JK09G"/>
    <s v="BTS_DAO"/>
    <s v="Q4FY15"/>
    <s v="998-BJJB"/>
    <s v="JEFFERSONBTX1,MODEL 7140, VENUE 11 PRO"/>
    <s v="JEFFERSONFBTX"/>
    <s v="TABLET DEVICES"/>
    <s v="Consumer"/>
    <x v="7"/>
    <s v="VENUE 11 PRO 7140"/>
    <s v="JEFFERSONBTX"/>
    <x v="0"/>
    <s v="NULL"/>
    <s v="NULL"/>
    <s v="NULL"/>
    <s v="Tablets"/>
    <n v="105"/>
    <n v="105"/>
    <n v="105"/>
    <n v="105"/>
    <n v="105"/>
    <n v="105"/>
    <n v="105"/>
    <n v="105"/>
    <n v="105"/>
    <n v="105"/>
    <n v="105"/>
    <n v="0"/>
    <n v="0"/>
    <n v="0"/>
    <n v="0"/>
    <n v="0"/>
    <n v="0"/>
    <n v="0"/>
    <n v="0"/>
    <n v="0"/>
    <n v="105"/>
    <n v="0"/>
    <n v="0"/>
    <n v="0"/>
    <n v="0"/>
    <n v="105"/>
    <n v="0"/>
    <n v="0"/>
    <n v="0"/>
    <n v="714.77"/>
    <n v="75050.849999999991"/>
    <n v="0"/>
    <n v="75050.849999999991"/>
    <x v="137"/>
  </r>
  <r>
    <s v="JPWF7"/>
    <s v="DAO_Retail"/>
    <n v="2014"/>
    <s v="998-BNPF"/>
    <s v="INSPIRON 3847,VRD56 BASE,INSP DT,3847,BTX,GENERAL MTFBTX"/>
    <s v="GENERAL MTFBTX"/>
    <s v="CONSUMER"/>
    <s v="Retail"/>
    <x v="1"/>
    <s v="INSPIRON 3847"/>
    <s v="GENERAL MT BTX"/>
    <x v="0"/>
    <s v="NULL"/>
    <s v="NULL"/>
    <s v="NULL"/>
    <s v="Cons Retail"/>
    <n v="791"/>
    <n v="791"/>
    <n v="791"/>
    <n v="791"/>
    <n v="791"/>
    <n v="791"/>
    <n v="791"/>
    <n v="791"/>
    <n v="765"/>
    <n v="0"/>
    <n v="0"/>
    <n v="0"/>
    <n v="0"/>
    <n v="0"/>
    <n v="0"/>
    <n v="0"/>
    <n v="0"/>
    <n v="0"/>
    <n v="0"/>
    <n v="1"/>
    <n v="789"/>
    <n v="0"/>
    <n v="0"/>
    <n v="2"/>
    <n v="0"/>
    <n v="791"/>
    <n v="0"/>
    <n v="0"/>
    <n v="0"/>
    <n v="620.79"/>
    <n v="491044.88999999996"/>
    <n v="0"/>
    <n v="491044.88999999996"/>
    <x v="30"/>
  </r>
  <r>
    <s v="JV0YV"/>
    <s v="DAO_Retail"/>
    <n v="2014"/>
    <s v="998-BKCS"/>
    <s v="INSPIRON 3847,VRD56 BASE,INSP DT,3847,BTX,GENERAL MTFBTX"/>
    <s v="GENERAL MTFBTX"/>
    <s v="CONSUMER"/>
    <s v="Retail"/>
    <x v="1"/>
    <s v="INSPIRON 3847"/>
    <s v="GENERAL MT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0"/>
  </r>
  <r>
    <s v="JW99W"/>
    <s v="NULL"/>
    <s v="DBM"/>
    <s v="998-BRJE"/>
    <s v="i5-4590/8G/1TB 7200"/>
    <s v="CORALFBTX"/>
    <s v="CONSUMER"/>
    <s v="NULL"/>
    <x v="9"/>
    <s v="ASM100"/>
    <s v="CORAL 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"/>
    <n v="0"/>
    <n v="0"/>
    <n v="0"/>
    <n v="0"/>
    <n v="0"/>
    <n v="0"/>
    <n v="0"/>
    <n v="0"/>
    <n v="0"/>
    <s v="-"/>
    <n v="0"/>
    <n v="0"/>
    <n v="0"/>
    <x v="91"/>
  </r>
  <r>
    <s v="K13KP"/>
    <s v="DAO_Retail"/>
    <n v="2014"/>
    <s v="730-5282"/>
    <s v="INSPIRON 7520,AUDIA5TURBOBTX1"/>
    <s v="AUDIA5TURBOFBTX"/>
    <s v="CONSUMER"/>
    <s v="Retail"/>
    <x v="0"/>
    <s v="INSPIRON 7520"/>
    <s v="AUDIA5TURBO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57"/>
  </r>
  <r>
    <s v="KJ9C2"/>
    <s v="BTS_DAO"/>
    <s v="FY 16 Holiday Cycle 5"/>
    <s v="998-BQHM"/>
    <s v="TULIP14BDW1605_2225"/>
    <s v="TULIP14BDWFBTX"/>
    <s v="CONSUMER"/>
    <s v="Consumer"/>
    <x v="0"/>
    <s v="INSPIRON 14-5458"/>
    <s v="TULIP14BDW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4"/>
  </r>
  <r>
    <s v="KTHDK"/>
    <s v="DAO_Retail"/>
    <n v="2014"/>
    <s v="730-5261"/>
    <s v="INSPIRON 660,NO PROCESSOR,MINI TOWER,MISSION HILLS MLKFBTX"/>
    <s v="MISSION HILLS MLK BTX"/>
    <s v="CONSUMER"/>
    <s v="Retail"/>
    <x v="1"/>
    <s v="INSPIRON 660"/>
    <s v="MISSION HILLS MLK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8"/>
  </r>
  <r>
    <s v="KTV2K"/>
    <s v="DAO_Retail"/>
    <s v="Spring 2015"/>
    <s v="998-BLKS"/>
    <s v="i7548-7858SLV"/>
    <s v="BRADLEYBDWFBTX"/>
    <s v="CONSUMER"/>
    <s v="Retail"/>
    <x v="0"/>
    <s v="INSPIRON 7548"/>
    <s v="BRADLEYBDWBTX"/>
    <x v="0"/>
    <s v="NULL"/>
    <s v="NULL"/>
    <s v="NULL"/>
    <s v="Cons Retail"/>
    <n v="105"/>
    <n v="105"/>
    <n v="105"/>
    <n v="105"/>
    <n v="105"/>
    <n v="105"/>
    <n v="105"/>
    <n v="105"/>
    <n v="105"/>
    <n v="0"/>
    <n v="0"/>
    <n v="0"/>
    <n v="0"/>
    <n v="0"/>
    <n v="0"/>
    <n v="0"/>
    <n v="0"/>
    <n v="0"/>
    <n v="0"/>
    <n v="0"/>
    <n v="105"/>
    <n v="0"/>
    <n v="0"/>
    <n v="0"/>
    <n v="0"/>
    <n v="105"/>
    <n v="0"/>
    <n v="0"/>
    <n v="0"/>
    <n v="996.34"/>
    <n v="104615.7"/>
    <n v="0"/>
    <n v="104615.7"/>
    <x v="71"/>
  </r>
  <r>
    <s v="KXKYN"/>
    <s v="DAO_Retail"/>
    <n v="2014"/>
    <s v="998-BNRJ"/>
    <s v="ALIENWARE 15,,ALIENWARE 15,ECHO 15FBTX"/>
    <s v="ECHO 15FBTX"/>
    <s v="CONSUMER"/>
    <s v="Retail"/>
    <x v="8"/>
    <s v="ALIENWARE 15"/>
    <s v="ECHO 15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0"/>
  </r>
  <r>
    <s v="MFT5X"/>
    <s v="BTS_DAO"/>
    <s v="B2S-2015"/>
    <s v="998-BEKB"/>
    <s v="i7|8|1 HD+|W7"/>
    <s v="CEDAR17HSWFBTX"/>
    <s v="CONSUMER"/>
    <s v="Consumer"/>
    <x v="0"/>
    <s v="INSPIRON 5748"/>
    <s v="CEDAR17HSWBTX"/>
    <x v="0"/>
    <s v="DAO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2.29"/>
    <n v="0"/>
    <n v="0"/>
    <n v="0"/>
    <x v="12"/>
  </r>
  <r>
    <s v="MKM5Y"/>
    <s v="BTS_DAO"/>
    <s v="B2S-2016"/>
    <s v="998-BMLO"/>
    <s v=" i5|8|1TB"/>
    <s v="TULIP15BDWFBTX"/>
    <s v="CONSUMER"/>
    <s v="Consumer"/>
    <x v="0"/>
    <s v="INSPIRON 15-5558"/>
    <s v="TULIP15BDWBTX"/>
    <x v="0"/>
    <s v="NULL"/>
    <s v="NULL"/>
    <s v="NULL"/>
    <s v="Cons Direct"/>
    <n v="74"/>
    <n v="74"/>
    <n v="74"/>
    <n v="74"/>
    <n v="74"/>
    <n v="74"/>
    <n v="74"/>
    <n v="0"/>
    <n v="0"/>
    <n v="0"/>
    <n v="0"/>
    <n v="0"/>
    <n v="0"/>
    <n v="0"/>
    <n v="0"/>
    <n v="0"/>
    <n v="0"/>
    <n v="0"/>
    <n v="0"/>
    <n v="1"/>
    <n v="74"/>
    <n v="0"/>
    <n v="0"/>
    <n v="0"/>
    <n v="0"/>
    <n v="74"/>
    <n v="0"/>
    <n v="0"/>
    <n v="0"/>
    <n v="602.15"/>
    <n v="44559.1"/>
    <n v="0"/>
    <n v="0"/>
    <x v="80"/>
  </r>
  <r>
    <s v="MN1CK"/>
    <s v="DAO_Retail"/>
    <n v="2014"/>
    <s v="730-8054"/>
    <s v="XPS 1810,,,CORSEFBTX"/>
    <s v="CORSEFBTX"/>
    <s v="CONSUMER"/>
    <s v="Retail"/>
    <x v="12"/>
    <s v="XPS 1810"/>
    <s v="CORSE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04"/>
  </r>
  <r>
    <s v="MNRCW"/>
    <s v="DAO_Retail"/>
    <n v="2014"/>
    <s v="998-BDDL"/>
    <s v="INSPIRON 3045,TRAVIS AIO,TRAVISAIOFBTX"/>
    <s v="TRAVISFBTX"/>
    <s v="CONSUMER"/>
    <s v="Retail"/>
    <x v="1"/>
    <s v="INSPIRON 3045"/>
    <s v="TRAVISAIO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67"/>
  </r>
  <r>
    <s v="MWMF5"/>
    <s v="DAO_Commercial"/>
    <s v="ESG"/>
    <s v="210-AEEE"/>
    <s v="EQL 4210XV 600G 2.5in"/>
    <s v="EQUALLOGIC PS4210"/>
    <s v="NULL"/>
    <s v="Commercial"/>
    <x v="3"/>
    <s v="NULL"/>
    <s v="NULL"/>
    <x v="0"/>
    <s v="NULL"/>
    <s v="NULL"/>
    <s v="NULL"/>
    <s v="Enterpri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1"/>
  </r>
  <r>
    <s v="N6W06"/>
    <s v="DAO_Retail"/>
    <s v="Holiday 2014"/>
    <s v="998-BIYP"/>
    <s v="v8PRO-2259BLK"/>
    <s v="BAILEYFBTX"/>
    <s v="TABLET DEVICES"/>
    <s v="Retail"/>
    <x v="7"/>
    <s v="VENUE 8 PRO 3845"/>
    <s v="BAILEYBTX"/>
    <x v="0"/>
    <s v="NULL"/>
    <s v="NULL"/>
    <s v="NULL"/>
    <s v="Tablets"/>
    <n v="67"/>
    <n v="67"/>
    <n v="67"/>
    <n v="67"/>
    <n v="67"/>
    <n v="67"/>
    <n v="67"/>
    <n v="67"/>
    <n v="67"/>
    <n v="67"/>
    <n v="67"/>
    <n v="67"/>
    <n v="67"/>
    <n v="67"/>
    <n v="0"/>
    <n v="0"/>
    <n v="0"/>
    <n v="0"/>
    <n v="0"/>
    <n v="0"/>
    <n v="67"/>
    <n v="0"/>
    <n v="0"/>
    <n v="0"/>
    <n v="0"/>
    <n v="67"/>
    <n v="0"/>
    <n v="0"/>
    <n v="0"/>
    <n v="164.16"/>
    <n v="10998.72"/>
    <n v="0"/>
    <n v="10998.72"/>
    <x v="242"/>
  </r>
  <r>
    <s v="N8JFR"/>
    <s v="DAO_Retail"/>
    <n v="2014"/>
    <s v="730-2198"/>
    <s v="INSPIRON 2020,NO PROCESSOR,AIO,EAGLETONFBTX"/>
    <s v="EAGLETONFBTX"/>
    <s v="CONSUMER"/>
    <s v="Retail"/>
    <x v="1"/>
    <s v="INSPIRON ONE 2020"/>
    <s v="EAGLETON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"/>
  </r>
  <r>
    <s v="NJ7TD"/>
    <s v="BTS_Mexico"/>
    <s v="B2S-16"/>
    <s v="998-BNUQ"/>
    <s v="THUN1603_615"/>
    <s v="THUNFBTX"/>
    <s v="CONSUMER"/>
    <s v="Consumer"/>
    <x v="1"/>
    <s v="INSPIRON 5348"/>
    <s v="THUNBTX"/>
    <x v="1"/>
    <s v="NULL"/>
    <s v="NULL"/>
    <s v="NULL"/>
    <s v="Cons Direct"/>
    <n v="380"/>
    <n v="380"/>
    <n v="380"/>
    <n v="380"/>
    <n v="380"/>
    <n v="367"/>
    <n v="367"/>
    <n v="367"/>
    <n v="277"/>
    <n v="277"/>
    <n v="0"/>
    <n v="0"/>
    <n v="0"/>
    <n v="0"/>
    <n v="0"/>
    <n v="0"/>
    <n v="0"/>
    <n v="0"/>
    <n v="0"/>
    <n v="0"/>
    <n v="13"/>
    <n v="0"/>
    <n v="0"/>
    <n v="0"/>
    <n v="367"/>
    <n v="380"/>
    <n v="0"/>
    <n v="0"/>
    <n v="0"/>
    <n v="864.77"/>
    <n v="328612.59999999998"/>
    <n v="0"/>
    <n v="317370.58999999997"/>
    <x v="103"/>
  </r>
  <r>
    <s v="NP3V0"/>
    <s v="DAO_Commercial"/>
    <s v="NDBM_Wave2"/>
    <s v="730-7749"/>
    <s v="OptiPlex 3020 MT_004"/>
    <s v="TIGRISMTFBTX"/>
    <s v="COMMERCIAL"/>
    <s v="Commercial"/>
    <x v="2"/>
    <s v="OPTIPLEX 3020"/>
    <s v="TIGRISMTBTX"/>
    <x v="0"/>
    <s v="DAO"/>
    <s v="North Am."/>
    <s v="Commercial NDBM"/>
    <s v="Commercial DBM"/>
    <n v="14"/>
    <n v="14"/>
    <n v="14"/>
    <n v="14"/>
    <n v="14"/>
    <n v="14"/>
    <n v="14"/>
    <n v="14"/>
    <n v="14"/>
    <n v="14"/>
    <n v="14"/>
    <n v="14"/>
    <n v="14"/>
    <n v="14"/>
    <n v="0"/>
    <n v="0"/>
    <n v="0"/>
    <n v="0"/>
    <n v="0"/>
    <n v="0"/>
    <n v="14"/>
    <n v="0"/>
    <n v="0"/>
    <n v="0"/>
    <n v="0"/>
    <n v="14"/>
    <n v="0"/>
    <n v="0"/>
    <n v="0"/>
    <n v="447.23"/>
    <n v="6261.22"/>
    <n v="0"/>
    <n v="6261.22"/>
    <x v="41"/>
  </r>
  <r>
    <s v="NWW9J"/>
    <s v="DAO_Retail"/>
    <n v="2014"/>
    <s v="998-BDYY"/>
    <s v="INSPIRON 3147,,NOTEBOOK,REDWOODFBTX"/>
    <s v="REDWOODFBTX"/>
    <s v="CONSUMER"/>
    <s v="Retail"/>
    <x v="0"/>
    <s v="INSPIRON 3147"/>
    <s v="REDWOOD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8"/>
  </r>
  <r>
    <s v="NX2F1"/>
    <s v="DAO_Commercial"/>
    <n v="2013"/>
    <s v="389-BEDL"/>
    <s v="WYSE T10"/>
    <s v="WYSE"/>
    <s v="NULL"/>
    <s v="Commercial"/>
    <x v="11"/>
    <s v="NULL"/>
    <s v="NULL"/>
    <x v="0"/>
    <s v="DAO"/>
    <s v="NULL"/>
    <s v="NULL"/>
    <s v="Commercial DBM"/>
    <n v="3"/>
    <n v="3"/>
    <n v="3"/>
    <n v="3"/>
    <n v="3"/>
    <n v="3"/>
    <n v="3"/>
    <n v="3"/>
    <n v="3"/>
    <n v="3"/>
    <n v="3"/>
    <n v="3"/>
    <n v="3"/>
    <n v="3"/>
    <n v="0"/>
    <n v="0"/>
    <n v="0"/>
    <n v="0"/>
    <n v="0"/>
    <n v="0"/>
    <n v="3"/>
    <n v="0"/>
    <n v="0"/>
    <n v="0"/>
    <n v="0"/>
    <n v="3"/>
    <n v="0"/>
    <n v="0"/>
    <n v="0"/>
    <n v="282.79028521489289"/>
    <n v="848.37085564467861"/>
    <n v="0"/>
    <n v="848.37085564467861"/>
    <x v="58"/>
  </r>
  <r>
    <s v="PJ58T"/>
    <s v="BTS_DAO"/>
    <s v="FY 15 Holiday Cycle 5"/>
    <s v="998-BGXT"/>
    <s v="REDWOOD1505_1204"/>
    <s v="REDWOODFBTX"/>
    <s v="CONSUMER"/>
    <s v="Consumer"/>
    <x v="0"/>
    <s v="INSPIRON 3147"/>
    <s v="REDWOODBTX"/>
    <x v="0"/>
    <s v="NULL"/>
    <s v="NULL"/>
    <s v="NULL"/>
    <s v="Cons Direct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444.71890000000002"/>
    <n v="444.71890000000002"/>
    <n v="0"/>
    <n v="444.71890000000002"/>
    <x v="18"/>
  </r>
  <r>
    <s v="PMDJ6"/>
    <s v="DAO_Retail"/>
    <s v="Holiday 2014"/>
    <s v="998-BHYM"/>
    <s v="i3048-5144BLK"/>
    <s v="CASPIANBTX"/>
    <s v="CONSUMER"/>
    <s v="Retail"/>
    <x v="1"/>
    <s v="INSPIRON 3048"/>
    <s v="CASPIANBTX"/>
    <x v="0"/>
    <s v="DAO"/>
    <s v="NULL"/>
    <s v="NULL"/>
    <s v="Cons Retail"/>
    <n v="57"/>
    <n v="57"/>
    <n v="57"/>
    <n v="57"/>
    <n v="57"/>
    <n v="57"/>
    <n v="57"/>
    <n v="57"/>
    <n v="57"/>
    <n v="57"/>
    <n v="57"/>
    <n v="57"/>
    <n v="57"/>
    <n v="57"/>
    <n v="0"/>
    <n v="0"/>
    <n v="0"/>
    <n v="0"/>
    <n v="0"/>
    <n v="0"/>
    <n v="57"/>
    <n v="0"/>
    <n v="0"/>
    <n v="0"/>
    <n v="0"/>
    <n v="57"/>
    <n v="0"/>
    <n v="0"/>
    <n v="0"/>
    <n v="484.06"/>
    <n v="27591.420000000002"/>
    <n v="0"/>
    <n v="27591.420000000002"/>
    <x v="38"/>
  </r>
  <r>
    <s v="PR07M"/>
    <s v="BTS_DAO"/>
    <s v="HOL-2015"/>
    <s v="998-BIFX"/>
    <s v="i7 4765t / 8 / 2TB"/>
    <s v="CORALFBTX"/>
    <s v="CONSUMER"/>
    <s v="Consumer"/>
    <x v="9"/>
    <s v="ASM100"/>
    <s v="CORAL BTX"/>
    <x v="0"/>
    <s v="NULL"/>
    <s v="NULL"/>
    <s v="NULL"/>
    <s v="Cons Direct"/>
    <n v="21"/>
    <n v="21"/>
    <n v="21"/>
    <n v="21"/>
    <n v="21"/>
    <n v="21"/>
    <n v="21"/>
    <n v="21"/>
    <n v="0"/>
    <n v="0"/>
    <n v="0"/>
    <n v="0"/>
    <n v="0"/>
    <n v="0"/>
    <n v="0"/>
    <n v="0"/>
    <n v="0"/>
    <n v="0"/>
    <n v="0"/>
    <n v="0"/>
    <n v="21"/>
    <n v="0"/>
    <n v="0"/>
    <n v="0"/>
    <n v="0"/>
    <n v="21"/>
    <n v="0"/>
    <n v="0"/>
    <n v="0"/>
    <n v="710"/>
    <n v="14910"/>
    <n v="0"/>
    <n v="14910"/>
    <x v="91"/>
  </r>
  <r>
    <s v="1D8NF"/>
    <s v="DAO_Retail"/>
    <s v="Holiday 2014"/>
    <s v="998-BHXH"/>
    <s v="i7347-50sLV"/>
    <s v="COTTONWOODHSWFBTX"/>
    <s v="CONSUMER"/>
    <s v="Retail"/>
    <x v="0"/>
    <s v="INSPIRON 7347"/>
    <s v="COTTONWOODHSWBTX"/>
    <x v="0"/>
    <s v="DAO"/>
    <s v="NULL"/>
    <s v="NULL"/>
    <s v="Cons Retail"/>
    <n v="10"/>
    <n v="10"/>
    <n v="10"/>
    <n v="10"/>
    <n v="10"/>
    <n v="10"/>
    <n v="10"/>
    <n v="10"/>
    <n v="10"/>
    <n v="10"/>
    <n v="10"/>
    <n v="0"/>
    <n v="0"/>
    <n v="0"/>
    <n v="0"/>
    <n v="0"/>
    <n v="0"/>
    <n v="0"/>
    <n v="0"/>
    <n v="0"/>
    <n v="10"/>
    <n v="0"/>
    <n v="0"/>
    <n v="0"/>
    <n v="0"/>
    <n v="10"/>
    <n v="0"/>
    <n v="0"/>
    <n v="0"/>
    <n v="637.13"/>
    <n v="6371.3"/>
    <n v="0"/>
    <n v="6371.3"/>
    <x v="101"/>
  </r>
  <r>
    <s v="25XN6"/>
    <s v="DAO_Commercial"/>
    <s v="DBM"/>
    <s v="998-BJYO"/>
    <s v="E5450_2H15_004"/>
    <s v="HOUSTON14FBTX"/>
    <s v="COMMERCIAL"/>
    <s v="Commercial"/>
    <x v="4"/>
    <s v="LATITUDE 5450"/>
    <s v="HOUSTON14BTX"/>
    <x v="0"/>
    <s v="NULL"/>
    <s v="NULL"/>
    <s v="NULL"/>
    <s v="Commercial DBM"/>
    <n v="2367"/>
    <n v="2367"/>
    <n v="1542"/>
    <n v="580"/>
    <n v="0"/>
    <n v="0"/>
    <n v="0"/>
    <n v="0"/>
    <n v="0"/>
    <n v="0"/>
    <n v="0"/>
    <n v="0"/>
    <n v="0"/>
    <n v="0"/>
    <n v="128"/>
    <n v="0"/>
    <n v="1890"/>
    <n v="0"/>
    <n v="2018"/>
    <n v="180"/>
    <n v="2265"/>
    <n v="102"/>
    <n v="0"/>
    <n v="0"/>
    <n v="0"/>
    <n v="2367"/>
    <n v="848"/>
    <n v="1170"/>
    <n v="938"/>
    <n v="633.20000000000005"/>
    <n v="1498784.4000000001"/>
    <n v="1277797.6000000001"/>
    <n v="0"/>
    <x v="64"/>
  </r>
  <r>
    <s v="2CK2W"/>
    <s v="DAO_Retail"/>
    <n v="2014"/>
    <s v="998-BBFQ"/>
    <s v="INSPIRON 5 SERIES 17,NOTEBOOK,OAKM17HSWFBTX"/>
    <s v="OAKM17HSWFBTX"/>
    <s v="CONSUMER"/>
    <s v="Retail"/>
    <x v="0"/>
    <s v="INSPIRON 5737"/>
    <s v="OAKM17HS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5"/>
  </r>
  <r>
    <s v="2CXRH"/>
    <s v="DAO_Retail"/>
    <n v="2014"/>
    <s v="730-2426"/>
    <s v="XPS14,NO PROCESSOR,NOTEBOOK,CARRERA XPS FBTX"/>
    <s v="CARRERA XPS FBTX"/>
    <s v="CONSUMER"/>
    <s v="Retail"/>
    <x v="5"/>
    <s v="XPS14"/>
    <s v="CARRERA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9"/>
  </r>
  <r>
    <s v="2JVC3"/>
    <s v="DAO_Retail"/>
    <s v="Spring 2015"/>
    <s v="998-BKXW"/>
    <s v="io2350T-1668sLV"/>
    <s v="MONSTER2FBTX"/>
    <s v="CONSUMER"/>
    <s v="Retail"/>
    <x v="1"/>
    <s v="INSPIRON 2350"/>
    <s v="MONSTER2BTX"/>
    <x v="0"/>
    <s v="NULL"/>
    <s v="NULL"/>
    <s v="NULL"/>
    <s v="Cons Retail"/>
    <n v="1114"/>
    <n v="1114"/>
    <n v="114"/>
    <n v="114"/>
    <n v="114"/>
    <n v="114"/>
    <n v="0"/>
    <n v="0"/>
    <n v="0"/>
    <n v="0"/>
    <n v="0"/>
    <n v="0"/>
    <n v="0"/>
    <n v="0"/>
    <n v="0"/>
    <n v="0"/>
    <n v="2233"/>
    <n v="0"/>
    <n v="2233"/>
    <n v="0"/>
    <n v="1082"/>
    <n v="0"/>
    <n v="0"/>
    <n v="32"/>
    <n v="0"/>
    <n v="1114"/>
    <n v="0"/>
    <n v="2233"/>
    <n v="0"/>
    <n v="830.65"/>
    <n v="925344.1"/>
    <n v="1854841.45"/>
    <n v="0"/>
    <x v="3"/>
  </r>
  <r>
    <s v="PW7R7"/>
    <s v="BTS_DAO"/>
    <s v="FY 16 Holiday Cycle 5"/>
    <s v="998-BQPH"/>
    <s v="COTTON131605_5010"/>
    <s v="COTTONWOODSKLFBTX"/>
    <s v="CONSUMER"/>
    <s v="Consumer"/>
    <x v="0"/>
    <s v="INSPIRON 7359"/>
    <s v="COTTONWOODSKLBTX"/>
    <x v="0"/>
    <s v="NULL"/>
    <s v="NULL"/>
    <s v="NULL"/>
    <s v="Cons Direct"/>
    <n v="129"/>
    <n v="129"/>
    <n v="101"/>
    <n v="101"/>
    <n v="101"/>
    <n v="0"/>
    <n v="0"/>
    <n v="0"/>
    <n v="0"/>
    <n v="0"/>
    <n v="0"/>
    <n v="0"/>
    <n v="0"/>
    <n v="0"/>
    <n v="30"/>
    <n v="0"/>
    <n v="0"/>
    <n v="0"/>
    <n v="30"/>
    <n v="99"/>
    <n v="129"/>
    <n v="0"/>
    <n v="0"/>
    <n v="0"/>
    <n v="0"/>
    <n v="129"/>
    <n v="30"/>
    <n v="0"/>
    <n v="29"/>
    <n v="666.36"/>
    <n v="85960.44"/>
    <n v="19990.8"/>
    <n v="0"/>
    <x v="168"/>
  </r>
  <r>
    <s v="PWK11"/>
    <s v="DAO_Commercial"/>
    <s v="DBM"/>
    <s v="998-BGHJ"/>
    <s v="OPTIPLEX 3020_021"/>
    <s v="TIGRISMTFBTX"/>
    <s v="COMMERCIAL"/>
    <s v="Commercial"/>
    <x v="2"/>
    <s v="OPTIPLEX 3020"/>
    <s v="TIGRISMTBTX"/>
    <x v="0"/>
    <s v="DAO"/>
    <s v="NULL"/>
    <s v="NULL"/>
    <s v="Commercial DBM"/>
    <n v="4035"/>
    <n v="4035"/>
    <n v="2895"/>
    <n v="2895"/>
    <n v="2583"/>
    <n v="0"/>
    <n v="0"/>
    <n v="0"/>
    <n v="0"/>
    <n v="0"/>
    <n v="0"/>
    <n v="0"/>
    <n v="0"/>
    <n v="0"/>
    <n v="0"/>
    <n v="0"/>
    <n v="4252"/>
    <n v="0"/>
    <n v="4252"/>
    <n v="360"/>
    <n v="2798"/>
    <n v="5"/>
    <n v="0"/>
    <n v="1232"/>
    <n v="0"/>
    <n v="4035"/>
    <n v="1288"/>
    <n v="2964"/>
    <n v="200"/>
    <n v="484.76"/>
    <n v="1956006.5999999999"/>
    <n v="2061199.52"/>
    <n v="0"/>
    <x v="41"/>
  </r>
  <r>
    <s v="R4FX3"/>
    <s v="BTS_DAO"/>
    <s v="FY 16 Holiday Cycle 5"/>
    <s v="998-BQUQ"/>
    <s v="TULIP17BDW1605_2450_HSW"/>
    <s v="TULIP17BDWFBTX"/>
    <s v="CONSUMER"/>
    <s v="Consumer"/>
    <x v="0"/>
    <s v="INSPIRON 17-5758"/>
    <s v="TULIP17BDWBTX"/>
    <x v="0"/>
    <s v="NULL"/>
    <s v="NULL"/>
    <s v="NULL"/>
    <s v="Cons Direct"/>
    <n v="473"/>
    <n v="473"/>
    <n v="341"/>
    <n v="154"/>
    <n v="154"/>
    <n v="0"/>
    <n v="0"/>
    <n v="0"/>
    <n v="0"/>
    <n v="0"/>
    <n v="0"/>
    <n v="0"/>
    <n v="0"/>
    <n v="0"/>
    <n v="316"/>
    <n v="0"/>
    <n v="2358"/>
    <n v="0"/>
    <n v="2674"/>
    <n v="0"/>
    <n v="473"/>
    <n v="0"/>
    <n v="0"/>
    <n v="0"/>
    <n v="0"/>
    <n v="473"/>
    <n v="2674"/>
    <n v="0"/>
    <n v="1223"/>
    <n v="648.45000000000005"/>
    <n v="306716.85000000003"/>
    <n v="1733955.3"/>
    <n v="0"/>
    <x v="155"/>
  </r>
  <r>
    <s v="R9NDC"/>
    <s v="DAO_Commercial"/>
    <s v="DBM"/>
    <s v="389-BFSJ"/>
    <s v="Haywire Con3D"/>
    <s v="HAYWIRE"/>
    <s v="NULL"/>
    <s v="Retail"/>
    <x v="13"/>
    <s v="NULL"/>
    <s v="NULL"/>
    <x v="0"/>
    <s v="NULL"/>
    <s v="NULL"/>
    <s v="NULL"/>
    <s v="Enterpri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5"/>
  </r>
  <r>
    <s v="RHG4P"/>
    <s v="BTS_DAO"/>
    <s v="B2S-2015"/>
    <s v="998-BEBY"/>
    <s v="INSPIRON 3048,NO PROCESSOR,CASPIAN AIO,CASPIANFBTX"/>
    <s v="CASPIANBTX"/>
    <s v="CONSUMER"/>
    <s v="Consumer"/>
    <x v="1"/>
    <s v="INSPIRON 3048"/>
    <s v="CASPIANBTX"/>
    <x v="0"/>
    <s v="DAO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8"/>
  </r>
  <r>
    <s v="2P9TH"/>
    <s v="DAO_Retail"/>
    <n v="2014"/>
    <s v="998-BDXW"/>
    <s v="OPTIPLEX XE2,NO PROCESSOR,AMAZON X MT E,AMAZONXMTFBTX,EPA,BTX,WW"/>
    <s v="AMAZONXMTFBTX"/>
    <s v="COMMERCIAL"/>
    <s v="Retail"/>
    <x v="2"/>
    <s v="OPTIPLEX XE2"/>
    <s v="AMAZONXMT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04"/>
  </r>
  <r>
    <s v="2PX0W"/>
    <s v="DAO_Commercial"/>
    <n v="2013"/>
    <s v="730-4200"/>
    <s v="LATITUDE 10"/>
    <s v="PENMARAFBTX"/>
    <s v="TABLET DEVICES"/>
    <s v="Commercial"/>
    <x v="7"/>
    <s v="LATITUDE 10"/>
    <s v="PENMARABTX"/>
    <x v="0"/>
    <s v="DAO"/>
    <s v="NULL"/>
    <s v="NULL"/>
    <s v="Tabl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22"/>
  </r>
  <r>
    <s v="3JDC9"/>
    <s v="DAO_Retail"/>
    <s v="Holiday 2015"/>
    <s v="998-BRXV"/>
    <s v="DINO1605_5143_P"/>
    <s v="DINO2FBTX"/>
    <s v="CONSUMER"/>
    <s v="Retail"/>
    <x v="5"/>
    <s v="XPS 9350"/>
    <s v="DINO2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42"/>
    <n v="0"/>
    <n v="0"/>
    <n v="0"/>
    <n v="0"/>
    <n v="0"/>
    <n v="0"/>
    <n v="0"/>
    <n v="0"/>
    <n v="0"/>
    <s v="-"/>
    <n v="0"/>
    <n v="0"/>
    <n v="0"/>
    <x v="250"/>
  </r>
  <r>
    <s v="3KHG7"/>
    <s v="DAO_Commercial"/>
    <s v="DBM"/>
    <s v="730-8377"/>
    <s v="SMB - M6800_142H_023NF"/>
    <s v="DIESEL17FBTX"/>
    <s v="COMMERCIAL"/>
    <s v="Retail"/>
    <x v="14"/>
    <s v="PRECISION M6800"/>
    <s v="DIESEL17BTX"/>
    <x v="0"/>
    <s v="DAO"/>
    <s v="North Am."/>
    <s v="Commercial NDBM"/>
    <s v="Commercial DBM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1631.97"/>
    <n v="1631.97"/>
    <n v="0"/>
    <n v="1631.97"/>
    <x v="258"/>
  </r>
  <r>
    <s v="3M19T"/>
    <s v="DAO_Retail"/>
    <n v="2014"/>
    <s v="998-BCUE"/>
    <s v="INSPIRON 7 SERIES 15,7537,NOTEBOOK,HADLEY 15FBTX"/>
    <s v="HADLEY 15FBTX"/>
    <s v="CONSUMER"/>
    <s v="Retail"/>
    <x v="0"/>
    <s v="INSPIRON 7537"/>
    <s v="HADLEY 15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7"/>
  </r>
  <r>
    <s v="RKTWF"/>
    <s v="BTS_Mexico"/>
    <s v="B2S-16"/>
    <s v="998-BNRY"/>
    <s v="Tulip151603_2366"/>
    <s v="TULIP15BDWFBTX"/>
    <s v="CONSUMER"/>
    <s v="Consumer"/>
    <x v="0"/>
    <s v="INSPIRON 15-5558"/>
    <s v="TULIP15BDWBTX"/>
    <x v="1"/>
    <s v="NULL"/>
    <s v="NULL"/>
    <s v="NULL"/>
    <s v="Cons Direct"/>
    <n v="67"/>
    <n v="67"/>
    <n v="67"/>
    <n v="67"/>
    <n v="67"/>
    <n v="67"/>
    <n v="67"/>
    <n v="67"/>
    <n v="0"/>
    <n v="0"/>
    <n v="0"/>
    <n v="0"/>
    <n v="0"/>
    <n v="0"/>
    <n v="0"/>
    <n v="0"/>
    <n v="0"/>
    <n v="0"/>
    <n v="0"/>
    <n v="0"/>
    <n v="6"/>
    <n v="0"/>
    <n v="0"/>
    <n v="0"/>
    <n v="61"/>
    <n v="67"/>
    <n v="0"/>
    <n v="0"/>
    <n v="0"/>
    <n v="741.43"/>
    <n v="49675.81"/>
    <n v="0"/>
    <n v="49675.81"/>
    <x v="80"/>
  </r>
  <r>
    <s v="RPHTM"/>
    <s v="DAO_Retail"/>
    <n v="2014"/>
    <s v="730-4342"/>
    <s v="XPS13,NO PROCESSOR,L322X,WW,NOTEBOOK,SPYDER MLK XPSFBTX"/>
    <s v="SPYDER MLK XPSFBTX"/>
    <s v="CONSUMER"/>
    <s v="Retail"/>
    <x v="5"/>
    <s v="XPS13"/>
    <s v="SPYDER MLK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96"/>
  </r>
  <r>
    <s v="RTKJH"/>
    <s v="DAO_Commercial"/>
    <s v="FY16 2H"/>
    <s v="998-BRKX"/>
    <s v="5040MT_2H16_019"/>
    <s v="TRIGGERFISHMTFBTX"/>
    <s v="COMMERCIAL"/>
    <s v="Retail"/>
    <x v="2"/>
    <s v="OPTIPLEX 5040"/>
    <s v="TRIGGERFISHMTBTX"/>
    <x v="0"/>
    <s v="NULL"/>
    <s v="NULL"/>
    <s v="NULL"/>
    <s v="Commercial DBM"/>
    <n v="81"/>
    <n v="81"/>
    <n v="0"/>
    <n v="0"/>
    <n v="0"/>
    <n v="0"/>
    <n v="0"/>
    <n v="0"/>
    <n v="0"/>
    <n v="0"/>
    <n v="0"/>
    <n v="0"/>
    <n v="0"/>
    <n v="0"/>
    <n v="0"/>
    <n v="0"/>
    <n v="0"/>
    <n v="0"/>
    <n v="0"/>
    <n v="50"/>
    <n v="81"/>
    <n v="0"/>
    <n v="0"/>
    <n v="0"/>
    <n v="0"/>
    <n v="81"/>
    <n v="0"/>
    <n v="0"/>
    <n v="63"/>
    <n v="537.33000000000004"/>
    <n v="43523.73"/>
    <n v="0"/>
    <n v="0"/>
    <x v="194"/>
  </r>
  <r>
    <s v="RXMT0"/>
    <s v="DAO_Commercial"/>
    <s v="NDBM_Wave2Refresh"/>
    <s v="998-BEOE"/>
    <s v="Latitude E5540_104"/>
    <s v="ALPINE15FBTX"/>
    <s v="COMMERCIAL"/>
    <s v="Commercial"/>
    <x v="4"/>
    <s v="LATITUDE E5540"/>
    <s v="ALPINE15BTX"/>
    <x v="0"/>
    <s v="DAO"/>
    <s v="NULL"/>
    <s v="NULL"/>
    <s v="Commercial DBM"/>
    <n v="2"/>
    <n v="2"/>
    <n v="2"/>
    <n v="2"/>
    <n v="2"/>
    <n v="2"/>
    <n v="2"/>
    <n v="2"/>
    <n v="2"/>
    <n v="2"/>
    <n v="2"/>
    <n v="2"/>
    <n v="0"/>
    <n v="0"/>
    <n v="0"/>
    <n v="0"/>
    <n v="0"/>
    <n v="0"/>
    <n v="0"/>
    <n v="0"/>
    <n v="2"/>
    <n v="0"/>
    <n v="0"/>
    <n v="0"/>
    <n v="0"/>
    <n v="2"/>
    <n v="0"/>
    <n v="0"/>
    <n v="0"/>
    <n v="627.6"/>
    <n v="1255.2"/>
    <n v="0"/>
    <n v="1255.2"/>
    <x v="47"/>
  </r>
  <r>
    <s v="T1MGT"/>
    <s v="BTS_DAO"/>
    <s v="B2S-2016"/>
    <s v="998-BMMU"/>
    <s v="NT|PDC|4GB|1TB|UMA|DVDRW|DW1707|Win8.1"/>
    <s v="CASPIANBTX"/>
    <s v="CONSUMER"/>
    <s v="Consumer"/>
    <x v="1"/>
    <s v="INSPIRON 3048"/>
    <s v="CASPIANBTX"/>
    <x v="0"/>
    <s v="NULL"/>
    <s v="NULL"/>
    <s v="NULL"/>
    <s v="Cons Direct"/>
    <n v="158"/>
    <n v="158"/>
    <n v="49"/>
    <n v="49"/>
    <n v="49"/>
    <n v="0"/>
    <n v="0"/>
    <n v="0"/>
    <n v="0"/>
    <n v="0"/>
    <n v="0"/>
    <n v="0"/>
    <n v="0"/>
    <n v="0"/>
    <n v="0"/>
    <n v="0"/>
    <n v="220"/>
    <n v="0"/>
    <n v="220"/>
    <n v="0"/>
    <n v="158"/>
    <n v="0"/>
    <n v="0"/>
    <n v="0"/>
    <n v="0"/>
    <n v="158"/>
    <n v="220"/>
    <n v="0"/>
    <n v="20"/>
    <n v="412.9"/>
    <n v="65238.2"/>
    <n v="90838"/>
    <n v="0"/>
    <x v="38"/>
  </r>
  <r>
    <s v="3M6F1"/>
    <s v="DAO_Retail"/>
    <n v="2014"/>
    <s v="998-BHVG"/>
    <s v="INSPIRON 5735,,,OAK17AMDFBTX"/>
    <s v="OAK17AMDFBTX"/>
    <s v="CONSUMER"/>
    <s v="Retail"/>
    <x v="0"/>
    <s v="INSPIRON 5735"/>
    <s v="OAK17AMD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9"/>
  </r>
  <r>
    <s v="3V6MN"/>
    <s v="DAO_Retail"/>
    <n v="2014"/>
    <s v="998-BLFU"/>
    <s v="INSPIRON 7352,,NOTEBOOK,CONTEBDWFBTX"/>
    <s v="CONTEBDWFBTX"/>
    <s v="CONSUMER"/>
    <s v="Retail"/>
    <x v="0"/>
    <s v="INSPIRON 7352"/>
    <s v="CONTEBD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6"/>
  </r>
  <r>
    <s v="40T86"/>
    <s v="DAO_Retail"/>
    <s v="Spring 2015"/>
    <s v="998-BKPL"/>
    <s v="ASM100-7980"/>
    <s v="CORALFBTX"/>
    <s v="CONSUMER"/>
    <s v="Retail"/>
    <x v="9"/>
    <s v="ASM100"/>
    <s v="CORAL BTX"/>
    <x v="0"/>
    <s v="NULL"/>
    <s v="NULL"/>
    <s v="NULL"/>
    <s v="Cons Retail"/>
    <n v="76"/>
    <n v="76"/>
    <n v="76"/>
    <n v="76"/>
    <n v="76"/>
    <n v="56"/>
    <n v="56"/>
    <n v="0"/>
    <n v="0"/>
    <n v="0"/>
    <n v="0"/>
    <n v="0"/>
    <n v="0"/>
    <n v="0"/>
    <n v="0"/>
    <n v="0"/>
    <n v="0"/>
    <n v="0"/>
    <n v="0"/>
    <n v="0"/>
    <n v="76"/>
    <n v="0"/>
    <n v="0"/>
    <n v="0"/>
    <n v="0"/>
    <n v="76"/>
    <n v="0"/>
    <n v="0"/>
    <n v="0"/>
    <n v="711.7"/>
    <n v="54089.200000000004"/>
    <n v="0"/>
    <n v="0"/>
    <x v="91"/>
  </r>
  <r>
    <s v="469N8"/>
    <s v="DAO_Retail"/>
    <s v="Spring 2014"/>
    <s v="998-BIBF"/>
    <s v="i15RM-7561MRL"/>
    <s v="OAKM15HSWFBTX"/>
    <s v="CONSUMER"/>
    <s v="Retail"/>
    <x v="0"/>
    <s v="INSPIRON 5537"/>
    <s v="OAKM15HSWBTX"/>
    <x v="0"/>
    <s v="NULL"/>
    <s v="NULL"/>
    <s v="NULL"/>
    <s v="Cons Retail"/>
    <n v="10"/>
    <n v="10"/>
    <n v="10"/>
    <n v="10"/>
    <n v="10"/>
    <n v="10"/>
    <n v="10"/>
    <n v="10"/>
    <n v="10"/>
    <n v="10"/>
    <n v="10"/>
    <n v="10"/>
    <n v="10"/>
    <n v="0"/>
    <n v="0"/>
    <n v="0"/>
    <n v="0"/>
    <n v="0"/>
    <n v="0"/>
    <n v="0"/>
    <n v="10"/>
    <n v="0"/>
    <n v="0"/>
    <n v="0"/>
    <n v="0"/>
    <n v="10"/>
    <n v="0"/>
    <n v="0"/>
    <n v="0"/>
    <n v="627.29999999999995"/>
    <n v="6273"/>
    <n v="0"/>
    <n v="6273"/>
    <x v="59"/>
  </r>
  <r>
    <s v="4K52T"/>
    <s v="DAO_Retail"/>
    <n v="2014"/>
    <s v="998-BHVQ"/>
    <s v="INSPIRON 5 SERIES 17,NOTEBOOK,OAKM17HSWFBTX"/>
    <s v="OAKM17HSWFBTX"/>
    <s v="CONSUMER"/>
    <s v="Retail"/>
    <x v="0"/>
    <s v="INSPIRON 5737"/>
    <s v="OAKM17HS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5"/>
  </r>
  <r>
    <s v="T49PX"/>
    <s v="DAO_Retail"/>
    <s v="FY16 Back to School cycle3"/>
    <s v="998-BPYV"/>
    <s v="TULIP151603_2395_EW_P"/>
    <s v="TULIP15BDWFBTX"/>
    <s v="CONSUMER"/>
    <s v="Retail"/>
    <x v="0"/>
    <s v="INSPIRON 15-5558"/>
    <s v="TULIP15BD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0"/>
  </r>
  <r>
    <s v="T49YD"/>
    <s v="DAO_Retail"/>
    <n v="2014"/>
    <s v="998-BEJW"/>
    <s v="OPTIPLEX 9020,BTX,NO PROCESSOR,AMAZON AIO,AMAZON AIO,BTX,WW"/>
    <s v="AMAZON AIOFBTX"/>
    <s v="COMMERCIAL"/>
    <s v="Retail"/>
    <x v="2"/>
    <s v="OPTIPLEX 9020"/>
    <s v="AMAZON AIO 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"/>
  </r>
  <r>
    <s v="T5KHV"/>
    <s v="DAO_Retail"/>
    <s v="FY16 Back to School cycle3"/>
    <s v="998-BPDE"/>
    <s v="GENMT1603_207"/>
    <s v="GENERAL MTFBTX"/>
    <s v="CONSUMER"/>
    <s v="Retail"/>
    <x v="1"/>
    <s v="INSPIRON 3847"/>
    <s v="GENERAL MT BTX"/>
    <x v="0"/>
    <s v="NULL"/>
    <s v="NULL"/>
    <s v="NULL"/>
    <s v="Cons Retail"/>
    <n v="6440"/>
    <n v="6440"/>
    <n v="0"/>
    <n v="0"/>
    <n v="0"/>
    <n v="0"/>
    <n v="0"/>
    <n v="0"/>
    <n v="0"/>
    <n v="0"/>
    <n v="0"/>
    <n v="0"/>
    <n v="0"/>
    <n v="0"/>
    <n v="0"/>
    <n v="36"/>
    <n v="13650"/>
    <n v="0"/>
    <n v="13686"/>
    <n v="3692"/>
    <n v="260"/>
    <n v="0"/>
    <n v="0"/>
    <n v="6180"/>
    <n v="0"/>
    <n v="6440"/>
    <n v="0"/>
    <n v="13686"/>
    <n v="264"/>
    <n v="394.43"/>
    <n v="2540129.2000000002"/>
    <n v="5398168.9800000004"/>
    <n v="0"/>
    <x v="30"/>
  </r>
  <r>
    <s v="T6DF0"/>
    <s v="BTS_DAO"/>
    <s v="FY 16 Holiday Cycle 5"/>
    <s v="998-BQPP"/>
    <s v="Blackwood151605_009"/>
    <s v="BLACKWOODSKLFBTX"/>
    <s v="CONSUMER"/>
    <s v="Consumer"/>
    <x v="0"/>
    <s v="INSPIRON 7568"/>
    <s v="BLACKWOODSKLBTX"/>
    <x v="0"/>
    <s v="NULL"/>
    <s v="NULL"/>
    <s v="NULL"/>
    <s v="Cons Direct"/>
    <n v="17"/>
    <n v="17"/>
    <n v="17"/>
    <n v="0"/>
    <n v="0"/>
    <n v="0"/>
    <n v="0"/>
    <n v="0"/>
    <n v="0"/>
    <n v="0"/>
    <n v="0"/>
    <n v="0"/>
    <n v="0"/>
    <n v="0"/>
    <n v="0"/>
    <n v="0"/>
    <n v="0"/>
    <n v="0"/>
    <n v="0"/>
    <n v="1"/>
    <n v="17"/>
    <n v="0"/>
    <n v="0"/>
    <n v="0"/>
    <n v="0"/>
    <n v="17"/>
    <n v="0"/>
    <n v="0"/>
    <n v="0"/>
    <n v="712.13649999999996"/>
    <n v="12106.3205"/>
    <n v="0"/>
    <n v="0"/>
    <x v="141"/>
  </r>
  <r>
    <s v="4R895"/>
    <s v="DAO_Retail"/>
    <s v="Back to School 2014"/>
    <s v="998-BEEW"/>
    <s v="NULL"/>
    <s v="GOODYEARFBTX"/>
    <s v="CONSUMER"/>
    <s v="Retail"/>
    <x v="12"/>
    <s v="XPS 8700"/>
    <s v="GOODYEARBTX"/>
    <x v="0"/>
    <s v="DAO"/>
    <s v="NULL"/>
    <s v="NULL"/>
    <s v="Cons Retail"/>
    <n v="7"/>
    <n v="7"/>
    <n v="7"/>
    <n v="7"/>
    <n v="7"/>
    <n v="7"/>
    <n v="7"/>
    <n v="7"/>
    <n v="7"/>
    <n v="7"/>
    <n v="7"/>
    <n v="0"/>
    <n v="0"/>
    <n v="0"/>
    <n v="0"/>
    <n v="0"/>
    <n v="0"/>
    <n v="0"/>
    <n v="0"/>
    <n v="0"/>
    <n v="7"/>
    <n v="0"/>
    <n v="0"/>
    <n v="0"/>
    <n v="0"/>
    <n v="7"/>
    <n v="0"/>
    <n v="0"/>
    <n v="0"/>
    <n v="752.1"/>
    <n v="5264.7"/>
    <n v="0"/>
    <n v="5264.7"/>
    <x v="68"/>
  </r>
  <r>
    <s v="5NPP0"/>
    <s v="DAO_Commercial"/>
    <s v="NDBM_Wave2Refresh"/>
    <s v="998-BELU"/>
    <s v="Latitude E5440_116"/>
    <s v="ALPINE14FBTX"/>
    <s v="COMMERCIAL"/>
    <s v="Commercial"/>
    <x v="4"/>
    <s v="LATITUDE E5440"/>
    <s v="ALPINE14BTX"/>
    <x v="0"/>
    <s v="DAO"/>
    <s v="NULL"/>
    <s v="NULL"/>
    <s v="Commercial DBM"/>
    <n v="46"/>
    <n v="46"/>
    <n v="46"/>
    <n v="46"/>
    <n v="46"/>
    <n v="46"/>
    <n v="46"/>
    <n v="46"/>
    <n v="46"/>
    <n v="46"/>
    <n v="46"/>
    <n v="46"/>
    <n v="0"/>
    <n v="0"/>
    <n v="0"/>
    <n v="0"/>
    <n v="0"/>
    <n v="0"/>
    <n v="0"/>
    <n v="0"/>
    <n v="13"/>
    <n v="33"/>
    <n v="0"/>
    <n v="0"/>
    <n v="0"/>
    <n v="46"/>
    <n v="0"/>
    <n v="0"/>
    <n v="0"/>
    <n v="687.59"/>
    <n v="31629.140000000003"/>
    <n v="0"/>
    <n v="31629.140000000003"/>
    <x v="72"/>
  </r>
  <r>
    <s v="5RGHK"/>
    <s v="BTS_Mexico"/>
    <s v="FY 16 Holiday Cycle 5"/>
    <s v="998-BQMM"/>
    <s v="FOX1603_8104"/>
    <s v="FOXGLOVEFBTX"/>
    <s v="CONSUMER"/>
    <s v="Consumer"/>
    <x v="1"/>
    <s v="INSPIRON 3043"/>
    <s v="FOXGLOVEBTX"/>
    <x v="1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3180"/>
    <n v="0"/>
    <n v="3180"/>
    <n v="0"/>
    <n v="0"/>
    <n v="0"/>
    <n v="0"/>
    <n v="0"/>
    <n v="0"/>
    <n v="0"/>
    <n v="3180"/>
    <n v="0"/>
    <n v="0"/>
    <n v="485.82330000000002"/>
    <n v="0"/>
    <n v="1544918.094"/>
    <n v="0"/>
    <x v="51"/>
  </r>
  <r>
    <s v="5V678"/>
    <s v="DAO_Retail"/>
    <n v="2014"/>
    <s v="730-6769"/>
    <s v="ALIENWARE 14,MARINERFBTX"/>
    <s v="MARINERFBTX"/>
    <s v="CONSUMER"/>
    <s v="Retail"/>
    <x v="8"/>
    <s v="ALIENWARE 14"/>
    <s v="MARINER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87"/>
  </r>
  <r>
    <s v="66DMF"/>
    <s v="DAO_Commercial"/>
    <s v="DBM"/>
    <s v="998-BMGU"/>
    <s v="LATITUDE 3150,,NOTEBOOK,PLANOMFBTX"/>
    <s v="PLANOMFBTX"/>
    <s v="COMMERCIAL"/>
    <s v="Commercial"/>
    <x v="4"/>
    <s v="LATITUDE 3150"/>
    <s v="PLANOMBTX"/>
    <x v="0"/>
    <s v="NULL"/>
    <s v="NULL"/>
    <s v="NULL"/>
    <s v="Commercial DBM"/>
    <n v="2653"/>
    <n v="2653"/>
    <n v="2551"/>
    <n v="2245"/>
    <n v="2190"/>
    <n v="1578"/>
    <n v="1578"/>
    <n v="1578"/>
    <n v="0"/>
    <n v="0"/>
    <n v="0"/>
    <n v="0"/>
    <n v="0"/>
    <n v="0"/>
    <n v="0"/>
    <n v="0"/>
    <n v="816"/>
    <n v="0"/>
    <n v="816"/>
    <n v="0"/>
    <n v="2449"/>
    <n v="114"/>
    <n v="0"/>
    <n v="90"/>
    <n v="0"/>
    <n v="2653"/>
    <n v="408"/>
    <n v="408"/>
    <n v="0"/>
    <n v="386.07"/>
    <n v="1024243.71"/>
    <n v="315033.12"/>
    <n v="609218.46"/>
    <x v="259"/>
  </r>
  <r>
    <s v="T6R45"/>
    <s v="BTS_DAO"/>
    <s v="DBM"/>
    <s v="998-BNFV"/>
    <s v="COTTONWOODBDWFBTX"/>
    <s v="COTTONWOODBDWFBTX"/>
    <s v="CONSUMER"/>
    <s v="Consumer"/>
    <x v="0"/>
    <s v="INSPIRON 7348"/>
    <s v="COTTONWOODBDWBTX"/>
    <x v="0"/>
    <s v="NULL"/>
    <s v="NULL"/>
    <s v="NULL"/>
    <s v="Cons Direct"/>
    <n v="6"/>
    <n v="6"/>
    <n v="6"/>
    <n v="6"/>
    <n v="6"/>
    <n v="6"/>
    <n v="6"/>
    <n v="6"/>
    <n v="6"/>
    <n v="0"/>
    <n v="0"/>
    <n v="0"/>
    <n v="0"/>
    <n v="0"/>
    <n v="0"/>
    <n v="0"/>
    <n v="0"/>
    <n v="0"/>
    <n v="0"/>
    <n v="0"/>
    <n v="6"/>
    <n v="0"/>
    <n v="0"/>
    <n v="0"/>
    <n v="0"/>
    <n v="6"/>
    <n v="0"/>
    <n v="0"/>
    <n v="0"/>
    <n v="716.79"/>
    <n v="4300.74"/>
    <n v="0"/>
    <n v="4300.74"/>
    <x v="87"/>
  </r>
  <r>
    <s v="TDK3Y"/>
    <s v="BTS_DAO"/>
    <s v="DBM"/>
    <s v="998-BMLY"/>
    <s v="TULIP17BDWFBTX"/>
    <s v="TULIP17BDWFBTX"/>
    <s v="CONSUMER"/>
    <s v="Consumer"/>
    <x v="0"/>
    <s v="INSPIRON 17-5758"/>
    <s v="TULIP17BDWBTX"/>
    <x v="0"/>
    <s v="NULL"/>
    <s v="NULL"/>
    <s v="NULL"/>
    <s v="Cons Direct"/>
    <n v="15"/>
    <n v="15"/>
    <n v="15"/>
    <n v="15"/>
    <n v="15"/>
    <n v="15"/>
    <n v="15"/>
    <n v="0"/>
    <n v="0"/>
    <n v="0"/>
    <n v="0"/>
    <n v="0"/>
    <n v="0"/>
    <n v="0"/>
    <n v="0"/>
    <n v="0"/>
    <n v="0"/>
    <n v="0"/>
    <n v="0"/>
    <n v="0"/>
    <n v="15"/>
    <n v="0"/>
    <n v="0"/>
    <n v="0"/>
    <n v="0"/>
    <n v="15"/>
    <n v="0"/>
    <n v="0"/>
    <n v="0"/>
    <n v="717.08"/>
    <n v="10756.2"/>
    <n v="0"/>
    <n v="0"/>
    <x v="155"/>
  </r>
  <r>
    <s v="TFRP7"/>
    <s v="DAO_Retail"/>
    <n v="2014"/>
    <s v="730-4082"/>
    <s v="INSPIRON 2020,NO PROCESSOR,AIO,EAGLETONFBTX"/>
    <s v="EAGLETONFBTX"/>
    <s v="CONSUMER"/>
    <s v="Retail"/>
    <x v="1"/>
    <s v="INSPIRON ONE 2020"/>
    <s v="EAGLETON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"/>
  </r>
  <r>
    <s v="TGC5D"/>
    <s v="DAO_Commercial"/>
    <n v="2013"/>
    <s v="225-3210"/>
    <s v="Opti 7010 SFF Con 2"/>
    <s v="Lanikai 7 SFF"/>
    <s v="NULL"/>
    <s v="Commercial"/>
    <x v="2"/>
    <s v="NULL"/>
    <s v="LANIKAI7SFBTX"/>
    <x v="0"/>
    <s v="DAO"/>
    <s v="North Am."/>
    <s v="Commercial Legacy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99"/>
  </r>
  <r>
    <s v="V17X4"/>
    <s v="BTS_DAO"/>
    <s v="HOL-2015"/>
    <s v="998-BHPE"/>
    <s v="i5HSW|8|500 T"/>
    <s v="COTTONWOODHSWFBTX"/>
    <s v="CONSUMER"/>
    <s v="Consumer"/>
    <x v="0"/>
    <s v="INSPIRON 7347"/>
    <s v="COTTONWOODHSWBTX"/>
    <x v="0"/>
    <s v="NULL"/>
    <s v="NULL"/>
    <s v="NULL"/>
    <s v="Cons Direct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1"/>
    <n v="0"/>
    <n v="0"/>
    <n v="0"/>
    <n v="0"/>
    <n v="1"/>
    <n v="0"/>
    <n v="0"/>
    <n v="0"/>
    <n v="668.55"/>
    <n v="668.55"/>
    <n v="0"/>
    <n v="668.55"/>
    <x v="101"/>
  </r>
  <r>
    <s v="6K8K5"/>
    <s v="DAO_Commercial"/>
    <s v="NDBM_Wave2"/>
    <s v="730-7838"/>
    <s v="Optiplex 7010_003"/>
    <s v="LANIKAI7SFFBTX"/>
    <s v="COMMERCIAL"/>
    <s v="Commercial"/>
    <x v="2"/>
    <s v="OPTIPLEX 7010"/>
    <s v="LANIKAI7SFBTX"/>
    <x v="0"/>
    <s v="DAO"/>
    <s v="North Am."/>
    <s v="Commercial Legacy"/>
    <s v="Commercial DBM"/>
    <n v="2"/>
    <n v="2"/>
    <n v="2"/>
    <n v="2"/>
    <n v="2"/>
    <n v="2"/>
    <n v="2"/>
    <n v="2"/>
    <n v="2"/>
    <n v="2"/>
    <n v="2"/>
    <n v="2"/>
    <n v="2"/>
    <n v="2"/>
    <n v="0"/>
    <n v="0"/>
    <n v="0"/>
    <n v="0"/>
    <n v="0"/>
    <n v="0"/>
    <n v="2"/>
    <n v="0"/>
    <n v="0"/>
    <n v="0"/>
    <n v="0"/>
    <n v="2"/>
    <n v="0"/>
    <n v="0"/>
    <n v="0"/>
    <n v="455.01"/>
    <n v="910.02"/>
    <n v="0"/>
    <n v="910.02"/>
    <x v="199"/>
  </r>
  <r>
    <s v="6N43P"/>
    <s v="BTS_DAO"/>
    <s v="FY 16 Holiday Cycle 5"/>
    <s v="998-BQUI"/>
    <s v="ORCHAMD1605_2400_R"/>
    <s v="ORCAMD24FBTX"/>
    <s v="CONSUMER"/>
    <s v="Consumer"/>
    <x v="1"/>
    <s v="INSPIRON 24-3455"/>
    <s v="ORCAMD24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7"/>
  </r>
  <r>
    <s v="6V9Y3"/>
    <s v="DAO_Retail"/>
    <s v="Holiday 2015"/>
    <s v="998-BRDD"/>
    <s v="Inspiron 15 (3541) BTX base"/>
    <s v="CEDAR15AMDFBTX"/>
    <s v="CONSUMER"/>
    <s v="Retail"/>
    <x v="0"/>
    <s v="INSPIRON 3541"/>
    <s v="CEDAR15AMDBTX"/>
    <x v="0"/>
    <s v="NULL"/>
    <s v="NULL"/>
    <s v="NULL"/>
    <s v="Cons Retail"/>
    <n v="11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  <n v="1"/>
    <n v="0"/>
    <n v="11"/>
    <n v="0"/>
    <n v="0"/>
    <n v="0"/>
    <n v="288.47000000000003"/>
    <n v="3173.17"/>
    <n v="0"/>
    <n v="0"/>
    <x v="83"/>
  </r>
  <r>
    <s v="77VG1"/>
    <s v="DAO_Retail"/>
    <s v="Back to School 2014"/>
    <s v="998-BDBG"/>
    <s v="i5547-7500sLV"/>
    <s v="MAPLEM15HSWFBTX"/>
    <s v="CONSUMER"/>
    <s v="Retail"/>
    <x v="0"/>
    <s v="INSPIRON 5547"/>
    <s v="MAPLEM15HSW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"/>
  </r>
  <r>
    <s v="7CF8H"/>
    <s v="DAO_Retail"/>
    <s v="Holiday 2015"/>
    <s v="998-BSBN"/>
    <s v="CORAL_ASM_1603_B001"/>
    <s v="CORALFBTX"/>
    <s v="CONSUMER"/>
    <s v="Retail"/>
    <x v="9"/>
    <s v="ASM100"/>
    <s v="CORAL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106"/>
    <n v="0"/>
    <n v="106"/>
    <n v="0"/>
    <n v="0"/>
    <n v="0"/>
    <n v="0"/>
    <n v="0"/>
    <n v="0"/>
    <n v="0"/>
    <n v="0"/>
    <n v="106"/>
    <n v="106"/>
    <n v="455.92509999999999"/>
    <n v="0"/>
    <n v="48328.060599999997"/>
    <n v="0"/>
    <x v="91"/>
  </r>
  <r>
    <s v="7G70G"/>
    <s v="DAO_Retail"/>
    <n v="2014"/>
    <s v="730-2353"/>
    <s v="INSPIRON 5420,AUDIA4INTELBTX1"/>
    <s v="AUDIA4INTELFBTX"/>
    <s v="CONSUMER"/>
    <s v="Retail"/>
    <x v="0"/>
    <s v="INSPIRON 5420"/>
    <s v="AUDIA4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42"/>
  </r>
  <r>
    <s v="7M8DM"/>
    <s v="DAO_Retail"/>
    <n v="2014"/>
    <s v="998-BMNK"/>
    <s v="TULIP15BDWBTX1,INSPIRON 15-5558"/>
    <s v="TULIP15BDWFBTX"/>
    <s v="CONSUMER"/>
    <s v="Retail"/>
    <x v="0"/>
    <s v="INSPIRON 15-5558"/>
    <s v="TULIP15BDWBTX"/>
    <x v="0"/>
    <s v="NULL"/>
    <s v="NULL"/>
    <s v="NULL"/>
    <s v="Cons Retail"/>
    <n v="227"/>
    <n v="227"/>
    <n v="227"/>
    <n v="227"/>
    <n v="227"/>
    <n v="227"/>
    <n v="227"/>
    <n v="227"/>
    <n v="227"/>
    <n v="0"/>
    <n v="0"/>
    <n v="0"/>
    <n v="0"/>
    <n v="0"/>
    <n v="0"/>
    <n v="0"/>
    <n v="0"/>
    <n v="0"/>
    <n v="0"/>
    <n v="1"/>
    <n v="227"/>
    <n v="0"/>
    <n v="0"/>
    <n v="0"/>
    <n v="0"/>
    <n v="227"/>
    <n v="0"/>
    <n v="0"/>
    <n v="0"/>
    <n v="539.64"/>
    <n v="122498.28"/>
    <n v="0"/>
    <n v="122498.28"/>
    <x v="80"/>
  </r>
  <r>
    <s v="82KK4"/>
    <s v="DAO_Commercial"/>
    <s v="DBM2H2016"/>
    <s v="998-BQKR"/>
    <s v="Meridian_13_2H_002"/>
    <s v="MERIDIANFBTX"/>
    <s v="TABLET DEVICES"/>
    <s v="Retail"/>
    <x v="16"/>
    <s v="CHROMEBOOK 13 7310"/>
    <s v="MERIDIANBTX"/>
    <x v="0"/>
    <s v="NULL"/>
    <s v="NULL"/>
    <s v="NULL"/>
    <s v="Commercial DBM"/>
    <n v="130"/>
    <n v="130"/>
    <n v="128"/>
    <n v="0"/>
    <n v="0"/>
    <n v="0"/>
    <n v="0"/>
    <n v="0"/>
    <n v="0"/>
    <n v="0"/>
    <n v="0"/>
    <n v="0"/>
    <n v="0"/>
    <n v="0"/>
    <n v="850"/>
    <n v="0"/>
    <n v="0"/>
    <n v="0"/>
    <n v="850"/>
    <n v="2002"/>
    <n v="130"/>
    <n v="0"/>
    <n v="0"/>
    <n v="0"/>
    <n v="0"/>
    <n v="130"/>
    <n v="136"/>
    <n v="714"/>
    <n v="850"/>
    <n v="419.99"/>
    <n v="54598.700000000004"/>
    <n v="356991.5"/>
    <n v="0"/>
    <x v="248"/>
  </r>
  <r>
    <s v="84V74"/>
    <s v="BTS_Mexico"/>
    <s v="FY 16 Holiday Cycle 5"/>
    <s v="998-BQNY"/>
    <s v="TULIP14SKL1605_2253"/>
    <s v="TULIP14SKLFBTX"/>
    <s v="CONSUMER"/>
    <s v="Consumer"/>
    <x v="0"/>
    <s v="INSPIRON 14-5459"/>
    <s v="TULIP14SKLBTX"/>
    <x v="1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50"/>
    <n v="0"/>
    <n v="50"/>
    <n v="135"/>
    <n v="0"/>
    <n v="0"/>
    <n v="0"/>
    <n v="0"/>
    <n v="0"/>
    <n v="0"/>
    <n v="50"/>
    <n v="0"/>
    <n v="0"/>
    <n v="470.786"/>
    <n v="0"/>
    <n v="23539.3"/>
    <n v="0"/>
    <x v="152"/>
  </r>
  <r>
    <s v="8HG7V"/>
    <s v="BTS_DAO"/>
    <s v="HOL-2015"/>
    <s v="998-BHNQ"/>
    <s v="T|i5|12GB|1TB|UMA|DW1705|Win8.1"/>
    <s v="MONSTER2FBTX"/>
    <s v="CONSUMER"/>
    <s v="Consumer"/>
    <x v="1"/>
    <s v="INSPIRON 2350"/>
    <s v="MONSTER2BTX"/>
    <x v="0"/>
    <s v="NULL"/>
    <s v="NULL"/>
    <s v="NULL"/>
    <s v="Cons Direct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1"/>
    <n v="0"/>
    <n v="0"/>
    <n v="0"/>
    <n v="0"/>
    <n v="1"/>
    <n v="0"/>
    <n v="0"/>
    <n v="0"/>
    <n v="855.47"/>
    <n v="855.47"/>
    <n v="0"/>
    <n v="855.47"/>
    <x v="3"/>
  </r>
  <r>
    <s v="VCDD5"/>
    <s v="DAO_Retail"/>
    <n v="2014"/>
    <s v="998-BHZP"/>
    <s v="ALIENWARE X51,,,ANDROMEDA R2FBTX"/>
    <s v="ANDROMEDA R2FBTX"/>
    <s v="CONSUMER"/>
    <s v="Retail"/>
    <x v="9"/>
    <s v="ALIENWARE X51"/>
    <s v="ANDROMEDA R2 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3"/>
  </r>
  <r>
    <s v="VW43G"/>
    <s v="DAO_Commercial"/>
    <s v="DBM"/>
    <s v="998-BMJC"/>
    <s v="LATITUDE 5450"/>
    <s v="HOUSTON14FBTX"/>
    <s v="COMMERCIAL"/>
    <s v="Commercial"/>
    <x v="4"/>
    <s v="LATITUDE 5450"/>
    <s v="HOUSTON14BTX"/>
    <x v="0"/>
    <s v="NULL"/>
    <s v="NULL"/>
    <s v="NULL"/>
    <s v="Commercial DBM"/>
    <n v="2128"/>
    <n v="2128"/>
    <n v="2128"/>
    <n v="1830"/>
    <n v="885"/>
    <n v="525"/>
    <n v="0"/>
    <n v="0"/>
    <n v="0"/>
    <n v="0"/>
    <n v="0"/>
    <n v="0"/>
    <n v="0"/>
    <n v="0"/>
    <n v="0"/>
    <n v="0"/>
    <n v="2610"/>
    <n v="0"/>
    <n v="2610"/>
    <n v="38"/>
    <n v="2016"/>
    <n v="112"/>
    <n v="0"/>
    <n v="0"/>
    <n v="0"/>
    <n v="2128"/>
    <n v="1980"/>
    <n v="630"/>
    <n v="720"/>
    <n v="697.09"/>
    <n v="1483407.52"/>
    <n v="1819404.9000000001"/>
    <n v="0"/>
    <x v="64"/>
  </r>
  <r>
    <s v="VWH6Y"/>
    <s v="DAO_Retail"/>
    <s v="Holiday 2014"/>
    <s v="998-BHYD"/>
    <s v="i3048-8002BLK"/>
    <s v="CASPIANBTX"/>
    <s v="CONSUMER"/>
    <s v="Retail"/>
    <x v="1"/>
    <s v="INSPIRON 3048"/>
    <s v="CASPIANBTX"/>
    <x v="0"/>
    <s v="DAO"/>
    <s v="NULL"/>
    <s v="NULL"/>
    <s v="Cons Retail"/>
    <n v="98"/>
    <n v="98"/>
    <n v="98"/>
    <n v="98"/>
    <n v="98"/>
    <n v="98"/>
    <n v="98"/>
    <n v="88"/>
    <n v="88"/>
    <n v="88"/>
    <n v="88"/>
    <n v="88"/>
    <n v="88"/>
    <n v="88"/>
    <n v="0"/>
    <n v="0"/>
    <n v="0"/>
    <n v="0"/>
    <n v="0"/>
    <n v="0"/>
    <n v="98"/>
    <n v="0"/>
    <n v="0"/>
    <n v="0"/>
    <n v="0"/>
    <n v="98"/>
    <n v="0"/>
    <n v="0"/>
    <n v="0"/>
    <n v="564.52"/>
    <n v="55322.96"/>
    <n v="0"/>
    <n v="49677.759999999995"/>
    <x v="38"/>
  </r>
  <r>
    <s v="W0DNN"/>
    <s v="BTS_Mexico"/>
    <s v="NDBM_Wave1"/>
    <s v="730-8214"/>
    <s v="AMZSFF142H_020"/>
    <s v="AMAZONSFFFBTX"/>
    <s v="COMMERCIAL"/>
    <s v="Commercial"/>
    <x v="2"/>
    <s v="OPTIPLEX 9020"/>
    <s v="AMAZONSFFBTX"/>
    <x v="1"/>
    <s v="LATAM"/>
    <s v="Lat. Am."/>
    <s v="Commercial NDBM"/>
    <s v="Commercial DBM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486.37"/>
    <n v="486.37"/>
    <n v="0"/>
    <n v="486.37"/>
    <x v="133"/>
  </r>
  <r>
    <s v="W4W2W"/>
    <s v="BTS_DAO"/>
    <s v="FY 16 Holiday Cycle 5"/>
    <s v="998-BROV"/>
    <s v="IRIS15BSW1605_008_OPP"/>
    <s v="IRIS15BSWFBTX"/>
    <s v="CONSUMER"/>
    <s v="Consumer"/>
    <x v="0"/>
    <s v="INSPIRON 15-3552"/>
    <s v="IRIS15BSW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5163"/>
    <n v="0"/>
    <n v="5163"/>
    <n v="1"/>
    <n v="0"/>
    <n v="0"/>
    <n v="0"/>
    <n v="0"/>
    <n v="0"/>
    <n v="0"/>
    <n v="5163"/>
    <n v="0"/>
    <n v="878"/>
    <n v="344.57760000000002"/>
    <n v="0"/>
    <n v="1779054.1488000001"/>
    <n v="0"/>
    <x v="183"/>
  </r>
  <r>
    <s v="8RRVH"/>
    <s v="DAO_Commercial"/>
    <s v="ESG"/>
    <s v="210-ADGL"/>
    <s v="EQL 6100X 1.2TB 2.5in"/>
    <s v="EQUALLOGIC PS6100"/>
    <s v="NULL"/>
    <s v="Commercial"/>
    <x v="3"/>
    <s v="NULL"/>
    <s v="NULL"/>
    <x v="0"/>
    <s v="DAO"/>
    <s v="NULL"/>
    <s v="NULL"/>
    <s v="Enterprise"/>
    <n v="22"/>
    <n v="22"/>
    <n v="18"/>
    <n v="18"/>
    <n v="10"/>
    <n v="0"/>
    <n v="0"/>
    <n v="0"/>
    <n v="0"/>
    <n v="0"/>
    <n v="0"/>
    <n v="0"/>
    <n v="0"/>
    <n v="0"/>
    <n v="0"/>
    <n v="0"/>
    <n v="0"/>
    <n v="0"/>
    <n v="0"/>
    <n v="0"/>
    <n v="22"/>
    <n v="0"/>
    <n v="0"/>
    <n v="0"/>
    <n v="0"/>
    <n v="22"/>
    <n v="0"/>
    <n v="0"/>
    <n v="0"/>
    <n v="8522"/>
    <n v="187484"/>
    <n v="0"/>
    <n v="0"/>
    <x v="23"/>
  </r>
  <r>
    <s v="8RWY2"/>
    <s v="DAO_Commercial"/>
    <n v="2013"/>
    <s v="331-7639"/>
    <s v="Lat E5530 Con 4"/>
    <s v="Korbel 15"/>
    <s v="Notebooks"/>
    <s v="Commercial"/>
    <x v="4"/>
    <s v="NULL"/>
    <s v="KORBEL15BTX"/>
    <x v="0"/>
    <s v="DAO"/>
    <s v="North Am."/>
    <s v="Commercial Legacy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45"/>
  </r>
  <r>
    <s v="90G5W"/>
    <s v="BTS_Mexico"/>
    <s v="FY 16 Spring Cycle 1"/>
    <s v="998-BLPY"/>
    <s v="THUN1601_602/MX/BTS"/>
    <s v="THUNFBTX"/>
    <s v="CONSUMER"/>
    <s v="Consumer"/>
    <x v="1"/>
    <s v="INSPIRON 5348"/>
    <s v="THUNBTX"/>
    <x v="1"/>
    <s v="NULL"/>
    <s v="NULL"/>
    <s v="NULL"/>
    <s v="Cons Direct"/>
    <n v="1076"/>
    <n v="1076"/>
    <n v="1076"/>
    <n v="1076"/>
    <n v="1076"/>
    <n v="1076"/>
    <n v="1076"/>
    <n v="1076"/>
    <n v="1076"/>
    <n v="1076"/>
    <n v="1076"/>
    <n v="0"/>
    <n v="0"/>
    <n v="0"/>
    <n v="0"/>
    <n v="0"/>
    <n v="0"/>
    <n v="0"/>
    <n v="0"/>
    <n v="0"/>
    <n v="568"/>
    <n v="0"/>
    <n v="0"/>
    <n v="0"/>
    <n v="508"/>
    <n v="1076"/>
    <n v="0"/>
    <n v="0"/>
    <n v="0"/>
    <n v="687.93"/>
    <n v="740212.67999999993"/>
    <n v="0"/>
    <n v="740212.67999999993"/>
    <x v="103"/>
  </r>
  <r>
    <s v="911RW"/>
    <s v="BTS_DAO"/>
    <s v="FY 16 Holiday Cycle 5"/>
    <s v="998-BQPK"/>
    <s v="Blackwood151605_009"/>
    <s v="BLACKWOODSKLFBTX"/>
    <s v="CONSUMER"/>
    <s v="Consumer"/>
    <x v="0"/>
    <s v="INSPIRON 7568"/>
    <s v="BLACKWOODSKLBTX"/>
    <x v="0"/>
    <s v="NULL"/>
    <s v="NULL"/>
    <s v="NULL"/>
    <s v="Cons Direct"/>
    <n v="77"/>
    <n v="77"/>
    <n v="77"/>
    <n v="77"/>
    <n v="51"/>
    <n v="0"/>
    <n v="0"/>
    <n v="0"/>
    <n v="0"/>
    <n v="0"/>
    <n v="0"/>
    <n v="0"/>
    <n v="0"/>
    <n v="0"/>
    <n v="0"/>
    <n v="0"/>
    <n v="0"/>
    <n v="0"/>
    <n v="0"/>
    <n v="1"/>
    <n v="77"/>
    <n v="0"/>
    <n v="0"/>
    <n v="0"/>
    <n v="0"/>
    <n v="77"/>
    <n v="0"/>
    <n v="0"/>
    <n v="0"/>
    <n v="692.7115"/>
    <n v="53338.785499999998"/>
    <n v="0"/>
    <n v="0"/>
    <x v="141"/>
  </r>
  <r>
    <s v="94HMC"/>
    <s v="DAO_Retail"/>
    <s v="Holiday 2014"/>
    <s v="998-BCXF"/>
    <s v="i5547-3750sLV"/>
    <s v="MAPLEM15HSWFBTX"/>
    <s v="CONSUMER"/>
    <s v="Retail"/>
    <x v="0"/>
    <s v="INSPIRON 5547"/>
    <s v="MAPLEM15HSWBTX"/>
    <x v="0"/>
    <s v="DAO"/>
    <s v="North Am."/>
    <s v="Consumer InDirect"/>
    <s v="Cons Retail"/>
    <n v="111"/>
    <n v="111"/>
    <n v="111"/>
    <n v="111"/>
    <n v="111"/>
    <n v="111"/>
    <n v="111"/>
    <n v="111"/>
    <n v="111"/>
    <n v="111"/>
    <n v="111"/>
    <n v="111"/>
    <n v="111"/>
    <n v="111"/>
    <n v="0"/>
    <n v="0"/>
    <n v="0"/>
    <n v="0"/>
    <n v="0"/>
    <n v="0"/>
    <n v="111"/>
    <n v="0"/>
    <n v="0"/>
    <n v="0"/>
    <n v="0"/>
    <n v="111"/>
    <n v="0"/>
    <n v="0"/>
    <n v="0"/>
    <n v="578.36"/>
    <n v="64197.96"/>
    <n v="0"/>
    <n v="64197.96"/>
    <x v="5"/>
  </r>
  <r>
    <s v="W9DGR"/>
    <s v="DAO_Commercial"/>
    <s v="FY16 2H"/>
    <s v="998-BRKY"/>
    <s v="5040MT_2H16_022"/>
    <s v="TRIGGERFISHMTFBTX"/>
    <s v="COMMERCIAL"/>
    <s v="Retail"/>
    <x v="2"/>
    <s v="OPTIPLEX 5040"/>
    <s v="TRIGGERFISHMTBTX"/>
    <x v="0"/>
    <s v="NULL"/>
    <s v="NULL"/>
    <s v="NULL"/>
    <s v="Commercial DBM"/>
    <n v="45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45"/>
    <n v="0"/>
    <n v="0"/>
    <n v="0"/>
    <n v="0"/>
    <n v="45"/>
    <n v="0"/>
    <n v="0"/>
    <n v="28"/>
    <n v="589.11009999999999"/>
    <n v="26509.9545"/>
    <n v="0"/>
    <n v="0"/>
    <x v="194"/>
  </r>
  <r>
    <s v="WCPG1"/>
    <s v="DAO_Retail"/>
    <n v="2014"/>
    <s v="730-4659"/>
    <s v="INSPIRON 7520,AUDIA5TURBOBTX1"/>
    <s v="AUDIA5TURBOFBTX"/>
    <s v="CONSUMER"/>
    <s v="Retail"/>
    <x v="0"/>
    <s v="INSPIRON 7520"/>
    <s v="AUDIA5TURBO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57"/>
  </r>
  <r>
    <s v="WHTG1"/>
    <s v="DAO_Retail"/>
    <s v="Holiday 2015"/>
    <s v="998-BRDE"/>
    <s v="Inspiron 15 5000 Series (5551)"/>
    <s v="TULIP15BYTFBTX"/>
    <s v="CONSUMER"/>
    <s v="Retail"/>
    <x v="0"/>
    <s v="INSPIRON 15-5551"/>
    <s v="TULIP15BYTBTX"/>
    <x v="0"/>
    <s v="NULL"/>
    <s v="NULL"/>
    <s v="NULL"/>
    <s v="Cons Retail"/>
    <n v="1667"/>
    <n v="1667"/>
    <n v="547"/>
    <n v="0"/>
    <n v="0"/>
    <n v="0"/>
    <n v="0"/>
    <n v="0"/>
    <n v="0"/>
    <n v="0"/>
    <n v="0"/>
    <n v="0"/>
    <n v="0"/>
    <n v="0"/>
    <n v="0"/>
    <n v="0"/>
    <n v="600"/>
    <n v="0"/>
    <n v="600"/>
    <n v="2300"/>
    <n v="1667"/>
    <n v="0"/>
    <n v="0"/>
    <n v="0"/>
    <n v="0"/>
    <n v="1667"/>
    <n v="600"/>
    <n v="0"/>
    <n v="0"/>
    <n v="407.93"/>
    <n v="680019.31"/>
    <n v="244758"/>
    <n v="0"/>
    <x v="142"/>
  </r>
  <r>
    <s v="WNFGR"/>
    <s v="BTS_DAO"/>
    <s v="SPR-2016"/>
    <s v="998-BKTD"/>
    <s v="i5BDW|8|1TB HD W7P"/>
    <s v="MAPLEM15BDWFBTX"/>
    <s v="CONSUMER"/>
    <s v="Consumer"/>
    <x v="0"/>
    <s v="INSPIRON 5548"/>
    <s v="MAPLEM15BDWBTX"/>
    <x v="0"/>
    <s v="NULL"/>
    <s v="NULL"/>
    <s v="NULL"/>
    <s v="Cons Direct"/>
    <n v="5"/>
    <n v="5"/>
    <n v="5"/>
    <n v="5"/>
    <n v="5"/>
    <n v="5"/>
    <n v="5"/>
    <n v="5"/>
    <n v="5"/>
    <n v="5"/>
    <n v="5"/>
    <n v="0"/>
    <n v="0"/>
    <n v="0"/>
    <n v="0"/>
    <n v="0"/>
    <n v="0"/>
    <n v="0"/>
    <n v="0"/>
    <n v="0"/>
    <n v="5"/>
    <n v="0"/>
    <n v="0"/>
    <n v="0"/>
    <n v="0"/>
    <n v="5"/>
    <n v="0"/>
    <n v="0"/>
    <n v="0"/>
    <n v="610.07000000000005"/>
    <n v="3050.3500000000004"/>
    <n v="0"/>
    <n v="3050.3500000000004"/>
    <x v="35"/>
  </r>
  <r>
    <s v="WR0N4"/>
    <s v="DAO_Commercial"/>
    <s v="DBM"/>
    <s v="998-BLSJ"/>
    <s v="9020SFF_1H16_011"/>
    <s v="AMAZONSFFFBTX"/>
    <s v="COMMERCIAL"/>
    <s v="Commercial"/>
    <x v="2"/>
    <s v="OPTIPLEX 9020"/>
    <s v="AMAZONSFFBTX"/>
    <x v="0"/>
    <s v="NULL"/>
    <s v="NULL"/>
    <s v="NULL"/>
    <s v="Commercial DBM"/>
    <n v="1111"/>
    <n v="1111"/>
    <n v="371"/>
    <n v="0"/>
    <n v="0"/>
    <n v="0"/>
    <n v="0"/>
    <n v="0"/>
    <n v="0"/>
    <n v="0"/>
    <n v="0"/>
    <n v="0"/>
    <n v="0"/>
    <n v="0"/>
    <n v="0"/>
    <n v="0"/>
    <n v="1300"/>
    <n v="0"/>
    <n v="1300"/>
    <n v="260"/>
    <n v="883"/>
    <n v="27"/>
    <n v="0"/>
    <n v="201"/>
    <n v="0"/>
    <n v="1111"/>
    <n v="0"/>
    <n v="1300"/>
    <n v="644"/>
    <n v="515.86"/>
    <n v="573120.46"/>
    <n v="670618"/>
    <n v="0"/>
    <x v="133"/>
  </r>
  <r>
    <s v="WVH3G"/>
    <s v="DAO_Retail"/>
    <s v="Spring 2014"/>
    <s v="998-BICR"/>
    <s v="i17RM-8387MRL"/>
    <s v="OAKM17HSWFBTX"/>
    <s v="CONSUMER"/>
    <s v="Retail"/>
    <x v="0"/>
    <s v="INSPIRON 5737"/>
    <s v="OAKM17HSWBTX"/>
    <x v="0"/>
    <s v="DAO"/>
    <s v="NULL"/>
    <s v="NULL"/>
    <s v="Cons Retail"/>
    <n v="11"/>
    <n v="11"/>
    <n v="11"/>
    <n v="11"/>
    <n v="11"/>
    <n v="11"/>
    <n v="11"/>
    <n v="11"/>
    <n v="11"/>
    <n v="11"/>
    <n v="11"/>
    <n v="11"/>
    <n v="11"/>
    <n v="0"/>
    <n v="0"/>
    <n v="0"/>
    <n v="0"/>
    <n v="0"/>
    <n v="0"/>
    <n v="0"/>
    <n v="11"/>
    <n v="0"/>
    <n v="0"/>
    <n v="0"/>
    <n v="0"/>
    <n v="11"/>
    <n v="0"/>
    <n v="0"/>
    <n v="0"/>
    <n v="666.95"/>
    <n v="7336.4500000000007"/>
    <n v="0"/>
    <n v="7336.4500000000007"/>
    <x v="135"/>
  </r>
  <r>
    <s v="X0PYC"/>
    <s v="DAO_Retail"/>
    <n v="2014"/>
    <s v="730-2481"/>
    <s v="INSPIRON 5420,AUDIA4INTELBTX1"/>
    <s v="AUDIA4INTELFBTX"/>
    <s v="CONSUMER"/>
    <s v="Retail"/>
    <x v="0"/>
    <s v="INSPIRON 5420"/>
    <s v="AUDIA4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42"/>
  </r>
  <r>
    <s v="X84Y4"/>
    <s v="DAO_Retail"/>
    <n v="2014"/>
    <s v="998-BBTT"/>
    <s v="ALIENWARE 18,VIKINGFBTX"/>
    <s v="VIKINGFBTX"/>
    <s v="CONSUMER"/>
    <s v="Retail"/>
    <x v="8"/>
    <s v="ALIENWARE 18"/>
    <s v="VIKING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44"/>
  </r>
  <r>
    <s v="X9K11"/>
    <s v="BTS_DAO"/>
    <s v="SPR-2016"/>
    <s v="998-BLLS"/>
    <s v="i5|8GB|1TB"/>
    <s v="GOODYEARFBTX"/>
    <s v="CONSUMER"/>
    <s v="Consumer"/>
    <x v="12"/>
    <s v="XPS 8700"/>
    <s v="GOODYEAR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8"/>
  </r>
  <r>
    <s v="XPCKR"/>
    <s v="BTS_Mexico"/>
    <s v="FY16 Wave 2"/>
    <s v="998-BPVL"/>
    <s v="E5450_2H15_003"/>
    <s v="HOUSTON14FBTX"/>
    <s v="COMMERCIAL"/>
    <s v="Commercial"/>
    <x v="4"/>
    <s v="LATITUDE 5450"/>
    <s v="HOUSTON14BTX"/>
    <x v="1"/>
    <s v="NULL"/>
    <s v="NULL"/>
    <s v="NULL"/>
    <s v="Commercial DBM"/>
    <n v="194"/>
    <n v="194"/>
    <n v="194"/>
    <n v="174"/>
    <n v="154"/>
    <n v="115"/>
    <n v="115"/>
    <n v="115"/>
    <n v="0"/>
    <n v="0"/>
    <n v="0"/>
    <n v="0"/>
    <n v="0"/>
    <n v="0"/>
    <n v="0"/>
    <n v="0"/>
    <n v="65"/>
    <n v="0"/>
    <n v="65"/>
    <n v="0"/>
    <n v="144"/>
    <n v="0"/>
    <n v="0"/>
    <n v="0"/>
    <n v="50"/>
    <n v="194"/>
    <n v="50"/>
    <n v="15"/>
    <n v="0"/>
    <n v="621.58000000000004"/>
    <n v="120586.52"/>
    <n v="40402.700000000004"/>
    <n v="71481.700000000012"/>
    <x v="64"/>
  </r>
  <r>
    <s v="Y4JVF"/>
    <s v="DAO_Retail"/>
    <s v="Holiday 2015"/>
    <s v="998-BQVP"/>
    <s v="COTTON131605_5010"/>
    <s v="COTTONWOODSKLFBTX"/>
    <s v="CONSUMER"/>
    <s v="Retail"/>
    <x v="0"/>
    <s v="INSPIRON 7359"/>
    <s v="COTTONWOODSKLBTX"/>
    <x v="0"/>
    <s v="NULL"/>
    <s v="NULL"/>
    <s v="NULL"/>
    <s v="Cons Retail"/>
    <n v="405"/>
    <n v="405"/>
    <n v="405"/>
    <n v="405"/>
    <n v="313"/>
    <n v="0"/>
    <n v="0"/>
    <n v="0"/>
    <n v="0"/>
    <n v="0"/>
    <n v="0"/>
    <n v="0"/>
    <n v="0"/>
    <n v="0"/>
    <n v="446"/>
    <n v="0"/>
    <n v="0"/>
    <n v="0"/>
    <n v="446"/>
    <n v="0"/>
    <n v="405"/>
    <n v="0"/>
    <n v="0"/>
    <n v="0"/>
    <n v="0"/>
    <n v="405"/>
    <n v="446"/>
    <n v="0"/>
    <n v="356"/>
    <n v="634.99"/>
    <n v="257170.95"/>
    <n v="283205.53999999998"/>
    <n v="0"/>
    <x v="168"/>
  </r>
  <r>
    <s v="Y6331"/>
    <s v="DAO_Retail"/>
    <s v="Holiday 2014"/>
    <s v="998-BIVZ"/>
    <s v="i5348-8891BLK"/>
    <s v="THUNFBTX"/>
    <s v="CONSUMER"/>
    <s v="Retail"/>
    <x v="1"/>
    <s v="INSPIRON 5348"/>
    <s v="THUNBTX"/>
    <x v="0"/>
    <s v="NULL"/>
    <s v="NULL"/>
    <s v="NULL"/>
    <s v="Cons Retail"/>
    <n v="9"/>
    <n v="9"/>
    <n v="9"/>
    <n v="9"/>
    <n v="9"/>
    <n v="9"/>
    <n v="9"/>
    <n v="9"/>
    <n v="9"/>
    <n v="9"/>
    <n v="9"/>
    <n v="9"/>
    <n v="9"/>
    <n v="9"/>
    <n v="0"/>
    <n v="0"/>
    <n v="0"/>
    <n v="0"/>
    <n v="0"/>
    <n v="0"/>
    <n v="9"/>
    <n v="0"/>
    <n v="0"/>
    <n v="0"/>
    <n v="0"/>
    <n v="9"/>
    <n v="0"/>
    <n v="0"/>
    <n v="0"/>
    <n v="849.76"/>
    <n v="7647.84"/>
    <n v="0"/>
    <n v="7647.84"/>
    <x v="103"/>
  </r>
  <r>
    <s v="Y9KH4"/>
    <s v="BTS_DAO"/>
    <s v="DBM"/>
    <s v="998-BQWP"/>
    <s v="TULIP15AMDBTX1,INSPIRON 15-5555"/>
    <s v="TULIP15AMDFBTX"/>
    <s v="CONSUMER"/>
    <s v="Consumer"/>
    <x v="0"/>
    <s v="INSPIRON 15-5555"/>
    <s v="TULIP15AMD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45"/>
  </r>
  <r>
    <s v="YJX2M"/>
    <s v="DAO_Commercial"/>
    <s v="NDBM_Wave2Refresh"/>
    <s v="998-BEYV"/>
    <s v="Latitude E6540_104"/>
    <s v="SALADOF15BTX"/>
    <s v="COMMERCIAL"/>
    <s v="Commercial"/>
    <x v="4"/>
    <s v="LATITUDE E6540"/>
    <s v="SALADO15BTX"/>
    <x v="0"/>
    <s v="DAO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20"/>
  </r>
  <r>
    <s v="YY9WY"/>
    <s v="BTS_DAO"/>
    <s v="Spr-2015"/>
    <s v="730-7790"/>
    <s v="T|i5|8|1TB|UMA|DVDRW|1703"/>
    <s v="OLYMPICFBTX"/>
    <s v="CONSUMER"/>
    <s v="Consumer"/>
    <x v="1"/>
    <s v="INSPIRON 2330"/>
    <s v="OLYMPICBTX"/>
    <x v="0"/>
    <s v="DAO"/>
    <s v="North Am."/>
    <s v="Consumer Direct"/>
    <s v="Cons Direct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718.59"/>
    <n v="718.59"/>
    <n v="0"/>
    <n v="718.59"/>
    <x v="111"/>
  </r>
  <r>
    <s v="98JND"/>
    <s v="BTS_DAO"/>
    <s v="FY 16 Holiday Cycle 5"/>
    <s v="998-BRDG"/>
    <s v="POPPY1605_715_3D_P"/>
    <s v="POPPY24FBTX"/>
    <s v="CONSUMER"/>
    <s v="Consumer"/>
    <x v="1"/>
    <s v="INSPIRON 24-7459"/>
    <s v="POPPY24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490"/>
    <n v="0"/>
    <n v="490"/>
    <n v="0"/>
    <n v="0"/>
    <n v="0"/>
    <n v="0"/>
    <n v="0"/>
    <n v="0"/>
    <n v="0"/>
    <n v="461"/>
    <n v="29"/>
    <n v="0"/>
    <n v="1042.1702"/>
    <n v="0"/>
    <n v="510663.39799999999"/>
    <n v="0"/>
    <x v="118"/>
  </r>
  <r>
    <s v="99RG4"/>
    <s v="DAO_Retail"/>
    <n v="2014"/>
    <s v="730-2500"/>
    <s v="INSPIRON 5520,AUDIA5INTELBTX1"/>
    <s v="AUDIA5INTELFBTX"/>
    <s v="CONSUMER"/>
    <s v="Retail"/>
    <x v="0"/>
    <s v="INSPIRON 5520"/>
    <s v="AUDIA5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5"/>
  </r>
  <r>
    <s v="9D5WP"/>
    <s v="DAO_Retail"/>
    <n v="2014"/>
    <s v="998-BHRT"/>
    <s v="INSPIRON 5535,NOTEBOOK,OAKM15HSWFBTX"/>
    <s v="OAK15AMDFBTX"/>
    <s v="CONSUMER"/>
    <s v="Retail"/>
    <x v="0"/>
    <s v="INSPIRON 5535"/>
    <s v="OAK15AMD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0"/>
  </r>
  <r>
    <s v="9GMTD"/>
    <s v="BTS_DAO"/>
    <s v="FY 16 Holiday Cycle 5"/>
    <s v="998-BRRF"/>
    <s v="CEDAR15VHSW1605_2358_OPP"/>
    <s v="CEDAR15HSWFBTX"/>
    <s v="CONSUMER"/>
    <s v="Consumer"/>
    <x v="0"/>
    <s v="INSPIRON 3542"/>
    <s v="CEDAR15HSW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2103"/>
    <n v="0"/>
    <n v="2103"/>
    <n v="245"/>
    <n v="0"/>
    <n v="0"/>
    <n v="0"/>
    <n v="0"/>
    <n v="0"/>
    <n v="0"/>
    <n v="2103"/>
    <n v="0"/>
    <n v="0"/>
    <n v="525.49469999999997"/>
    <n v="0"/>
    <n v="1105115.3540999999"/>
    <n v="0"/>
    <x v="37"/>
  </r>
  <r>
    <s v="9GWFN"/>
    <s v="DAO_Commercial"/>
    <s v="DBM"/>
    <s v="998-BGHH"/>
    <s v="OPTIPLEX 3020_009"/>
    <s v="TIGRISMTFBTX"/>
    <s v="COMMERCIAL"/>
    <s v="Commercial"/>
    <x v="2"/>
    <s v="OPTIPLEX 3020"/>
    <s v="TIGRISMTBTX"/>
    <x v="0"/>
    <s v="DAO"/>
    <s v="NULL"/>
    <s v="NULL"/>
    <s v="Commercial DBM"/>
    <n v="96"/>
    <n v="96"/>
    <n v="96"/>
    <n v="96"/>
    <n v="96"/>
    <n v="96"/>
    <n v="96"/>
    <n v="96"/>
    <n v="96"/>
    <n v="96"/>
    <n v="96"/>
    <n v="0"/>
    <n v="0"/>
    <n v="0"/>
    <n v="0"/>
    <n v="0"/>
    <n v="0"/>
    <n v="0"/>
    <n v="0"/>
    <n v="0"/>
    <n v="62"/>
    <n v="34"/>
    <n v="0"/>
    <n v="0"/>
    <n v="0"/>
    <n v="96"/>
    <n v="0"/>
    <n v="0"/>
    <n v="0"/>
    <n v="377.06"/>
    <n v="36197.760000000002"/>
    <n v="0"/>
    <n v="36197.760000000002"/>
    <x v="41"/>
  </r>
  <r>
    <s v="9TJVR"/>
    <s v="DAO_Retail"/>
    <s v="Back to School 2014"/>
    <s v="998-BERO"/>
    <s v="i3647-4616BLK"/>
    <s v="GENERAL SFFFBTX"/>
    <s v="CONSUMER"/>
    <s v="Retail"/>
    <x v="1"/>
    <s v="INSPIRON 3647"/>
    <s v="GENERAL SFF BTX"/>
    <x v="0"/>
    <s v="DAO"/>
    <s v="NULL"/>
    <s v="NULL"/>
    <s v="Cons Retail"/>
    <n v="123"/>
    <n v="123"/>
    <n v="123"/>
    <n v="123"/>
    <n v="123"/>
    <n v="123"/>
    <n v="123"/>
    <n v="123"/>
    <n v="0"/>
    <n v="0"/>
    <n v="0"/>
    <n v="0"/>
    <n v="0"/>
    <n v="0"/>
    <n v="0"/>
    <n v="0"/>
    <n v="0"/>
    <n v="0"/>
    <n v="0"/>
    <n v="0"/>
    <n v="123"/>
    <n v="0"/>
    <n v="0"/>
    <n v="0"/>
    <n v="0"/>
    <n v="123"/>
    <n v="0"/>
    <n v="0"/>
    <n v="0"/>
    <n v="444.88"/>
    <n v="54720.24"/>
    <n v="0"/>
    <n v="54720.24"/>
    <x v="28"/>
  </r>
  <r>
    <s v="C0H54"/>
    <s v="BTS_DAO"/>
    <s v="SPR-2016"/>
    <s v="998-BLZQ"/>
    <s v="INSPIRON 3847,VRD56 BASE,INSP DT,3847,BTX,GENERAL MTFBTX"/>
    <s v="GENERAL MTFBTX"/>
    <s v="CONSUMER"/>
    <s v="Consumer"/>
    <x v="1"/>
    <s v="INSPIRON 3847"/>
    <s v="GENERAL MT BTX"/>
    <x v="0"/>
    <s v="NULL"/>
    <s v="NULL"/>
    <s v="NULL"/>
    <s v="Cons Direct"/>
    <n v="13"/>
    <n v="13"/>
    <n v="13"/>
    <n v="13"/>
    <n v="13"/>
    <n v="13"/>
    <n v="13"/>
    <n v="13"/>
    <n v="13"/>
    <n v="13"/>
    <n v="0"/>
    <n v="0"/>
    <n v="0"/>
    <n v="0"/>
    <n v="0"/>
    <n v="0"/>
    <n v="0"/>
    <n v="0"/>
    <n v="0"/>
    <n v="0"/>
    <n v="13"/>
    <n v="0"/>
    <n v="0"/>
    <n v="0"/>
    <n v="0"/>
    <n v="13"/>
    <n v="0"/>
    <n v="0"/>
    <n v="0"/>
    <n v="450.14"/>
    <n v="5851.82"/>
    <n v="0"/>
    <n v="5851.82"/>
    <x v="30"/>
  </r>
  <r>
    <s v="C3DDW"/>
    <s v="DAO_Commercial"/>
    <s v="Q4FY15"/>
    <s v="998-BIXB"/>
    <s v="SMB - WYSE D10D - FGA"/>
    <s v="DELL WYSE D10DFBTX"/>
    <s v="THIN CLIENT"/>
    <s v="Commercial"/>
    <x v="11"/>
    <s v="DELL WYSE"/>
    <s v="DELL WYSE D10DBTX"/>
    <x v="0"/>
    <s v="NULL"/>
    <s v="NULL"/>
    <s v="NULL"/>
    <s v="Commercial DBM"/>
    <n v="185"/>
    <n v="185"/>
    <n v="185"/>
    <n v="185"/>
    <n v="185"/>
    <n v="185"/>
    <n v="185"/>
    <n v="185"/>
    <n v="25"/>
    <n v="0"/>
    <n v="0"/>
    <n v="0"/>
    <n v="0"/>
    <n v="0"/>
    <n v="0"/>
    <n v="0"/>
    <n v="0"/>
    <n v="0"/>
    <n v="0"/>
    <n v="0"/>
    <n v="185"/>
    <n v="0"/>
    <n v="0"/>
    <n v="0"/>
    <n v="0"/>
    <n v="185"/>
    <n v="0"/>
    <n v="0"/>
    <n v="0"/>
    <n v="130.32"/>
    <n v="24109.199999999997"/>
    <n v="0"/>
    <n v="24109.199999999997"/>
    <x v="260"/>
  </r>
  <r>
    <s v="C40G2"/>
    <s v="DAO_Retail"/>
    <n v="2014"/>
    <s v="730-7500"/>
    <s v="ALIENWARE X51,,,ANDROMEDA R2FBTX"/>
    <s v="ANDROMEDA R2FBTX"/>
    <s v="CONSUMER"/>
    <s v="Retail"/>
    <x v="9"/>
    <s v="ALIENWARE X51"/>
    <s v="ANDROMEDA R2 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3"/>
  </r>
  <r>
    <s v="C7D87"/>
    <s v="DAO_Retail"/>
    <n v="2014"/>
    <s v="998-BDQQ"/>
    <s v="INSPIRON 5547, NOTEBOOK, MAPLEM15HSWFBTX"/>
    <s v="MAPLEM15HSWFBTX"/>
    <s v="CONSUMER"/>
    <s v="Retail"/>
    <x v="0"/>
    <s v="INSPIRON 5547"/>
    <s v="MAPLEM15HSW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"/>
  </r>
  <r>
    <s v="CF81T"/>
    <s v="BTS_DAO"/>
    <s v="B2S-2016"/>
    <s v="998-BOZW"/>
    <s v="REDWOOD1603_1203/US/BTS"/>
    <s v="REDWOODFBTX"/>
    <s v="CONSUMER"/>
    <s v="Consumer"/>
    <x v="0"/>
    <s v="INSPIRON 3147"/>
    <s v="REDWOODBTX"/>
    <x v="0"/>
    <s v="NULL"/>
    <s v="NULL"/>
    <s v="NULL"/>
    <s v="Cons Direct"/>
    <n v="157"/>
    <n v="157"/>
    <n v="157"/>
    <n v="157"/>
    <n v="157"/>
    <n v="157"/>
    <n v="0"/>
    <n v="0"/>
    <n v="0"/>
    <n v="0"/>
    <n v="0"/>
    <n v="0"/>
    <n v="0"/>
    <n v="0"/>
    <n v="0"/>
    <n v="0"/>
    <n v="0"/>
    <n v="0"/>
    <n v="0"/>
    <n v="0"/>
    <n v="34"/>
    <n v="0"/>
    <n v="0"/>
    <n v="123"/>
    <n v="0"/>
    <n v="157"/>
    <n v="0"/>
    <n v="0"/>
    <n v="0"/>
    <n v="405.83"/>
    <n v="63715.31"/>
    <n v="0"/>
    <n v="0"/>
    <x v="18"/>
  </r>
  <r>
    <s v="CF95K"/>
    <s v="DAO_Retail"/>
    <s v="Hol-2012"/>
    <s v="730-3350"/>
    <s v="WATER1305_003"/>
    <s v="TABXPS10BTX"/>
    <s v="TABLET DEVICES"/>
    <s v="Retail"/>
    <x v="7"/>
    <s v="DELL XPS 10"/>
    <s v="TABXPSBTX"/>
    <x v="0"/>
    <s v="DAO"/>
    <s v="NULL"/>
    <s v="NULL"/>
    <s v="Tablets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382.54"/>
    <n v="382.54"/>
    <n v="0"/>
    <n v="382.54"/>
    <x v="261"/>
  </r>
  <r>
    <s v="D0MR3"/>
    <s v="BTS_DAO"/>
    <s v="DBM"/>
    <s v="998-BMJW"/>
    <s v="VENUE 10 5050,,,SILVEROAKFBTX"/>
    <s v="SILVEROAKFBTX"/>
    <s v="TABLET DEVICES"/>
    <s v="Commercial"/>
    <x v="7"/>
    <s v="VENUE 10 5050"/>
    <s v="SILVEROAKBTX"/>
    <x v="0"/>
    <s v="NULL"/>
    <s v="NULL"/>
    <s v="NULL"/>
    <s v="Tablets"/>
    <n v="2153"/>
    <n v="2153"/>
    <n v="2153"/>
    <n v="2153"/>
    <n v="2153"/>
    <n v="2153"/>
    <n v="2153"/>
    <n v="2153"/>
    <n v="2153"/>
    <n v="2153"/>
    <n v="2153"/>
    <n v="557"/>
    <n v="0"/>
    <n v="0"/>
    <n v="0"/>
    <n v="0"/>
    <n v="0"/>
    <n v="0"/>
    <n v="0"/>
    <n v="0"/>
    <n v="2153"/>
    <n v="0"/>
    <n v="0"/>
    <n v="0"/>
    <n v="0"/>
    <n v="2153"/>
    <n v="0"/>
    <n v="0"/>
    <n v="0"/>
    <n v="232.95"/>
    <n v="501541.35"/>
    <n v="0"/>
    <n v="501541.35"/>
    <x v="34"/>
  </r>
  <r>
    <s v="D3DF9"/>
    <s v="DAO_Commercial"/>
    <s v="NDBM_Wave2Refresh"/>
    <s v="998-BELS"/>
    <s v="Latitude E5440_106"/>
    <s v="ALPINE14FBTX"/>
    <s v="COMMERCIAL"/>
    <s v="Commercial"/>
    <x v="4"/>
    <s v="LATITUDE E5440"/>
    <s v="ALPINE14BTX"/>
    <x v="0"/>
    <s v="DAO"/>
    <s v="NULL"/>
    <s v="NULL"/>
    <s v="Commercial DBM"/>
    <n v="39"/>
    <n v="39"/>
    <n v="39"/>
    <n v="39"/>
    <n v="39"/>
    <n v="39"/>
    <n v="39"/>
    <n v="39"/>
    <n v="39"/>
    <n v="39"/>
    <n v="39"/>
    <n v="0"/>
    <n v="0"/>
    <n v="0"/>
    <n v="0"/>
    <n v="0"/>
    <n v="0"/>
    <n v="0"/>
    <n v="0"/>
    <n v="0"/>
    <n v="1"/>
    <n v="38"/>
    <n v="0"/>
    <n v="0"/>
    <n v="0"/>
    <n v="39"/>
    <n v="0"/>
    <n v="0"/>
    <n v="0"/>
    <n v="629.78"/>
    <n v="24561.42"/>
    <n v="0"/>
    <n v="24561.42"/>
    <x v="72"/>
  </r>
  <r>
    <s v="DT5F2"/>
    <s v="DAO_Retail"/>
    <n v="2014"/>
    <s v="998-BEQF"/>
    <s v="XPS15,9530,,TESTAROSSAXPSFBTX"/>
    <s v="TESTAROSSAXPSFBTX"/>
    <s v="CONSUMER"/>
    <s v="Retail"/>
    <x v="5"/>
    <s v="XPS 9530"/>
    <s v="TESTAROSSA XPS BTX"/>
    <x v="0"/>
    <s v="DAO"/>
    <s v="NULL"/>
    <s v="NULL"/>
    <s v="Cons Retail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1473.34"/>
    <n v="1473.34"/>
    <n v="0"/>
    <n v="1473.34"/>
    <x v="105"/>
  </r>
  <r>
    <s v="DTN64"/>
    <s v="DAO_Retail"/>
    <s v="Holiday 2015"/>
    <s v="998-BQVV"/>
    <s v="1601_A013/1603_A013/1605_A013"/>
    <s v="CENTAURIFBTX"/>
    <s v="CONSUMER"/>
    <s v="Retail"/>
    <x v="9"/>
    <s v="ALIENWARE AREA 51"/>
    <s v="CENTAURI BTX"/>
    <x v="0"/>
    <s v="NULL"/>
    <s v="NULL"/>
    <s v="NULL"/>
    <s v="Cons Retail"/>
    <n v="32"/>
    <n v="32"/>
    <n v="26"/>
    <n v="9"/>
    <n v="0"/>
    <n v="0"/>
    <n v="0"/>
    <n v="0"/>
    <n v="0"/>
    <n v="0"/>
    <n v="0"/>
    <n v="0"/>
    <n v="0"/>
    <n v="0"/>
    <n v="0"/>
    <n v="11"/>
    <n v="0"/>
    <n v="0"/>
    <n v="11"/>
    <n v="1"/>
    <n v="26"/>
    <n v="0"/>
    <n v="0"/>
    <n v="6"/>
    <n v="0"/>
    <n v="32"/>
    <n v="0"/>
    <n v="11"/>
    <n v="5"/>
    <n v="1841.0938000000001"/>
    <n v="58915.001600000003"/>
    <n v="20252.031800000001"/>
    <n v="0"/>
    <x v="53"/>
  </r>
  <r>
    <s v="F5WRH"/>
    <s v="DAO_Retail"/>
    <s v="B2S-2016"/>
    <s v="998-BPTZ"/>
    <s v="ORCH1603_2405_EW_P"/>
    <s v="ORCAMD24FBTX"/>
    <s v="CONSUMER"/>
    <s v="Retail"/>
    <x v="1"/>
    <s v="INSPIRON 24-3455"/>
    <s v="ORCAMD24BTX"/>
    <x v="0"/>
    <s v="NULL"/>
    <s v="NULL"/>
    <s v="NULL"/>
    <s v="Cons Retail"/>
    <n v="334"/>
    <n v="334"/>
    <n v="54"/>
    <n v="54"/>
    <n v="54"/>
    <n v="54"/>
    <n v="0"/>
    <n v="0"/>
    <n v="0"/>
    <n v="0"/>
    <n v="0"/>
    <n v="0"/>
    <n v="0"/>
    <n v="0"/>
    <n v="120"/>
    <n v="0"/>
    <n v="450"/>
    <n v="0"/>
    <n v="570"/>
    <n v="801"/>
    <n v="334"/>
    <n v="0"/>
    <n v="0"/>
    <n v="0"/>
    <n v="0"/>
    <n v="334"/>
    <n v="0"/>
    <n v="570"/>
    <n v="400"/>
    <n v="459.5"/>
    <n v="153473"/>
    <n v="261915"/>
    <n v="0"/>
    <x v="77"/>
  </r>
  <r>
    <s v="F6NVC"/>
    <s v="DAO_Commercial"/>
    <s v="FY16 2H"/>
    <s v="998-BRIH"/>
    <s v="7440AIO_2H16_006"/>
    <s v="BLUEFINAIOFBTX"/>
    <s v="COMMERCIAL"/>
    <s v="Retail"/>
    <x v="2"/>
    <s v="OPTIPLEX 7440 AIO"/>
    <s v="BLUEFINAIOBTX"/>
    <x v="0"/>
    <s v="NULL"/>
    <s v="NULL"/>
    <s v="NULL"/>
    <s v="Commercial DBM"/>
    <n v="68"/>
    <n v="68"/>
    <n v="24"/>
    <n v="0"/>
    <n v="0"/>
    <n v="0"/>
    <n v="0"/>
    <n v="0"/>
    <n v="0"/>
    <n v="0"/>
    <n v="0"/>
    <n v="0"/>
    <n v="0"/>
    <n v="0"/>
    <n v="0"/>
    <n v="0"/>
    <n v="0"/>
    <n v="0"/>
    <n v="0"/>
    <n v="30"/>
    <n v="68"/>
    <n v="0"/>
    <n v="0"/>
    <n v="0"/>
    <n v="0"/>
    <n v="68"/>
    <n v="0"/>
    <n v="0"/>
    <n v="8"/>
    <n v="749.72659999999996"/>
    <n v="50981.408799999997"/>
    <n v="0"/>
    <n v="0"/>
    <x v="165"/>
  </r>
  <r>
    <s v="F6T4V"/>
    <s v="BTS_Mexico"/>
    <s v="FY 16 Spring Cycle 1"/>
    <s v="998-BJQF"/>
    <s v="CEDAR14V1505_2225"/>
    <s v="CEDAR14HSWFBTX"/>
    <s v="CONSUMER"/>
    <s v="Consumer"/>
    <x v="0"/>
    <s v="INSPIRON 3442"/>
    <s v="CEDAR14HSWBTX"/>
    <x v="1"/>
    <s v="NULL"/>
    <s v="NULL"/>
    <s v="NULL"/>
    <s v="Cons Direct"/>
    <n v="2314"/>
    <n v="2314"/>
    <n v="1131"/>
    <n v="975"/>
    <n v="0"/>
    <n v="0"/>
    <n v="0"/>
    <n v="0"/>
    <n v="0"/>
    <n v="0"/>
    <n v="0"/>
    <n v="0"/>
    <n v="0"/>
    <n v="0"/>
    <n v="0"/>
    <n v="0"/>
    <n v="474"/>
    <n v="0"/>
    <n v="474"/>
    <n v="138"/>
    <n v="2314"/>
    <n v="0"/>
    <n v="0"/>
    <n v="0"/>
    <n v="0"/>
    <n v="2314"/>
    <n v="0"/>
    <n v="474"/>
    <n v="209"/>
    <n v="438.33"/>
    <n v="1014295.62"/>
    <n v="207768.41999999998"/>
    <n v="0"/>
    <x v="29"/>
  </r>
  <r>
    <s v="FCGH9"/>
    <s v="DAO_Retail"/>
    <n v="2014"/>
    <s v="998-BNTW"/>
    <s v="TULIP17AMDBTX1,INSPIRON 17-5755"/>
    <s v="TULIP17AMDFBTX"/>
    <s v="CONSUMER"/>
    <s v="Retail"/>
    <x v="0"/>
    <s v="INSPIRON 17-5755"/>
    <s v="TULIP17AMDBTX"/>
    <x v="0"/>
    <s v="NULL"/>
    <s v="NULL"/>
    <s v="NULL"/>
    <s v="Cons Retail"/>
    <n v="26"/>
    <n v="26"/>
    <n v="26"/>
    <n v="26"/>
    <n v="26"/>
    <n v="26"/>
    <n v="26"/>
    <n v="26"/>
    <n v="0"/>
    <n v="0"/>
    <n v="0"/>
    <n v="0"/>
    <n v="0"/>
    <n v="0"/>
    <n v="0"/>
    <n v="0"/>
    <n v="0"/>
    <n v="0"/>
    <n v="0"/>
    <n v="0"/>
    <n v="26"/>
    <n v="0"/>
    <n v="0"/>
    <n v="0"/>
    <n v="0"/>
    <n v="26"/>
    <n v="0"/>
    <n v="0"/>
    <n v="0"/>
    <n v="412.24"/>
    <n v="10718.24"/>
    <n v="0"/>
    <n v="10718.24"/>
    <x v="33"/>
  </r>
  <r>
    <s v="FJTJ3"/>
    <s v="DAO_Retail"/>
    <n v="2014"/>
    <s v="730-6386"/>
    <s v="INSPIRON 2020,NO PROCESSOR,AIO,EAGLETONFBTX"/>
    <s v="EAGLETONFBTX"/>
    <s v="CONSUMER"/>
    <s v="Retail"/>
    <x v="1"/>
    <s v="INSPIRON ONE 2020"/>
    <s v="EAGLETON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"/>
  </r>
  <r>
    <s v="FM8KR"/>
    <s v="DAO_Commercial"/>
    <s v="NDBM_Wave1"/>
    <s v="730-5794"/>
    <s v="Optiplex 9020_011"/>
    <s v="AMAZONMTFBTX"/>
    <s v="COMMERCIAL"/>
    <s v="Commercial"/>
    <x v="2"/>
    <s v="OPTIPLEX 9020"/>
    <s v="AMAZONMTBTX"/>
    <x v="0"/>
    <s v="DAO"/>
    <s v="North Am."/>
    <s v="Commercial NDBM"/>
    <s v="Commercial DBM"/>
    <n v="63"/>
    <n v="63"/>
    <n v="63"/>
    <n v="63"/>
    <n v="63"/>
    <n v="63"/>
    <n v="63"/>
    <n v="63"/>
    <n v="63"/>
    <n v="63"/>
    <n v="63"/>
    <n v="63"/>
    <n v="63"/>
    <n v="63"/>
    <n v="0"/>
    <n v="0"/>
    <n v="0"/>
    <n v="0"/>
    <n v="0"/>
    <n v="0"/>
    <n v="61"/>
    <n v="2"/>
    <n v="0"/>
    <n v="0"/>
    <n v="0"/>
    <n v="63"/>
    <n v="0"/>
    <n v="0"/>
    <n v="0"/>
    <n v="562.53"/>
    <n v="35439.39"/>
    <n v="0"/>
    <n v="35439.39"/>
    <x v="65"/>
  </r>
  <r>
    <s v="FMT9C"/>
    <s v="BTS_DAO"/>
    <s v="FY 16 Holiday Cycle 5"/>
    <s v="998-BRGW"/>
    <s v="ORCHBSW1605_409"/>
    <s v="ORCBSW24FBTX"/>
    <s v="CONSUMER"/>
    <s v="Consumer"/>
    <x v="1"/>
    <s v="INSPIRON 24-3452"/>
    <s v="ORCBSW24BTX"/>
    <x v="0"/>
    <s v="NULL"/>
    <s v="NULL"/>
    <s v="NULL"/>
    <s v="Cons Direct"/>
    <n v="20"/>
    <n v="20"/>
    <n v="0"/>
    <n v="0"/>
    <n v="0"/>
    <n v="0"/>
    <n v="0"/>
    <n v="0"/>
    <n v="0"/>
    <n v="0"/>
    <n v="0"/>
    <n v="0"/>
    <n v="0"/>
    <n v="0"/>
    <n v="0"/>
    <n v="0"/>
    <n v="168"/>
    <n v="0"/>
    <n v="168"/>
    <n v="0"/>
    <n v="20"/>
    <n v="0"/>
    <n v="0"/>
    <n v="0"/>
    <n v="0"/>
    <n v="20"/>
    <n v="99"/>
    <n v="69"/>
    <n v="50"/>
    <n v="424.62360000000001"/>
    <n v="8492.4719999999998"/>
    <n v="71336.764800000004"/>
    <n v="0"/>
    <x v="1"/>
  </r>
  <r>
    <s v="FNWWP"/>
    <s v="DAO_Retail"/>
    <s v="FY16 Back to School cycle3"/>
    <s v="998-BPXF"/>
    <s v="Tulip151603_2310"/>
    <s v="TULIP15BDWFBTX"/>
    <s v="CONSUMER"/>
    <s v="Retail"/>
    <x v="0"/>
    <s v="INSPIRON 15-5558"/>
    <s v="TULIP15BDWBTX"/>
    <x v="0"/>
    <s v="NULL"/>
    <s v="NULL"/>
    <s v="NULL"/>
    <s v="Cons Retail"/>
    <n v="30"/>
    <n v="30"/>
    <n v="30"/>
    <n v="0"/>
    <n v="0"/>
    <n v="0"/>
    <n v="0"/>
    <n v="0"/>
    <n v="0"/>
    <n v="0"/>
    <n v="0"/>
    <n v="0"/>
    <n v="0"/>
    <n v="0"/>
    <n v="30"/>
    <n v="0"/>
    <n v="0"/>
    <n v="0"/>
    <n v="30"/>
    <n v="70"/>
    <n v="30"/>
    <n v="0"/>
    <n v="0"/>
    <n v="0"/>
    <n v="0"/>
    <n v="30"/>
    <n v="30"/>
    <n v="0"/>
    <n v="30"/>
    <n v="602.69000000000005"/>
    <n v="18080.7"/>
    <n v="18080.7"/>
    <n v="0"/>
    <x v="80"/>
  </r>
  <r>
    <s v="FYKJN"/>
    <s v="DAO_Retail"/>
    <s v="Holiday 2015"/>
    <s v="998-BRLX"/>
    <s v="REDWOOD-BSKL1605_1402_P"/>
    <s v="REDWOODBSKLFBTX"/>
    <s v="CONSUMER"/>
    <s v="Retail"/>
    <x v="0"/>
    <s v="INSPIRON 3153"/>
    <s v="REDWOODBSKLBTX"/>
    <x v="0"/>
    <s v="NULL"/>
    <s v="NULL"/>
    <s v="NULL"/>
    <s v="Cons Retail"/>
    <n v="3832"/>
    <n v="3832"/>
    <n v="3632"/>
    <n v="2724"/>
    <n v="0"/>
    <n v="0"/>
    <n v="0"/>
    <n v="0"/>
    <n v="0"/>
    <n v="0"/>
    <n v="0"/>
    <n v="0"/>
    <n v="0"/>
    <n v="0"/>
    <n v="0"/>
    <n v="0"/>
    <n v="2700"/>
    <n v="0"/>
    <n v="2700"/>
    <n v="0"/>
    <n v="2172"/>
    <n v="0"/>
    <n v="0"/>
    <n v="1660"/>
    <n v="0"/>
    <n v="3832"/>
    <n v="0"/>
    <n v="2700"/>
    <n v="0"/>
    <n v="632.44000000000005"/>
    <n v="2423510.08"/>
    <n v="1707588.0000000002"/>
    <n v="0"/>
    <x v="219"/>
  </r>
  <r>
    <s v="G65RP"/>
    <s v="DAO_Retail"/>
    <n v="2014"/>
    <s v="998-BDXO"/>
    <s v="OPTIPLEX XE2,NO PROCESSOR,AMAZON X MT E,AMAZONXMTFBTX,EPA,BTX,WW"/>
    <s v="AMAZONXMTFBTX"/>
    <s v="COMMERCIAL"/>
    <s v="Retail"/>
    <x v="2"/>
    <s v="OPTIPLEX XE2"/>
    <s v="AMAZONXMT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04"/>
  </r>
  <r>
    <s v="G84X9"/>
    <s v="DAO_Retail"/>
    <n v="2014"/>
    <s v="998-BPGZ"/>
    <s v="TULIP15BDWBTX1,INSPIRON 15-5558"/>
    <s v="TULIP15BDWFBTX"/>
    <s v="CONSUMER"/>
    <s v="Retail"/>
    <x v="0"/>
    <s v="INSPIRON 15-5558"/>
    <s v="TULIP15BD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80"/>
  </r>
  <r>
    <s v="G9H1G"/>
    <s v="DAO_Retail"/>
    <n v="2014"/>
    <s v="998-BBBW"/>
    <s v="OPTIPLEX 9020,BTX,NO PROCESSOR,AMAZON AIO,AMAZON AIO,BTX,WW"/>
    <s v="AMAZON AIOFBTX"/>
    <s v="COMMERCIAL"/>
    <s v="Retail"/>
    <x v="2"/>
    <s v="OPTIPLEX 9020"/>
    <s v="AMAZON AIO 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"/>
  </r>
  <r>
    <s v="GDT9R"/>
    <s v="BTS_DAO"/>
    <s v="DBM"/>
    <s v="998-BMLM"/>
    <s v="TULIP15BDWFBTX"/>
    <s v="TULIP15BDWFBTX"/>
    <s v="CONSUMER"/>
    <s v="Consumer"/>
    <x v="0"/>
    <s v="INSPIRON 15-5558"/>
    <s v="TULIP15BDWBTX"/>
    <x v="0"/>
    <s v="NULL"/>
    <s v="NULL"/>
    <s v="NULL"/>
    <s v="Cons Direct"/>
    <n v="132"/>
    <n v="132"/>
    <n v="132"/>
    <n v="132"/>
    <n v="132"/>
    <n v="132"/>
    <n v="132"/>
    <n v="132"/>
    <n v="132"/>
    <n v="0"/>
    <n v="0"/>
    <n v="0"/>
    <n v="0"/>
    <n v="0"/>
    <n v="0"/>
    <n v="0"/>
    <n v="0"/>
    <n v="0"/>
    <n v="0"/>
    <n v="1"/>
    <n v="92"/>
    <n v="0"/>
    <n v="0"/>
    <n v="40"/>
    <n v="0"/>
    <n v="132"/>
    <n v="0"/>
    <n v="0"/>
    <n v="0"/>
    <n v="602.15"/>
    <n v="79483.8"/>
    <n v="0"/>
    <n v="79483.8"/>
    <x v="80"/>
  </r>
  <r>
    <s v="GRN7M"/>
    <s v="BTS_DAO"/>
    <s v="HOL-2015"/>
    <s v="998-BHDX"/>
    <s v=" i5|8GB|1TB"/>
    <s v="GENERAL SFFFBTX"/>
    <s v="CONSUMER"/>
    <s v="Consumer"/>
    <x v="1"/>
    <s v="INSPIRON 3647"/>
    <s v="GENERAL SFF 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8"/>
  </r>
  <r>
    <s v="GW09N"/>
    <s v="DAO_Commercial"/>
    <s v="NDBM_Wave1"/>
    <s v="730-5791"/>
    <s v="Optiplex 9020_010"/>
    <s v="AMAZONMTFBTX"/>
    <s v="COMMERCIAL"/>
    <s v="Commercial"/>
    <x v="2"/>
    <s v="OPTIPLEX 9020"/>
    <s v="AMAZONMTBTX"/>
    <x v="0"/>
    <s v="DAO"/>
    <s v="North Am.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5"/>
  </r>
  <r>
    <s v="GXM3J"/>
    <s v="DAO_Retail"/>
    <n v="2014"/>
    <s v="998-BIZF"/>
    <s v="ASM100,CORALFBTX"/>
    <s v="CORALFBTX"/>
    <s v="CONSUMER"/>
    <s v="Retail"/>
    <x v="9"/>
    <s v="ASM100"/>
    <s v="CORAL BTX"/>
    <x v="0"/>
    <s v="NULL"/>
    <s v="NULL"/>
    <s v="NULL"/>
    <s v="Cons Retail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1"/>
    <n v="0"/>
    <n v="0"/>
    <n v="0"/>
    <n v="0"/>
    <n v="1"/>
    <n v="0"/>
    <n v="0"/>
    <n v="0"/>
    <n v="710.46"/>
    <n v="710.46"/>
    <n v="0"/>
    <n v="710.46"/>
    <x v="91"/>
  </r>
  <r>
    <s v="H0RGG"/>
    <s v="DAO_Retail"/>
    <s v="Holiday 2013"/>
    <s v="730-7822"/>
    <s v="XPS13ULT-4286sLV"/>
    <s v="SPYDER ULT XPSFBTX"/>
    <s v="CONSUMER"/>
    <s v="Retail"/>
    <x v="5"/>
    <s v="XPS13"/>
    <s v="SPYDER ULT XPS BTX"/>
    <x v="0"/>
    <s v="DAO"/>
    <s v="North Am."/>
    <s v="Consumer InDirect"/>
    <s v="Cons Retail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1041.48"/>
    <n v="1041.48"/>
    <n v="0"/>
    <n v="1041.48"/>
    <x v="49"/>
  </r>
  <r>
    <s v="H133X"/>
    <s v="DAO_Retail"/>
    <n v="2014"/>
    <s v="730-3813"/>
    <s v="INSPIRON 660S,NO PROCESSOR,SFF,PINEVALLEYFBTX"/>
    <s v="PINEVALLEYFBTX"/>
    <s v="CONSUMER"/>
    <s v="Retail"/>
    <x v="1"/>
    <s v="INSPIRON 660S"/>
    <s v="PINEVALLEY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7"/>
  </r>
  <r>
    <s v="H2PVY"/>
    <s v="DAO_Retail"/>
    <n v="2014"/>
    <s v="998-BEQE"/>
    <s v="ALIENWARE 17,RANGERFBTX"/>
    <s v="RANGERFBTX"/>
    <s v="CONSUMER"/>
    <s v="Retail"/>
    <x v="8"/>
    <s v="ALIENWARE 17"/>
    <s v="RANGER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09"/>
  </r>
  <r>
    <s v="H7V7T"/>
    <s v="DAO_Retail"/>
    <s v="B2S-2016"/>
    <s v="998-BQDT"/>
    <s v="DINO1603_5122"/>
    <s v="DINO13FBTX"/>
    <s v="CONSUMER"/>
    <s v="Retail"/>
    <x v="5"/>
    <s v="XPS  13 9343"/>
    <s v="DINO13BTX"/>
    <x v="0"/>
    <s v="NULL"/>
    <s v="NULL"/>
    <s v="NULL"/>
    <s v="Cons Retail"/>
    <n v="10"/>
    <n v="10"/>
    <n v="10"/>
    <n v="10"/>
    <n v="10"/>
    <n v="10"/>
    <n v="10"/>
    <n v="0"/>
    <n v="0"/>
    <n v="0"/>
    <n v="0"/>
    <n v="0"/>
    <n v="0"/>
    <n v="0"/>
    <n v="0"/>
    <n v="0"/>
    <n v="0"/>
    <n v="0"/>
    <n v="0"/>
    <n v="0"/>
    <n v="10"/>
    <n v="0"/>
    <n v="0"/>
    <n v="0"/>
    <n v="0"/>
    <n v="10"/>
    <n v="0"/>
    <n v="0"/>
    <n v="0"/>
    <n v="1215.1500000000001"/>
    <n v="12151.5"/>
    <n v="0"/>
    <n v="0"/>
    <x v="48"/>
  </r>
  <r>
    <s v="HDXFT"/>
    <s v="BTS_DAO"/>
    <s v="SPR-2016"/>
    <s v="998-BKSW"/>
    <s v="INSPIRON 5735,,,OAK17AMDFBTX"/>
    <s v="OAK17AMDFBTX"/>
    <s v="CONSUMER"/>
    <s v="Consumer"/>
    <x v="0"/>
    <s v="INSPIRON 5735"/>
    <s v="OAK17AMD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9"/>
  </r>
  <r>
    <s v="HFKVM"/>
    <s v="DAO_Retail"/>
    <n v="2014"/>
    <s v="730-7309"/>
    <s v="GOODYEARFBTX,MNTW,XPS,8700"/>
    <s v="GOODYEARFBTX"/>
    <s v="CONSUMER"/>
    <s v="Retail"/>
    <x v="12"/>
    <s v="XPS 8700"/>
    <s v="GOODYEAR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8"/>
  </r>
  <r>
    <s v="HH5K4"/>
    <s v="DAO_Commercial"/>
    <s v="DBM"/>
    <s v="998-BJVS"/>
    <s v="Goliad14_MLK_2W_019"/>
    <s v="GOLIADMLK14FBTXE"/>
    <s v="COMMERCIAL"/>
    <s v="Commercial"/>
    <x v="4"/>
    <s v="LATITUDE E7450"/>
    <s v="GOLIADMLK14BTXE"/>
    <x v="0"/>
    <s v="NULL"/>
    <s v="NULL"/>
    <s v="NULL"/>
    <s v="Commercial DBM"/>
    <n v="9645"/>
    <n v="9645"/>
    <n v="5261"/>
    <n v="4505"/>
    <n v="3665"/>
    <n v="0"/>
    <n v="0"/>
    <n v="0"/>
    <n v="0"/>
    <n v="0"/>
    <n v="0"/>
    <n v="0"/>
    <n v="0"/>
    <n v="0"/>
    <n v="0"/>
    <n v="0"/>
    <n v="8148"/>
    <n v="0"/>
    <n v="8148"/>
    <n v="0"/>
    <n v="5341"/>
    <n v="241"/>
    <n v="0"/>
    <n v="4063"/>
    <n v="0"/>
    <n v="9645"/>
    <n v="4116"/>
    <n v="4032"/>
    <n v="2436"/>
    <n v="833.68"/>
    <n v="8040843.5999999996"/>
    <n v="6792824.6399999997"/>
    <n v="0"/>
    <x v="40"/>
  </r>
  <r>
    <s v="HHRWV"/>
    <s v="DAO_Retail"/>
    <s v="Holiday 2015"/>
    <s v="998-BQYX"/>
    <s v="IRIS14BSW1605_005/03_006_EW_P"/>
    <s v="IRIS14BSWFBTX"/>
    <s v="CONSUMER"/>
    <s v="Retail"/>
    <x v="0"/>
    <s v="INSPIRON 14-3452"/>
    <s v="IRIS14BSWBTX"/>
    <x v="0"/>
    <s v="NULL"/>
    <s v="NULL"/>
    <s v="NULL"/>
    <s v="Cons Retail"/>
    <n v="101"/>
    <n v="101"/>
    <n v="101"/>
    <n v="101"/>
    <n v="101"/>
    <n v="0"/>
    <n v="0"/>
    <n v="0"/>
    <n v="0"/>
    <n v="0"/>
    <n v="0"/>
    <n v="0"/>
    <n v="0"/>
    <n v="0"/>
    <n v="0"/>
    <n v="0"/>
    <n v="0"/>
    <n v="0"/>
    <n v="0"/>
    <n v="0"/>
    <n v="89"/>
    <n v="0"/>
    <n v="0"/>
    <n v="12"/>
    <n v="0"/>
    <n v="101"/>
    <n v="0"/>
    <n v="0"/>
    <n v="0"/>
    <n v="284.15809999999999"/>
    <n v="28699.968099999998"/>
    <n v="0"/>
    <n v="0"/>
    <x v="79"/>
  </r>
  <r>
    <s v="HWY05"/>
    <s v="DAO_Retail"/>
    <n v="2014"/>
    <s v="998-BMBY"/>
    <s v="INSPIRON 5749,,NOTEBOOK,CEDAR17BDWFBTX"/>
    <s v="CEDAR17BDWFBTX"/>
    <s v="CONSUMER"/>
    <s v="Retail"/>
    <x v="0"/>
    <s v="INSPIRON 5749"/>
    <s v="CEDAR17BD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89"/>
  </r>
  <r>
    <s v="J07HK"/>
    <s v="DAO_Commercial"/>
    <s v="NDBM_Wave2Refresh"/>
    <s v="998-BEPT"/>
    <s v="Latitude E7240_102"/>
    <s v="GOLIAD12FBTX"/>
    <s v="COMMERCIAL"/>
    <s v="Commercial"/>
    <x v="4"/>
    <s v="LATITUDE E7240"/>
    <s v="GOLIAD12BTX"/>
    <x v="0"/>
    <s v="DAO"/>
    <s v="NULL"/>
    <s v="NULL"/>
    <s v="Commercial DBM"/>
    <n v="81"/>
    <n v="81"/>
    <n v="81"/>
    <n v="81"/>
    <n v="81"/>
    <n v="81"/>
    <n v="81"/>
    <n v="81"/>
    <n v="81"/>
    <n v="81"/>
    <n v="81"/>
    <n v="81"/>
    <n v="0"/>
    <n v="0"/>
    <n v="0"/>
    <n v="0"/>
    <n v="0"/>
    <n v="0"/>
    <n v="0"/>
    <n v="0"/>
    <n v="80"/>
    <n v="1"/>
    <n v="0"/>
    <n v="0"/>
    <n v="0"/>
    <n v="81"/>
    <n v="0"/>
    <n v="0"/>
    <n v="0"/>
    <n v="724.11"/>
    <n v="58652.91"/>
    <n v="0"/>
    <n v="58652.91"/>
    <x v="97"/>
  </r>
  <r>
    <s v="J4TR5"/>
    <s v="DAO_Commercial"/>
    <s v="FY16 2H"/>
    <s v="998-BSPS"/>
    <s v="E5570H_2H16_023"/>
    <s v="PARKCITY15FBTX "/>
    <s v="COMMERCIAL"/>
    <s v="Retail"/>
    <x v="4"/>
    <s v="LATITUDE E5570"/>
    <s v="PARKCITY15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-"/>
    <n v="0"/>
    <n v="0"/>
    <n v="0"/>
    <x v="114"/>
  </r>
  <r>
    <s v="J5HD3"/>
    <s v="DAO_Retail"/>
    <n v="2014"/>
    <s v="998-BCXS"/>
    <s v="INSPIRON 3847,VRD56 BASE,INSP DT,3847,BTX,GENERAL MTFBTX"/>
    <s v="GENERAL MTFBTX"/>
    <s v="CONSUMER"/>
    <s v="Retail"/>
    <x v="1"/>
    <s v="INSPIRON 3847"/>
    <s v="GENERAL MT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0"/>
  </r>
  <r>
    <s v="J7H6Y"/>
    <s v="DAO_Retail"/>
    <s v="Holiday 2015"/>
    <s v="998-BRXU"/>
    <s v="DINO1605_5149_P"/>
    <s v="DINO2FBTX"/>
    <s v="CONSUMER"/>
    <s v="Retail"/>
    <x v="5"/>
    <s v="XPS 9350"/>
    <s v="DINO2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01"/>
    <n v="0"/>
    <n v="0"/>
    <n v="0"/>
    <n v="0"/>
    <n v="0"/>
    <n v="0"/>
    <n v="0"/>
    <n v="0"/>
    <n v="0"/>
    <s v="-"/>
    <n v="0"/>
    <n v="0"/>
    <n v="0"/>
    <x v="250"/>
  </r>
  <r>
    <s v="J9GDN"/>
    <s v="DAO_Retail"/>
    <n v="2014"/>
    <s v="998-BHVK"/>
    <s v="INSPIRON 5 SERIES 17,NOTEBOOK,OAKM17HSWFBTX"/>
    <s v="OAKM17HSWFBTX"/>
    <s v="CONSUMER"/>
    <s v="Retail"/>
    <x v="0"/>
    <s v="INSPIRON 5737"/>
    <s v="OAKM17HS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5"/>
  </r>
  <r>
    <s v="JFNK3"/>
    <s v="DAO_Retail"/>
    <n v="2014"/>
    <s v="730-2771"/>
    <s v="XPS14,NO PROCESSOR,NOTEBOOK,CARRERA XPS FBTX"/>
    <s v="CARRERA XPS FBTX"/>
    <s v="CONSUMER"/>
    <s v="Retail"/>
    <x v="5"/>
    <s v="XPS14"/>
    <s v="CARRERA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9"/>
  </r>
  <r>
    <s v="JPHKT"/>
    <s v="DAO_Commercial"/>
    <s v="DBM"/>
    <s v="998-BLUS"/>
    <s v="3020MT_1H16_009"/>
    <s v="TIGRISMTFBTX"/>
    <s v="COMMERCIAL"/>
    <s v="Commercial"/>
    <x v="2"/>
    <s v="OPTIPLEX 3020"/>
    <s v="TIGRISMTBTX"/>
    <x v="0"/>
    <s v="NULL"/>
    <s v="NULL"/>
    <s v="Commercial NDBM"/>
    <s v="Commercial DBM"/>
    <n v="3670"/>
    <n v="3670"/>
    <n v="2830"/>
    <n v="2636"/>
    <n v="1724"/>
    <n v="0"/>
    <n v="0"/>
    <n v="0"/>
    <n v="0"/>
    <n v="0"/>
    <n v="0"/>
    <n v="0"/>
    <n v="0"/>
    <n v="0"/>
    <n v="0"/>
    <n v="0"/>
    <n v="5028"/>
    <n v="0"/>
    <n v="5028"/>
    <n v="756"/>
    <n v="2974"/>
    <n v="22"/>
    <n v="0"/>
    <n v="674"/>
    <n v="0"/>
    <n v="3670"/>
    <n v="1920"/>
    <n v="3108"/>
    <n v="900"/>
    <n v="377.06"/>
    <n v="1383810.2"/>
    <n v="1895857.68"/>
    <n v="0"/>
    <x v="41"/>
  </r>
  <r>
    <s v="K7F9J"/>
    <s v="DAO_Retail"/>
    <n v="2014"/>
    <s v="998-BHSX"/>
    <s v="INSPIRON 5535,NOTEBOOK,OAKM15HSWFBTX"/>
    <s v="OAK15AMDFBTX"/>
    <s v="CONSUMER"/>
    <s v="Retail"/>
    <x v="0"/>
    <s v="INSPIRON 5535"/>
    <s v="OAK15AMD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0"/>
  </r>
  <r>
    <s v="KGV9K"/>
    <s v="DAO_Retail"/>
    <n v="2014"/>
    <s v="730-5814"/>
    <s v="XPS15,NO PROCESSOR,NOTEBOOK,PANAMERA XPS FBTX"/>
    <s v="PANAMERA XPS FBTX"/>
    <s v="CONSUMER"/>
    <s v="Retail"/>
    <x v="5"/>
    <s v="XPS15"/>
    <s v="PANAMERA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9"/>
  </r>
  <r>
    <s v="KV3P9"/>
    <s v="DAO_Retail"/>
    <n v="2014"/>
    <s v="998-BBFL"/>
    <s v="INSPIRON 5 SERIES 17,NOTEBOOK,OAKM17HSWFBTX"/>
    <s v="OAKM17HSWFBTX"/>
    <s v="CONSUMER"/>
    <s v="Retail"/>
    <x v="0"/>
    <s v="INSPIRON 5737"/>
    <s v="OAKM17HSWBTX"/>
    <x v="0"/>
    <s v="DAO"/>
    <s v="North Am."/>
    <s v="Consumer InDirect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5"/>
  </r>
  <r>
    <s v="M2D79"/>
    <s v="BTS_DAO"/>
    <s v="HOL-2015"/>
    <s v="998-BHEJ"/>
    <s v="i5|8GB|1TB"/>
    <s v="GENERAL MTFBTX"/>
    <s v="CONSUMER"/>
    <s v="Consumer"/>
    <x v="1"/>
    <s v="INSPIRON 3847"/>
    <s v="GENERAL MT 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0"/>
  </r>
  <r>
    <s v="M4J1F"/>
    <s v="DAO_Retail"/>
    <s v="Holiday 2015"/>
    <s v="998-BRXP"/>
    <s v="GDSKL1605_113"/>
    <s v="GOODYEARSKLFBTX"/>
    <s v="CONSUMER"/>
    <s v="Retail"/>
    <x v="12"/>
    <s v="XPS 8900"/>
    <s v="GOODYEARSK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9"/>
    <n v="0"/>
    <n v="0"/>
    <n v="0"/>
    <n v="0"/>
    <n v="0"/>
    <n v="0"/>
    <n v="0"/>
    <n v="0"/>
    <n v="0"/>
    <s v="-"/>
    <n v="0"/>
    <n v="0"/>
    <n v="0"/>
    <x v="228"/>
  </r>
  <r>
    <s v="M7KY2"/>
    <s v="BTS_Mexico"/>
    <s v="Wave2_Refresh"/>
    <s v="998-BEJV"/>
    <s v="OPTIPLEX 9030 AIO,BTX,RHINE,RHINE,BTX,WW"/>
    <s v="RHINEFBTX"/>
    <s v="COMMERCIAL"/>
    <s v="Commercial"/>
    <x v="2"/>
    <s v="OPTIPLEX 9030 AIO"/>
    <s v="RHINEAIOBTX"/>
    <x v="1"/>
    <s v="LATAM"/>
    <s v="NULL"/>
    <s v="NULL"/>
    <s v="Commercial DBM"/>
    <n v="5"/>
    <n v="5"/>
    <n v="5"/>
    <n v="5"/>
    <n v="5"/>
    <n v="5"/>
    <n v="5"/>
    <n v="5"/>
    <n v="5"/>
    <n v="5"/>
    <n v="5"/>
    <n v="0"/>
    <n v="0"/>
    <n v="0"/>
    <n v="0"/>
    <n v="0"/>
    <n v="0"/>
    <n v="0"/>
    <n v="0"/>
    <n v="0"/>
    <n v="0"/>
    <n v="5"/>
    <n v="0"/>
    <n v="0"/>
    <n v="0"/>
    <n v="5"/>
    <n v="0"/>
    <n v="0"/>
    <n v="0"/>
    <n v="663.54"/>
    <n v="3317.7"/>
    <n v="0"/>
    <n v="3317.7"/>
    <x v="131"/>
  </r>
  <r>
    <s v="M8C0F"/>
    <s v="DAO_Retail"/>
    <s v="Spring 2015"/>
    <s v="998-BLSY"/>
    <s v="ANW13-2273SLV"/>
    <s v="ECHO 13FBTX"/>
    <s v="CONSUMER"/>
    <s v="Retail"/>
    <x v="8"/>
    <s v="ALIENWARE 13"/>
    <s v="ECHO 13 BTX"/>
    <x v="0"/>
    <s v="NULL"/>
    <s v="NULL"/>
    <s v="NULL"/>
    <s v="Cons Retail"/>
    <n v="24"/>
    <n v="24"/>
    <n v="24"/>
    <n v="24"/>
    <n v="24"/>
    <n v="24"/>
    <n v="24"/>
    <n v="24"/>
    <n v="24"/>
    <n v="24"/>
    <n v="24"/>
    <n v="0"/>
    <n v="0"/>
    <n v="0"/>
    <n v="0"/>
    <n v="0"/>
    <n v="0"/>
    <n v="0"/>
    <n v="0"/>
    <n v="0"/>
    <n v="24"/>
    <n v="0"/>
    <n v="0"/>
    <n v="0"/>
    <n v="0"/>
    <n v="24"/>
    <n v="0"/>
    <n v="0"/>
    <n v="0"/>
    <n v="913.49"/>
    <n v="21923.760000000002"/>
    <n v="0"/>
    <n v="21923.760000000002"/>
    <x v="60"/>
  </r>
  <r>
    <s v="M9KJM"/>
    <s v="DAO_Retail"/>
    <s v="Spring 2014"/>
    <s v="998-BIBI"/>
    <s v="i15RM-7566sLV"/>
    <s v="OAKM15HSWFBTX"/>
    <s v="CONSUMER"/>
    <s v="Retail"/>
    <x v="0"/>
    <s v="INSPIRON 5537"/>
    <s v="OAKM15HSWBTX"/>
    <x v="0"/>
    <s v="NULL"/>
    <s v="NULL"/>
    <s v="NULL"/>
    <s v="Cons Retail"/>
    <n v="4"/>
    <n v="4"/>
    <n v="4"/>
    <n v="4"/>
    <n v="4"/>
    <n v="4"/>
    <n v="4"/>
    <n v="4"/>
    <n v="4"/>
    <n v="4"/>
    <n v="4"/>
    <n v="4"/>
    <n v="4"/>
    <n v="0"/>
    <n v="0"/>
    <n v="0"/>
    <n v="0"/>
    <n v="0"/>
    <n v="0"/>
    <n v="0"/>
    <n v="4"/>
    <n v="0"/>
    <n v="0"/>
    <n v="0"/>
    <n v="0"/>
    <n v="4"/>
    <n v="0"/>
    <n v="0"/>
    <n v="0"/>
    <n v="624.29999999999995"/>
    <n v="2497.1999999999998"/>
    <n v="0"/>
    <n v="2497.1999999999998"/>
    <x v="59"/>
  </r>
  <r>
    <s v="MGN37"/>
    <s v="BTS_DAO"/>
    <s v="B2S-2015"/>
    <s v="998-BDFY"/>
    <s v="i3|4GB|1TB"/>
    <s v="GENERAL SFFFBTX"/>
    <s v="CONSUMER"/>
    <s v="Consumer"/>
    <x v="1"/>
    <s v="INSPIRON 3647"/>
    <s v="GENERAL SFF BTX"/>
    <x v="0"/>
    <s v="DAO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8"/>
  </r>
  <r>
    <s v="MHHTH"/>
    <s v="BTS_Mexico"/>
    <s v="FY 16 Holiday Cycle 5"/>
    <s v="998-BQMO"/>
    <s v="IRIS14BSW1605_003"/>
    <s v="IRIS14BSWFBTX"/>
    <s v="CONSUMER"/>
    <s v="Consumer"/>
    <x v="0"/>
    <s v="INSPIRON 14-3452"/>
    <s v="IRIS14BSWBTX"/>
    <x v="1"/>
    <s v="NULL"/>
    <s v="NULL"/>
    <s v="NULL"/>
    <s v="Cons Direct"/>
    <n v="1515"/>
    <n v="1515"/>
    <n v="1515"/>
    <n v="1505"/>
    <n v="1505"/>
    <n v="1057"/>
    <n v="0"/>
    <n v="0"/>
    <n v="0"/>
    <n v="0"/>
    <n v="0"/>
    <n v="0"/>
    <n v="0"/>
    <n v="0"/>
    <n v="864"/>
    <n v="0"/>
    <n v="96"/>
    <n v="0"/>
    <n v="960"/>
    <n v="0"/>
    <n v="1515"/>
    <n v="0"/>
    <n v="0"/>
    <n v="0"/>
    <n v="0"/>
    <n v="1515"/>
    <n v="960"/>
    <n v="0"/>
    <n v="768"/>
    <n v="296.19"/>
    <n v="448727.85"/>
    <n v="284342.40000000002"/>
    <n v="0"/>
    <x v="79"/>
  </r>
  <r>
    <s v="MR2P1"/>
    <s v="BTS_DAO"/>
    <s v="DBM"/>
    <s v="998-BMMH"/>
    <s v="GENERAL MTFBTX"/>
    <s v="GENERAL MTFBTX"/>
    <s v="CONSUMER"/>
    <s v="Consumer"/>
    <x v="1"/>
    <s v="INSPIRON 3847"/>
    <s v="GENERAL MT BTX"/>
    <x v="0"/>
    <s v="NULL"/>
    <s v="NULL"/>
    <s v="NULL"/>
    <s v="Cons Direct"/>
    <n v="18"/>
    <n v="18"/>
    <n v="18"/>
    <n v="18"/>
    <n v="18"/>
    <n v="18"/>
    <n v="0"/>
    <n v="0"/>
    <n v="0"/>
    <n v="0"/>
    <n v="0"/>
    <n v="0"/>
    <n v="0"/>
    <n v="0"/>
    <n v="0"/>
    <n v="0"/>
    <n v="0"/>
    <n v="0"/>
    <n v="0"/>
    <n v="0"/>
    <n v="18"/>
    <n v="0"/>
    <n v="0"/>
    <n v="0"/>
    <n v="0"/>
    <n v="18"/>
    <n v="0"/>
    <n v="0"/>
    <n v="0"/>
    <n v="487.58"/>
    <n v="8776.44"/>
    <n v="0"/>
    <n v="0"/>
    <x v="30"/>
  </r>
  <r>
    <s v="MV6K1"/>
    <s v="DAO_Retail"/>
    <n v="2014"/>
    <s v="998-BLMV"/>
    <s v="INSPIRON 14-3451,,,IRIS14BYTFBTX"/>
    <s v="IRIS14BYTFBTX"/>
    <s v="CONSUMER"/>
    <s v="Retail"/>
    <x v="0"/>
    <s v="INSPIRON 14-3451"/>
    <s v="IRIS14BYT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6"/>
  </r>
  <r>
    <s v="MY0YW"/>
    <s v="DAO_Retail"/>
    <s v="Back to School 2014"/>
    <s v="998-BDQE"/>
    <s v="i3847-5386BK"/>
    <s v="GENERAL MTFBTX"/>
    <s v="CONSUMER"/>
    <s v="Retail"/>
    <x v="1"/>
    <s v="INSPIRON 3847"/>
    <s v="GENERAL MT BTX"/>
    <x v="0"/>
    <s v="DAO"/>
    <s v="NULL"/>
    <s v="NULL"/>
    <s v="Cons Retail"/>
    <n v="37"/>
    <n v="37"/>
    <n v="37"/>
    <n v="37"/>
    <n v="37"/>
    <n v="37"/>
    <n v="7"/>
    <n v="7"/>
    <n v="0"/>
    <n v="0"/>
    <n v="0"/>
    <n v="0"/>
    <n v="0"/>
    <n v="0"/>
    <n v="0"/>
    <n v="0"/>
    <n v="0"/>
    <n v="0"/>
    <n v="0"/>
    <n v="0"/>
    <n v="37"/>
    <n v="0"/>
    <n v="0"/>
    <n v="0"/>
    <n v="0"/>
    <n v="37"/>
    <n v="0"/>
    <n v="0"/>
    <n v="0"/>
    <n v="487.51"/>
    <n v="18037.87"/>
    <n v="0"/>
    <n v="3412.5699999999997"/>
    <x v="30"/>
  </r>
  <r>
    <s v="MY6TM"/>
    <s v="DAO_Commercial"/>
    <s v="DBM"/>
    <s v="998-BLWE"/>
    <s v="3020MFF_1H16_002"/>
    <s v="DOGFISH 3FBTX"/>
    <s v="COMMERCIAL"/>
    <s v="Commercial"/>
    <x v="2"/>
    <s v="OPTIPLEX 3020"/>
    <s v="DOGFISH 3 BTX"/>
    <x v="0"/>
    <s v="NULL"/>
    <s v="NULL"/>
    <s v="NULL"/>
    <s v="Commercial DBM"/>
    <n v="1914"/>
    <n v="1914"/>
    <n v="1304"/>
    <n v="1304"/>
    <n v="590"/>
    <n v="0"/>
    <n v="0"/>
    <n v="0"/>
    <n v="0"/>
    <n v="0"/>
    <n v="0"/>
    <n v="0"/>
    <n v="0"/>
    <n v="0"/>
    <n v="0"/>
    <n v="30"/>
    <n v="4292"/>
    <n v="0"/>
    <n v="4322"/>
    <n v="460"/>
    <n v="1116"/>
    <n v="69"/>
    <n v="0"/>
    <n v="729"/>
    <n v="0"/>
    <n v="1914"/>
    <n v="2672"/>
    <n v="1650"/>
    <n v="1400"/>
    <n v="347.89"/>
    <n v="665861.46"/>
    <n v="1503580.5799999998"/>
    <n v="0"/>
    <x v="110"/>
  </r>
  <r>
    <s v="MYR3W"/>
    <s v="DAO_Retail"/>
    <n v="2014"/>
    <s v="730-2651"/>
    <s v="INSPIRON 5520,AUDIA5INTELBTX1"/>
    <s v="AUDIA5INTELFBTX"/>
    <s v="CONSUMER"/>
    <s v="Retail"/>
    <x v="0"/>
    <s v="INSPIRON 5520"/>
    <s v="AUDIA5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5"/>
  </r>
  <r>
    <s v="N9P8G"/>
    <s v="DAO_Commercial"/>
    <s v="NDBM_Wave1Refresh"/>
    <s v="730-8220"/>
    <s v="Optiplex 9020SF_021"/>
    <s v="AMAZONSFFFBTX"/>
    <s v="COMMERCIAL"/>
    <s v="Commercial"/>
    <x v="2"/>
    <s v="OPTIPLEX 9020"/>
    <s v="AMAZONSFFBTX"/>
    <x v="0"/>
    <s v="DAO"/>
    <s v="North Am."/>
    <s v="Commercial NDBM"/>
    <s v="Commercial DBM"/>
    <n v="68"/>
    <n v="68"/>
    <n v="68"/>
    <n v="68"/>
    <n v="68"/>
    <n v="68"/>
    <n v="68"/>
    <n v="68"/>
    <n v="68"/>
    <n v="68"/>
    <n v="68"/>
    <n v="68"/>
    <n v="68"/>
    <n v="0"/>
    <n v="0"/>
    <n v="0"/>
    <n v="0"/>
    <n v="0"/>
    <n v="0"/>
    <n v="0"/>
    <n v="2"/>
    <n v="0"/>
    <n v="0"/>
    <n v="66"/>
    <n v="0"/>
    <n v="68"/>
    <n v="0"/>
    <n v="0"/>
    <n v="0"/>
    <n v="503.34"/>
    <n v="34227.119999999995"/>
    <n v="0"/>
    <n v="34227.119999999995"/>
    <x v="133"/>
  </r>
  <r>
    <s v="NCHGK"/>
    <s v="DAO_Retail"/>
    <n v="2014"/>
    <s v="998-10108"/>
    <s v="INSPIRON N5110,FGAN5110,NO PROCESSOR,NOTEBOOK,QUEEN15INTELFBTX"/>
    <s v="QUEEN15INTELFBTX"/>
    <s v="CONSUMER"/>
    <s v="Retail"/>
    <x v="0"/>
    <s v="INSPIRON N5110"/>
    <s v="QUEEN15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3"/>
  </r>
  <r>
    <s v="NDNX1"/>
    <s v="DAO_Retail"/>
    <n v="2014"/>
    <s v="998-19181"/>
    <s v="XPS ONE 27,NO PROCESSOR,AIO,2720,PIRELLIBTX1"/>
    <s v="PIRELLIFBTX"/>
    <s v="CONSUMER"/>
    <s v="Retail"/>
    <x v="12"/>
    <s v="XPS ONE 27"/>
    <s v="PIRELLI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8"/>
  </r>
  <r>
    <s v="NPH7M"/>
    <s v="DAO_Retail"/>
    <n v="2014"/>
    <s v="730-2620"/>
    <s v="XPS13,NO PROCESSOR,NOTEBOOK,SPYDER XPS FBTX"/>
    <s v="SPYDER XPS FBTX"/>
    <s v="CONSUMER"/>
    <s v="Retail"/>
    <x v="5"/>
    <s v="XPS13"/>
    <s v="SPYDER XPS 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4"/>
  </r>
  <r>
    <s v="NPRR0"/>
    <s v="BTS_DAO"/>
    <s v="DBM"/>
    <s v="998-BMMZ"/>
    <s v="THUNFBTX"/>
    <s v="THUNFBTX"/>
    <s v="CONSUMER"/>
    <s v="Consumer"/>
    <x v="1"/>
    <s v="INSPIRON 5348"/>
    <s v="THUNBTX"/>
    <x v="0"/>
    <s v="NULL"/>
    <s v="NULL"/>
    <s v="NULL"/>
    <s v="Cons Direct"/>
    <n v="6"/>
    <n v="6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6"/>
    <n v="0"/>
    <n v="0"/>
    <n v="0"/>
    <n v="715.44"/>
    <n v="4292.6400000000003"/>
    <n v="0"/>
    <n v="0"/>
    <x v="103"/>
  </r>
  <r>
    <s v="NPTT2"/>
    <s v="DAO_Retail"/>
    <n v="2014"/>
    <s v="998-BDGT"/>
    <s v="VENUE 8 PRO,5830,BELLAIREFBTX,WIN"/>
    <s v="BELLAIREFBTX"/>
    <s v="TABLET DEVICES"/>
    <s v="Retail"/>
    <x v="7"/>
    <s v="VENUE 8 PRO"/>
    <s v="BELLAIREBTX"/>
    <x v="0"/>
    <s v="DAO"/>
    <s v="North Am."/>
    <s v="Tablets"/>
    <s v="Tabl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16"/>
  </r>
  <r>
    <s v="NT7MV"/>
    <s v="BTS_DAO"/>
    <s v="B2S-2016"/>
    <s v="998-BPQS"/>
    <s v="Cel/4/500/W8.1Home  "/>
    <s v="GREATBEARMTBTX"/>
    <s v="CONSUMER"/>
    <s v="Consumer"/>
    <x v="10"/>
    <s v="VOSTRO 3900"/>
    <s v="GREATBEAR MT BTX"/>
    <x v="0"/>
    <s v="NULL"/>
    <s v="NULL"/>
    <s v="NULL"/>
    <s v="Cons Direct"/>
    <n v="58"/>
    <n v="58"/>
    <n v="46"/>
    <n v="38"/>
    <n v="38"/>
    <n v="0"/>
    <n v="0"/>
    <n v="0"/>
    <n v="0"/>
    <n v="0"/>
    <n v="0"/>
    <n v="0"/>
    <n v="0"/>
    <n v="0"/>
    <n v="0"/>
    <n v="0"/>
    <n v="30"/>
    <n v="0"/>
    <n v="30"/>
    <n v="17"/>
    <n v="58"/>
    <n v="0"/>
    <n v="0"/>
    <n v="0"/>
    <n v="0"/>
    <n v="58"/>
    <n v="0"/>
    <n v="30"/>
    <n v="0"/>
    <n v="277.31"/>
    <n v="16083.98"/>
    <n v="8319.2999999999993"/>
    <n v="0"/>
    <x v="227"/>
  </r>
  <r>
    <s v="NW37X"/>
    <s v="DAO_Retail"/>
    <n v="2014"/>
    <s v="998-BHSC"/>
    <s v="INSPIRON 5735,,,OAK17AMDFBTX"/>
    <s v="OAK17AMDFBTX"/>
    <s v="CONSUMER"/>
    <s v="Retail"/>
    <x v="0"/>
    <s v="INSPIRON 5735"/>
    <s v="OAK17AMD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39"/>
  </r>
  <r>
    <s v="P3D1H"/>
    <s v="DAO_Commercial"/>
    <n v="2013"/>
    <s v="225-1130"/>
    <s v="ARB"/>
    <s v="ARB"/>
    <s v="NULL"/>
    <s v="Commercial"/>
    <x v="6"/>
    <s v="NULL"/>
    <s v="NULL"/>
    <x v="0"/>
    <s v="DAO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35"/>
  </r>
  <r>
    <s v="P7GCF"/>
    <s v="DAO_Retail"/>
    <n v="2014"/>
    <s v="730-8015"/>
    <s v="INSPIRON 5 SERIES 14,NOTEBOOK,5437,OAKM14HSWFBTX"/>
    <s v="OAKM14HSWFBTX"/>
    <s v="CONSUMER"/>
    <s v="Retail"/>
    <x v="0"/>
    <s v="INSPIRON 5437"/>
    <s v="OAKM14HSW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69"/>
  </r>
  <r>
    <s v="P9J23"/>
    <s v="DAO_Retail"/>
    <n v="2014"/>
    <s v="998-BNTZ"/>
    <s v="INSPIRON 7558,,NOTEBOOK,BLACKWOODBDWFBTX"/>
    <s v="BLACKWOODBDWFBTX"/>
    <s v="CONSUMER"/>
    <s v="Retail"/>
    <x v="0"/>
    <s v="INSPIRON 7558"/>
    <s v="BLACKWOODBDWBTX"/>
    <x v="0"/>
    <s v="NULL"/>
    <s v="NULL"/>
    <s v="NULL"/>
    <s v="Cons Retail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679.33"/>
    <n v="679.33"/>
    <n v="0"/>
    <n v="679.33"/>
    <x v="67"/>
  </r>
  <r>
    <s v="R422G"/>
    <s v="BTS_DAO"/>
    <s v="B2S-2015"/>
    <s v="998-BBYF"/>
    <s v="i5|6|1 HD T"/>
    <s v="MAPLEM15HSWFBTX"/>
    <s v="CONSUMER"/>
    <s v="Consumer"/>
    <x v="0"/>
    <s v="INSPIRON 5547"/>
    <s v="MAPLEM15HSWBTX"/>
    <x v="0"/>
    <s v="DAO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"/>
  </r>
  <r>
    <s v="R56CV"/>
    <s v="BTS_DAO"/>
    <s v="FY13"/>
    <s v="225-2862"/>
    <s v="Vostro 460 Con 111"/>
    <s v="RIVIERA"/>
    <s v="NULL"/>
    <s v="Consumer"/>
    <x v="10"/>
    <s v="NULL"/>
    <s v="NULL"/>
    <x v="0"/>
    <s v="DAO"/>
    <s v="NULL"/>
    <s v="NULL"/>
    <s v="Cons Direct"/>
    <n v="13"/>
    <n v="13"/>
    <n v="13"/>
    <n v="13"/>
    <n v="13"/>
    <n v="13"/>
    <n v="13"/>
    <n v="13"/>
    <n v="13"/>
    <n v="13"/>
    <n v="13"/>
    <n v="13"/>
    <n v="13"/>
    <n v="13"/>
    <n v="0"/>
    <n v="0"/>
    <n v="0"/>
    <n v="0"/>
    <n v="0"/>
    <n v="0"/>
    <n v="13"/>
    <n v="0"/>
    <n v="0"/>
    <n v="0"/>
    <n v="0"/>
    <n v="13"/>
    <n v="0"/>
    <n v="0"/>
    <n v="0"/>
    <n v="497.30238728813561"/>
    <n v="6464.9310347457631"/>
    <n v="0"/>
    <n v="6464.9310347457631"/>
    <x v="74"/>
  </r>
  <r>
    <s v="R9H2G"/>
    <s v="BTS_DAO"/>
    <s v="HOL-2015"/>
    <s v="998-BGXS"/>
    <s v="CelBYT|4|500 T"/>
    <s v="REDWOODFBTX"/>
    <s v="CONSUMER"/>
    <s v="Consumer"/>
    <x v="0"/>
    <s v="INSPIRON 3147"/>
    <s v="REDWOODBTX"/>
    <x v="0"/>
    <s v="NULL"/>
    <s v="NULL"/>
    <s v="NULL"/>
    <s v="Cons Direct"/>
    <n v="2"/>
    <n v="2"/>
    <n v="2"/>
    <n v="2"/>
    <n v="2"/>
    <n v="2"/>
    <n v="2"/>
    <n v="2"/>
    <n v="2"/>
    <n v="2"/>
    <n v="2"/>
    <n v="1"/>
    <n v="1"/>
    <n v="0"/>
    <n v="0"/>
    <n v="0"/>
    <n v="0"/>
    <n v="0"/>
    <n v="0"/>
    <n v="0"/>
    <n v="2"/>
    <n v="0"/>
    <n v="0"/>
    <n v="0"/>
    <n v="0"/>
    <n v="2"/>
    <n v="0"/>
    <n v="0"/>
    <n v="0"/>
    <n v="394.96"/>
    <n v="789.92"/>
    <n v="0"/>
    <n v="789.92"/>
    <x v="18"/>
  </r>
  <r>
    <s v="RF8X9"/>
    <s v="DAO_Commercial"/>
    <s v="DBM"/>
    <s v="998-BJYR"/>
    <s v="E5550_2H15_002"/>
    <s v="HOUSTON15FBTX"/>
    <s v="COMMERCIAL"/>
    <s v="Commercial"/>
    <x v="4"/>
    <s v="LATITUDE 5550"/>
    <s v="HOUSTON15BTX"/>
    <x v="0"/>
    <s v="NULL"/>
    <s v="NULL"/>
    <s v="NULL"/>
    <s v="Commercial DBM"/>
    <n v="2212"/>
    <n v="2212"/>
    <n v="1371"/>
    <n v="0"/>
    <n v="0"/>
    <n v="0"/>
    <n v="0"/>
    <n v="0"/>
    <n v="0"/>
    <n v="0"/>
    <n v="0"/>
    <n v="0"/>
    <n v="0"/>
    <n v="0"/>
    <n v="360"/>
    <n v="0"/>
    <n v="2688"/>
    <n v="0"/>
    <n v="3048"/>
    <n v="1344"/>
    <n v="2193"/>
    <n v="19"/>
    <n v="0"/>
    <n v="0"/>
    <n v="0"/>
    <n v="2212"/>
    <n v="1536"/>
    <n v="1512"/>
    <n v="1116"/>
    <n v="633.48"/>
    <n v="1401257.76"/>
    <n v="1930847.04"/>
    <n v="0"/>
    <x v="62"/>
  </r>
  <r>
    <s v="RGG9M"/>
    <s v="BTS_Mexico"/>
    <s v="NDBM_Wave1"/>
    <s v="998-BNJL"/>
    <s v="E5450_2H15_004"/>
    <s v="HOUSTON14FBTX"/>
    <s v="COMMERCIAL"/>
    <s v="Commercial"/>
    <x v="4"/>
    <s v="LATITUDE 5450"/>
    <s v="HOUSTON14BTX"/>
    <x v="1"/>
    <s v="NULL"/>
    <s v="NULL"/>
    <s v="NULL"/>
    <s v="Commercial DBM"/>
    <n v="688"/>
    <n v="688"/>
    <n v="394"/>
    <n v="394"/>
    <n v="219"/>
    <n v="0"/>
    <n v="0"/>
    <n v="0"/>
    <n v="0"/>
    <n v="0"/>
    <n v="0"/>
    <n v="0"/>
    <n v="0"/>
    <n v="0"/>
    <n v="494"/>
    <n v="0"/>
    <n v="155"/>
    <n v="0"/>
    <n v="649"/>
    <n v="248"/>
    <n v="324"/>
    <n v="86"/>
    <n v="0"/>
    <n v="0"/>
    <n v="278"/>
    <n v="688"/>
    <n v="649"/>
    <n v="0"/>
    <n v="534"/>
    <n v="637.04"/>
    <n v="438283.51999999996"/>
    <n v="413438.95999999996"/>
    <n v="0"/>
    <x v="64"/>
  </r>
  <r>
    <s v="RM26J"/>
    <s v="DAO_Retail"/>
    <n v="2014"/>
    <s v="998-BNWC"/>
    <s v="INSPIRON 7558,,NOTEBOOK,BLACKWOODBDWFBTX"/>
    <s v="BLACKWOODBDWFBTX"/>
    <s v="CONSUMER"/>
    <s v="Retail"/>
    <x v="0"/>
    <s v="INSPIRON 7558"/>
    <s v="BLACKWOODBDW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7"/>
  </r>
  <r>
    <s v="RWC05"/>
    <s v="DAO_Retail"/>
    <s v="Holiday 2013"/>
    <s v="998-BBZJ"/>
    <s v="Pro11-9001BLK"/>
    <s v="MIDLANDFBTX"/>
    <s v="TABLET DEVICES"/>
    <s v="Retail"/>
    <x v="7"/>
    <s v="VENUE 11 PRO"/>
    <s v="MIDLANDBTX"/>
    <x v="0"/>
    <s v="DAO"/>
    <s v="North Am."/>
    <s v="Tablets"/>
    <s v="Tablets"/>
    <n v="59"/>
    <n v="59"/>
    <n v="59"/>
    <n v="59"/>
    <n v="59"/>
    <n v="59"/>
    <n v="59"/>
    <n v="59"/>
    <n v="59"/>
    <n v="59"/>
    <n v="59"/>
    <n v="59"/>
    <n v="59"/>
    <n v="59"/>
    <n v="0"/>
    <n v="0"/>
    <n v="0"/>
    <n v="0"/>
    <n v="0"/>
    <n v="0"/>
    <n v="41"/>
    <n v="0"/>
    <n v="0"/>
    <n v="18"/>
    <n v="0"/>
    <n v="59"/>
    <n v="0"/>
    <n v="0"/>
    <n v="0"/>
    <n v="484.19"/>
    <n v="28567.21"/>
    <n v="0"/>
    <n v="28567.21"/>
    <x v="20"/>
  </r>
  <r>
    <s v="T450W"/>
    <s v="DAO_Commercial"/>
    <s v="DBM"/>
    <s v="998-BMND"/>
    <s v="LATITUDE E7450,,NOTEBOOK,GOLIADMLK14FBTXE"/>
    <s v="GOLIADMLK14FBTXE"/>
    <s v="COMMERCIAL"/>
    <s v="Commercial"/>
    <x v="4"/>
    <s v="LATITUDE E7450"/>
    <s v="GOLIADMLK14BTXE"/>
    <x v="0"/>
    <s v="NULL"/>
    <s v="NULL"/>
    <s v="NULL"/>
    <s v="Commercial DBM"/>
    <n v="2304"/>
    <n v="2304"/>
    <n v="1712"/>
    <n v="1072"/>
    <n v="1072"/>
    <n v="0"/>
    <n v="0"/>
    <n v="0"/>
    <n v="0"/>
    <n v="0"/>
    <n v="0"/>
    <n v="0"/>
    <n v="0"/>
    <n v="0"/>
    <n v="0"/>
    <n v="0"/>
    <n v="2813"/>
    <n v="0"/>
    <n v="2813"/>
    <n v="1157"/>
    <n v="1191"/>
    <n v="72"/>
    <n v="0"/>
    <n v="1041"/>
    <n v="0"/>
    <n v="2304"/>
    <n v="1362"/>
    <n v="1451"/>
    <n v="760"/>
    <n v="930.09"/>
    <n v="2142927.36"/>
    <n v="2616343.17"/>
    <n v="0"/>
    <x v="40"/>
  </r>
  <r>
    <s v="T9GGN"/>
    <s v="BTS_DAO"/>
    <s v="SPR-2016"/>
    <s v="998-BLLU"/>
    <s v="i7|12GB|1TB"/>
    <s v="GOODYEARFBTX"/>
    <s v="CONSUMER"/>
    <s v="Consumer"/>
    <x v="12"/>
    <s v="XPS 8700"/>
    <s v="GOODYEAR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8"/>
  </r>
  <r>
    <s v="TFDNV"/>
    <s v="DAO_Retail"/>
    <n v="2014"/>
    <s v="998-BEDV"/>
    <s v="OPTIPLEX 9020,BTX,NO PROCESSOR,AMAZON AIO,AMAZON AIO,BTX,WW"/>
    <s v="AMAZON AIOFBTX"/>
    <s v="COMMERCIAL"/>
    <s v="Retail"/>
    <x v="2"/>
    <s v="OPTIPLEX 9020"/>
    <s v="AMAZON AIO BTX"/>
    <x v="0"/>
    <s v="NULL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3"/>
  </r>
  <r>
    <s v="TMKNV"/>
    <s v="DAO_Retail"/>
    <n v="2014"/>
    <s v="998-BOWU"/>
    <s v="GOODYEARFBTX,MNTW,XPS,8700"/>
    <s v="GOODYEARFBTX"/>
    <s v="CONSUMER"/>
    <s v="Retail"/>
    <x v="12"/>
    <s v="XPS 8700"/>
    <s v="GOODYEARBTX"/>
    <x v="0"/>
    <s v="NULL"/>
    <s v="NULL"/>
    <s v="NULL"/>
    <s v="Cons Retail"/>
    <n v="144"/>
    <n v="144"/>
    <n v="144"/>
    <n v="144"/>
    <n v="144"/>
    <n v="144"/>
    <n v="144"/>
    <n v="44"/>
    <n v="32"/>
    <n v="0"/>
    <n v="0"/>
    <n v="0"/>
    <n v="0"/>
    <n v="0"/>
    <n v="0"/>
    <n v="0"/>
    <n v="0"/>
    <n v="0"/>
    <n v="0"/>
    <n v="1"/>
    <n v="144"/>
    <n v="0"/>
    <n v="0"/>
    <n v="0"/>
    <n v="0"/>
    <n v="144"/>
    <n v="0"/>
    <n v="0"/>
    <n v="0"/>
    <n v="1012.25"/>
    <n v="145764"/>
    <n v="0"/>
    <n v="44539"/>
    <x v="68"/>
  </r>
  <r>
    <s v="TR7H5"/>
    <s v="BTS_DAO"/>
    <s v="SPR-2016"/>
    <s v="998-BJRZ"/>
    <s v="i3BDW|4|500 HD+"/>
    <s v="CEDAR17BDWFBTX"/>
    <s v="CONSUMER"/>
    <s v="Consumer"/>
    <x v="0"/>
    <s v="INSPIRON 5749"/>
    <s v="CEDAR17BDWBTX"/>
    <x v="0"/>
    <s v="NULL"/>
    <s v="NULL"/>
    <s v="NULL"/>
    <s v="Cons Direct"/>
    <n v="11"/>
    <n v="11"/>
    <n v="11"/>
    <n v="11"/>
    <n v="11"/>
    <n v="11"/>
    <n v="11"/>
    <n v="11"/>
    <n v="11"/>
    <n v="11"/>
    <n v="0"/>
    <n v="0"/>
    <n v="0"/>
    <n v="0"/>
    <n v="0"/>
    <n v="0"/>
    <n v="0"/>
    <n v="0"/>
    <n v="0"/>
    <n v="0"/>
    <n v="11"/>
    <n v="0"/>
    <n v="0"/>
    <n v="0"/>
    <n v="0"/>
    <n v="11"/>
    <n v="0"/>
    <n v="0"/>
    <n v="0"/>
    <n v="557.21"/>
    <n v="6129.31"/>
    <n v="0"/>
    <n v="6129.31"/>
    <x v="189"/>
  </r>
  <r>
    <s v="V1C5P"/>
    <s v="DAO_Retail"/>
    <n v="2014"/>
    <s v="998-BMNR"/>
    <s v="TULIP17BDWBTX1,INSPIRON 17-5758"/>
    <s v="TULIP17BDWFBTX"/>
    <s v="CONSUMER"/>
    <s v="Retail"/>
    <x v="0"/>
    <s v="INSPIRON 17-5758"/>
    <s v="TULIP17BDWBTX"/>
    <x v="0"/>
    <s v="NULL"/>
    <s v="NULL"/>
    <s v="NULL"/>
    <s v="Cons Retail"/>
    <n v="13"/>
    <n v="13"/>
    <n v="13"/>
    <n v="13"/>
    <n v="13"/>
    <n v="13"/>
    <n v="11"/>
    <n v="11"/>
    <n v="0"/>
    <n v="0"/>
    <n v="0"/>
    <n v="0"/>
    <n v="0"/>
    <n v="0"/>
    <n v="0"/>
    <n v="0"/>
    <n v="0"/>
    <n v="0"/>
    <n v="0"/>
    <n v="0"/>
    <n v="13"/>
    <n v="0"/>
    <n v="0"/>
    <n v="0"/>
    <n v="0"/>
    <n v="13"/>
    <n v="0"/>
    <n v="0"/>
    <n v="0"/>
    <n v="742.16"/>
    <n v="9648.08"/>
    <n v="0"/>
    <n v="8163.7599999999993"/>
    <x v="155"/>
  </r>
  <r>
    <s v="V3XJF"/>
    <s v="DAO_Retail"/>
    <n v="2014"/>
    <s v="730-2438"/>
    <s v="INSPIRON 5323,AUDIA3BTX1"/>
    <s v="AUDIA3FBTX"/>
    <s v="CONSUMER"/>
    <s v="Retail"/>
    <x v="0"/>
    <s v="INSPIRON 5323"/>
    <s v="AUDIA3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40"/>
  </r>
  <r>
    <s v="V910V"/>
    <s v="BTS_DAO"/>
    <s v="B2S-2016"/>
    <s v="998-BPBL"/>
    <s v="Tulip151603_2358/US/BTS"/>
    <s v="TULIP15BDWFBTX"/>
    <s v="CONSUMER"/>
    <s v="Consumer"/>
    <x v="0"/>
    <s v="INSPIRON 15-5558"/>
    <s v="TULIP15BDWBTX"/>
    <x v="0"/>
    <s v="NULL"/>
    <s v="NULL"/>
    <s v="NULL"/>
    <s v="Cons Direct"/>
    <n v="41"/>
    <n v="41"/>
    <n v="41"/>
    <n v="41"/>
    <n v="41"/>
    <n v="41"/>
    <n v="0"/>
    <n v="0"/>
    <n v="0"/>
    <n v="0"/>
    <n v="0"/>
    <n v="0"/>
    <n v="0"/>
    <n v="0"/>
    <n v="0"/>
    <n v="0"/>
    <n v="0"/>
    <n v="0"/>
    <n v="0"/>
    <n v="0"/>
    <n v="41"/>
    <n v="0"/>
    <n v="0"/>
    <n v="0"/>
    <n v="0"/>
    <n v="41"/>
    <n v="0"/>
    <n v="0"/>
    <n v="0"/>
    <n v="510.73"/>
    <n v="20939.93"/>
    <n v="0"/>
    <n v="0"/>
    <x v="80"/>
  </r>
  <r>
    <s v="VJ09X"/>
    <s v="DAO_Retail"/>
    <s v="Spring 2015"/>
    <s v="998-BKUD"/>
    <s v="i3543-5751BLK"/>
    <s v="CEDAR15BDWFBTX"/>
    <s v="CONSUMER"/>
    <s v="Retail"/>
    <x v="0"/>
    <s v="INSPIRON 3543"/>
    <s v="CEDAR15BDWBTX"/>
    <x v="0"/>
    <s v="NULL"/>
    <s v="NULL"/>
    <s v="NULL"/>
    <s v="Cons Retail"/>
    <n v="10"/>
    <n v="10"/>
    <n v="10"/>
    <n v="10"/>
    <n v="10"/>
    <n v="10"/>
    <n v="10"/>
    <n v="10"/>
    <n v="0"/>
    <n v="0"/>
    <n v="0"/>
    <n v="0"/>
    <n v="0"/>
    <n v="0"/>
    <n v="0"/>
    <n v="0"/>
    <n v="0"/>
    <n v="0"/>
    <n v="0"/>
    <n v="0"/>
    <n v="10"/>
    <n v="0"/>
    <n v="0"/>
    <n v="0"/>
    <n v="0"/>
    <n v="10"/>
    <n v="0"/>
    <n v="0"/>
    <n v="0"/>
    <n v="574.29"/>
    <n v="5742.9"/>
    <n v="0"/>
    <n v="5742.9"/>
    <x v="2"/>
  </r>
  <r>
    <s v="VJXWX"/>
    <s v="BTS_DAO"/>
    <s v="HOL-2015"/>
    <s v="998-BHDG"/>
    <s v="i3HSW|4|500 T"/>
    <s v="CEDAR15HSWFBTX"/>
    <s v="CONSUMER"/>
    <s v="Consumer"/>
    <x v="0"/>
    <s v="INSPIRON 3542"/>
    <s v="CEDAR15HSWBTX"/>
    <x v="0"/>
    <s v="NULL"/>
    <s v="NULL"/>
    <s v="NULL"/>
    <s v="Cons Direct"/>
    <n v="2"/>
    <n v="2"/>
    <n v="2"/>
    <n v="2"/>
    <n v="2"/>
    <n v="2"/>
    <n v="2"/>
    <n v="2"/>
    <n v="2"/>
    <n v="2"/>
    <n v="2"/>
    <n v="2"/>
    <n v="2"/>
    <n v="0"/>
    <n v="0"/>
    <n v="0"/>
    <n v="0"/>
    <n v="0"/>
    <n v="0"/>
    <n v="0"/>
    <n v="2"/>
    <n v="0"/>
    <n v="0"/>
    <n v="0"/>
    <n v="0"/>
    <n v="2"/>
    <n v="0"/>
    <n v="0"/>
    <n v="0"/>
    <n v="527.72"/>
    <n v="1055.44"/>
    <n v="0"/>
    <n v="1055.44"/>
    <x v="37"/>
  </r>
  <r>
    <s v="VN7TG"/>
    <s v="DAO_Retail"/>
    <n v="2014"/>
    <s v="730-6397"/>
    <s v="INSPIRON 660,NO PROCESSOR,MINI TOWER,MISSION HILLS MLKFBTX"/>
    <s v="MISSION HILLS MLK BTX"/>
    <s v="CONSUMER"/>
    <s v="Retail"/>
    <x v="1"/>
    <s v="INSPIRON 660"/>
    <s v="MISSION HILLS MLK BTX"/>
    <x v="0"/>
    <s v="DAO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78"/>
  </r>
  <r>
    <s v="VP8NV"/>
    <s v="DAO_Retail"/>
    <n v="2014"/>
    <s v="730-4080"/>
    <s v="INSPIRON 3721,NOTEBOOK,OAKV17IVBFBTX"/>
    <s v="OAKV17IVBFBTX"/>
    <s v="CONSUMER"/>
    <s v="Retail"/>
    <x v="0"/>
    <s v="INSPIRON 3721"/>
    <s v="OAKV17IVB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60"/>
  </r>
  <r>
    <s v="W200Y"/>
    <s v="DAO_Retail"/>
    <s v="FY16 Back to School cycle3"/>
    <s v="998-BPXN"/>
    <s v="TULIP15AMD1603_2815_P"/>
    <s v="TULIP15AMDFBTX"/>
    <s v="CONSUMER"/>
    <s v="Retail"/>
    <x v="0"/>
    <s v="INSPIRON 15-5555"/>
    <s v="TULIP15AMDBTX"/>
    <x v="0"/>
    <s v="NULL"/>
    <s v="NULL"/>
    <s v="NULL"/>
    <s v="Cons Retail"/>
    <n v="3714"/>
    <n v="3714"/>
    <n v="3514"/>
    <n v="3514"/>
    <n v="3514"/>
    <n v="3314"/>
    <n v="0"/>
    <n v="0"/>
    <n v="0"/>
    <n v="0"/>
    <n v="0"/>
    <n v="0"/>
    <n v="0"/>
    <n v="0"/>
    <n v="0"/>
    <n v="0"/>
    <n v="800"/>
    <n v="0"/>
    <n v="800"/>
    <n v="0"/>
    <n v="3714"/>
    <n v="0"/>
    <n v="0"/>
    <n v="0"/>
    <n v="0"/>
    <n v="3714"/>
    <n v="800"/>
    <n v="0"/>
    <n v="0"/>
    <n v="378.82"/>
    <n v="1406937.48"/>
    <n v="303056"/>
    <n v="0"/>
    <x v="45"/>
  </r>
  <r>
    <s v="WJRNC"/>
    <s v="DAO_Commercial"/>
    <s v="DBM"/>
    <s v="998-BMFS"/>
    <s v="RhineAiO_i5/8/500/RW/Touch/7260"/>
    <s v="RHINEFBTX"/>
    <s v="COMMERCIAL"/>
    <s v="Commercial"/>
    <x v="2"/>
    <s v="OPTIPLEX 9030 AIO"/>
    <s v="RHINEAIOBTX"/>
    <x v="0"/>
    <s v="NULL"/>
    <s v="NULL"/>
    <s v="NULL"/>
    <s v="Commercial DBM"/>
    <n v="825"/>
    <n v="825"/>
    <n v="495"/>
    <n v="327"/>
    <n v="327"/>
    <n v="0"/>
    <n v="0"/>
    <n v="0"/>
    <n v="0"/>
    <n v="0"/>
    <n v="0"/>
    <n v="0"/>
    <n v="0"/>
    <n v="0"/>
    <n v="0"/>
    <n v="70"/>
    <n v="568"/>
    <n v="0"/>
    <n v="638"/>
    <n v="160"/>
    <n v="484"/>
    <n v="12"/>
    <n v="0"/>
    <n v="329"/>
    <n v="0"/>
    <n v="825"/>
    <n v="424"/>
    <n v="214"/>
    <n v="442"/>
    <n v="790.68"/>
    <n v="652311"/>
    <n v="504453.83999999997"/>
    <n v="0"/>
    <x v="131"/>
  </r>
  <r>
    <s v="WJTFV"/>
    <s v="DAO_Retail"/>
    <n v="2014"/>
    <s v="998-BBDG"/>
    <s v="TABXPSBTX,BASE,TBLT,WTRSTN,BTX,WW"/>
    <s v="TABXPS10BTX"/>
    <s v="TABLET DEVICES"/>
    <s v="Retail"/>
    <x v="7"/>
    <s v="DELL XPS 10"/>
    <s v="TABXPSBTX"/>
    <x v="0"/>
    <s v="NULL"/>
    <s v="NULL"/>
    <s v="NULL"/>
    <s v="Tabl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00"/>
  </r>
  <r>
    <s v="WVMTT"/>
    <s v="DAO_Commercial"/>
    <s v="NDBM_Wave2Refresh"/>
    <s v="998-BEYS"/>
    <s v="LATITUDE E6440_110"/>
    <s v="LATITUDE E6440,,NOTEBOOK,SALADO14BTX"/>
    <s v="COMMERCIAL"/>
    <s v="Commercial"/>
    <x v="4"/>
    <s v="LATITUDE E6440"/>
    <s v="SALADO14BTX"/>
    <x v="0"/>
    <s v="DAO"/>
    <s v="NULL"/>
    <s v="NULL"/>
    <s v="Commercial DBM"/>
    <n v="303"/>
    <n v="303"/>
    <n v="303"/>
    <n v="303"/>
    <n v="303"/>
    <n v="303"/>
    <n v="303"/>
    <n v="303"/>
    <n v="303"/>
    <n v="303"/>
    <n v="303"/>
    <n v="303"/>
    <n v="303"/>
    <n v="237"/>
    <n v="0"/>
    <n v="0"/>
    <n v="0"/>
    <n v="0"/>
    <n v="0"/>
    <n v="0"/>
    <n v="303"/>
    <n v="0"/>
    <n v="0"/>
    <n v="0"/>
    <n v="0"/>
    <n v="303"/>
    <n v="0"/>
    <n v="0"/>
    <n v="0"/>
    <n v="826.67"/>
    <n v="250481.00999999998"/>
    <n v="0"/>
    <n v="250481.00999999998"/>
    <x v="57"/>
  </r>
  <r>
    <s v="WWWP1"/>
    <s v="DAO_Commercial"/>
    <s v="FY16 2H"/>
    <s v="998-BRXR"/>
    <s v="Blackwell_2H_05"/>
    <s v="BLACKWELLT4FBTX"/>
    <s v="TABLET DEVICES"/>
    <s v="Commercial"/>
    <x v="7"/>
    <s v="VENUE 8 PRO 5855"/>
    <s v="BLACKWELLT4BTX"/>
    <x v="0"/>
    <s v="NULL"/>
    <s v="NULL"/>
    <s v="NULL"/>
    <s v="Tabl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0"/>
    <n v="0"/>
    <n v="0"/>
    <n v="0"/>
    <n v="0"/>
    <n v="0"/>
    <n v="0"/>
    <n v="0"/>
    <n v="0"/>
    <s v="-"/>
    <n v="0"/>
    <n v="0"/>
    <n v="0"/>
    <x v="262"/>
  </r>
  <r>
    <s v="X6DVC"/>
    <s v="DAO_Retail"/>
    <s v="Spring 2015"/>
    <s v="998-BKXB"/>
    <s v="i5548-833SLV"/>
    <s v="MAPLEM15BDWFBTX"/>
    <s v="CONSUMER"/>
    <s v="Retail"/>
    <x v="0"/>
    <s v="INSPIRON 5548"/>
    <s v="MAPLEM15BDWBTX"/>
    <x v="0"/>
    <s v="NULL"/>
    <s v="NULL"/>
    <s v="NULL"/>
    <s v="Cons Retail"/>
    <n v="16"/>
    <n v="16"/>
    <n v="16"/>
    <n v="16"/>
    <n v="16"/>
    <n v="16"/>
    <n v="16"/>
    <n v="16"/>
    <n v="16"/>
    <n v="16"/>
    <n v="16"/>
    <n v="0"/>
    <n v="0"/>
    <n v="0"/>
    <n v="0"/>
    <n v="0"/>
    <n v="0"/>
    <n v="0"/>
    <n v="0"/>
    <n v="0"/>
    <n v="16"/>
    <n v="0"/>
    <n v="0"/>
    <n v="0"/>
    <n v="0"/>
    <n v="16"/>
    <n v="0"/>
    <n v="0"/>
    <n v="0"/>
    <n v="578.20000000000005"/>
    <n v="9251.2000000000007"/>
    <n v="0"/>
    <n v="9251.2000000000007"/>
    <x v="35"/>
  </r>
  <r>
    <s v="XC4WD"/>
    <s v="DAO_Retail"/>
    <n v="2014"/>
    <s v="730-2178"/>
    <s v="INSPIRON 5720,AUDIA7INTELBTX1"/>
    <s v="AUDIA7INTELFBTX"/>
    <s v="CONSUMER"/>
    <s v="Retail"/>
    <x v="0"/>
    <s v="INSPIRON 5720"/>
    <s v="AUDIA7INTEL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63"/>
  </r>
  <r>
    <s v="XR6YC"/>
    <s v="DAO_Retail"/>
    <n v="2014"/>
    <s v="730-8025"/>
    <s v="XPS 1810,,,CORSEFBTX"/>
    <s v="CORSEFBTX"/>
    <s v="CONSUMER"/>
    <s v="Retail"/>
    <x v="12"/>
    <s v="XPS 1810"/>
    <s v="CORSEBTX"/>
    <x v="0"/>
    <s v="NULL"/>
    <s v="NULL"/>
    <s v="NULL"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04"/>
  </r>
  <r>
    <s v="XTPJW"/>
    <s v="DAO_Retail"/>
    <s v="Holiday 2013"/>
    <s v="998-BIDR"/>
    <s v="i5735-323sLV"/>
    <s v="OAK17AMDFBTX"/>
    <s v="CONSUMER"/>
    <s v="Retail"/>
    <x v="0"/>
    <s v="INSPIRON 5735"/>
    <s v="OAK17AMDBTX"/>
    <x v="0"/>
    <s v="DAO"/>
    <s v="NULL"/>
    <s v="NULL"/>
    <s v="Cons Retail"/>
    <n v="33"/>
    <n v="33"/>
    <n v="33"/>
    <n v="33"/>
    <n v="33"/>
    <n v="33"/>
    <n v="33"/>
    <n v="33"/>
    <n v="33"/>
    <n v="33"/>
    <n v="33"/>
    <n v="31"/>
    <n v="0"/>
    <n v="0"/>
    <n v="0"/>
    <n v="0"/>
    <n v="0"/>
    <n v="0"/>
    <n v="0"/>
    <n v="0"/>
    <n v="33"/>
    <n v="0"/>
    <n v="0"/>
    <n v="0"/>
    <n v="0"/>
    <n v="33"/>
    <n v="0"/>
    <n v="0"/>
    <n v="0"/>
    <n v="441.83"/>
    <n v="14580.39"/>
    <n v="0"/>
    <n v="14580.39"/>
    <x v="39"/>
  </r>
  <r>
    <s v="XTYTG"/>
    <s v="DAO_Retail"/>
    <s v="FY16 Back to School cycle3"/>
    <s v="998-BPRN"/>
    <s v="GOOD1603_111"/>
    <s v="GOODYEARFBTX"/>
    <s v="CONSUMER"/>
    <s v="Retail"/>
    <x v="12"/>
    <s v="XPS 8700"/>
    <s v="GOODYEARBTX"/>
    <x v="0"/>
    <s v="NULL"/>
    <s v="NULL"/>
    <s v="NULL"/>
    <s v="Cons Retail"/>
    <n v="1502"/>
    <n v="1502"/>
    <n v="1502"/>
    <n v="1502"/>
    <n v="1502"/>
    <n v="1502"/>
    <n v="122"/>
    <n v="0"/>
    <n v="0"/>
    <n v="0"/>
    <n v="0"/>
    <n v="0"/>
    <n v="0"/>
    <n v="0"/>
    <n v="0"/>
    <n v="0"/>
    <n v="0"/>
    <n v="0"/>
    <n v="0"/>
    <n v="2"/>
    <n v="1502"/>
    <n v="0"/>
    <n v="0"/>
    <n v="0"/>
    <n v="0"/>
    <n v="1502"/>
    <n v="0"/>
    <n v="0"/>
    <n v="0"/>
    <n v="762.44"/>
    <n v="1145184.8800000001"/>
    <n v="0"/>
    <n v="0"/>
    <x v="68"/>
  </r>
  <r>
    <s v="XWD05"/>
    <s v="BTS_DAO"/>
    <s v="FY16 Back to School cycle3"/>
    <s v="998-BOTK"/>
    <s v="FOX1603_8109_P"/>
    <s v="FOXGLOVEFBTX"/>
    <s v="CONSUMER"/>
    <s v="Consumer"/>
    <x v="1"/>
    <s v="INSPIRON 3043"/>
    <s v="FOXGLOVE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1"/>
  </r>
  <r>
    <s v="Y1N6N"/>
    <s v="BTS_DAO"/>
    <s v="HOL-2015"/>
    <s v="998-BIEJ"/>
    <s v="i7|12GB|1TB|"/>
    <s v="GOODYEARFBTX"/>
    <s v="CONSUMER"/>
    <s v="Consumer"/>
    <x v="12"/>
    <s v="XPS 8700"/>
    <s v="GOODYEARBTX"/>
    <x v="0"/>
    <s v="NULL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68"/>
  </r>
  <r>
    <s v="Y7D73"/>
    <s v="BTS_DAO"/>
    <s v="B2S-2015"/>
    <s v="998-BEJZ"/>
    <s v="i5|8|1 HD+|Win7"/>
    <s v="CEDAR17HSWFBTX"/>
    <s v="CONSUMER"/>
    <s v="Consumer"/>
    <x v="0"/>
    <s v="INSPIRON 5748"/>
    <s v="CEDAR17HSWBTX"/>
    <x v="0"/>
    <s v="DAO"/>
    <s v="NULL"/>
    <s v="NULL"/>
    <s v="Cons Direct"/>
    <n v="4"/>
    <n v="4"/>
    <n v="4"/>
    <n v="4"/>
    <n v="4"/>
    <n v="4"/>
    <n v="4"/>
    <n v="4"/>
    <n v="4"/>
    <n v="4"/>
    <n v="4"/>
    <n v="4"/>
    <n v="4"/>
    <n v="4"/>
    <n v="0"/>
    <n v="0"/>
    <n v="0"/>
    <n v="0"/>
    <n v="0"/>
    <n v="0"/>
    <n v="4"/>
    <n v="0"/>
    <n v="0"/>
    <n v="0"/>
    <n v="0"/>
    <n v="4"/>
    <n v="0"/>
    <n v="0"/>
    <n v="0"/>
    <n v="602"/>
    <n v="2408"/>
    <n v="0"/>
    <n v="2408"/>
    <x v="12"/>
  </r>
  <r>
    <s v="YYTCF"/>
    <s v="DAO_Retail"/>
    <s v="Holiday 2015"/>
    <s v="998-BRHU"/>
    <s v="ORCHAMD1605_2405_R"/>
    <s v="ORCAMD24FBTX"/>
    <s v="CONSUMER"/>
    <s v="Retail"/>
    <x v="1"/>
    <s v="INSPIRON 24-3455"/>
    <s v="ORCAMD24BTX"/>
    <x v="0"/>
    <s v="NULL"/>
    <s v="NULL"/>
    <s v="NULL"/>
    <s v="Cons Retail"/>
    <n v="140"/>
    <n v="140"/>
    <n v="0"/>
    <n v="0"/>
    <n v="0"/>
    <n v="0"/>
    <n v="0"/>
    <n v="0"/>
    <n v="0"/>
    <n v="0"/>
    <n v="0"/>
    <n v="0"/>
    <n v="0"/>
    <n v="0"/>
    <n v="120"/>
    <n v="0"/>
    <n v="120"/>
    <n v="0"/>
    <n v="240"/>
    <n v="290"/>
    <n v="140"/>
    <n v="0"/>
    <n v="0"/>
    <n v="0"/>
    <n v="0"/>
    <n v="140"/>
    <n v="120"/>
    <n v="120"/>
    <n v="425"/>
    <n v="444.9486"/>
    <n v="62292.803999999996"/>
    <n v="106787.664"/>
    <n v="0"/>
    <x v="77"/>
  </r>
  <r>
    <s v="CKDRV"/>
    <s v="BTS_DAO"/>
    <m/>
    <s v="998-BSLO"/>
    <m/>
    <m/>
    <s v="CONSUMER"/>
    <m/>
    <x v="1"/>
    <m/>
    <s v="GENERAL MT BTX"/>
    <x v="0"/>
    <m/>
    <m/>
    <m/>
    <s v="Cons Direct"/>
    <n v="492"/>
    <n v="492"/>
    <n v="0"/>
    <n v="0"/>
    <n v="0"/>
    <n v="0"/>
    <n v="0"/>
    <n v="0"/>
    <n v="0"/>
    <n v="0"/>
    <n v="0"/>
    <n v="0"/>
    <n v="0"/>
    <n v="0"/>
    <n v="0"/>
    <n v="590"/>
    <n v="0"/>
    <n v="0"/>
    <n v="590"/>
    <n v="126"/>
    <n v="492"/>
    <n v="0"/>
    <n v="0"/>
    <n v="0"/>
    <n v="0"/>
    <n v="492"/>
    <n v="0"/>
    <n v="590"/>
    <n v="1082"/>
    <n v="450.28960000000001"/>
    <n v="221542.48320000002"/>
    <n v="265670.864"/>
    <n v="0"/>
    <x v="30"/>
  </r>
  <r>
    <s v="HNPVF"/>
    <s v="DAO_Retail"/>
    <m/>
    <s v="998-BSEY"/>
    <m/>
    <m/>
    <s v="CONSUMER"/>
    <m/>
    <x v="0"/>
    <m/>
    <s v="PANDORA15SKLBTX"/>
    <x v="0"/>
    <m/>
    <m/>
    <m/>
    <s v="Cons Retail"/>
    <n v="150"/>
    <n v="150"/>
    <n v="0"/>
    <n v="0"/>
    <n v="0"/>
    <n v="0"/>
    <n v="0"/>
    <n v="0"/>
    <n v="0"/>
    <n v="0"/>
    <n v="0"/>
    <n v="0"/>
    <n v="0"/>
    <n v="0"/>
    <n v="0"/>
    <n v="0"/>
    <n v="0"/>
    <n v="0"/>
    <n v="0"/>
    <n v="627"/>
    <n v="0"/>
    <n v="0"/>
    <n v="0"/>
    <n v="150"/>
    <n v="0"/>
    <n v="150"/>
    <n v="0"/>
    <n v="0"/>
    <n v="150"/>
    <n v="1081.6767"/>
    <n v="162251.505"/>
    <n v="0"/>
    <n v="0"/>
    <x v="200"/>
  </r>
  <r>
    <s v="FKDGR"/>
    <s v="DAO_Retail"/>
    <m/>
    <s v="998-BSEU"/>
    <m/>
    <m/>
    <s v="CONSUMER"/>
    <m/>
    <x v="0"/>
    <m/>
    <s v="PANDORA15SKLBTX"/>
    <x v="0"/>
    <m/>
    <m/>
    <m/>
    <s v="Cons Retail"/>
    <n v="150"/>
    <n v="150"/>
    <n v="0"/>
    <n v="0"/>
    <n v="0"/>
    <n v="0"/>
    <n v="0"/>
    <n v="0"/>
    <n v="0"/>
    <n v="0"/>
    <n v="0"/>
    <n v="0"/>
    <n v="0"/>
    <n v="0"/>
    <n v="225"/>
    <n v="0"/>
    <n v="0"/>
    <n v="0"/>
    <n v="225"/>
    <n v="280"/>
    <n v="0"/>
    <n v="0"/>
    <n v="0"/>
    <n v="150"/>
    <n v="0"/>
    <n v="150"/>
    <n v="0"/>
    <n v="225"/>
    <n v="375"/>
    <n v="754.53660000000002"/>
    <n v="113180.49"/>
    <n v="169770.73500000002"/>
    <n v="0"/>
    <x v="200"/>
  </r>
  <r>
    <s v="0T2NK"/>
    <s v="DAO_Retail"/>
    <m/>
    <s v="998-BRTE"/>
    <m/>
    <m/>
    <s v="CONSUMER"/>
    <m/>
    <x v="1"/>
    <m/>
    <s v="GENERAL MT BTX"/>
    <x v="0"/>
    <m/>
    <m/>
    <m/>
    <s v="Cons Retail"/>
    <n v="96"/>
    <n v="96"/>
    <n v="0"/>
    <n v="0"/>
    <n v="0"/>
    <n v="0"/>
    <n v="0"/>
    <n v="0"/>
    <n v="0"/>
    <n v="0"/>
    <n v="0"/>
    <n v="0"/>
    <n v="0"/>
    <n v="0"/>
    <n v="0"/>
    <n v="24"/>
    <n v="0"/>
    <n v="0"/>
    <n v="24"/>
    <n v="255"/>
    <n v="96"/>
    <n v="0"/>
    <n v="0"/>
    <n v="0"/>
    <n v="0"/>
    <n v="96"/>
    <n v="0"/>
    <n v="24"/>
    <n v="120"/>
    <n v="313.86169999999998"/>
    <n v="30130.7232"/>
    <n v="7532.6808000000001"/>
    <n v="0"/>
    <x v="30"/>
  </r>
  <r>
    <s v="GJJ8V"/>
    <s v="DAO_Retail"/>
    <m/>
    <s v="998-BSKI"/>
    <m/>
    <m/>
    <s v="CONSUMER"/>
    <m/>
    <x v="12"/>
    <m/>
    <s v="GOODYEARSKLBTX"/>
    <x v="0"/>
    <m/>
    <m/>
    <m/>
    <s v="Cons Retail"/>
    <n v="70"/>
    <n v="70"/>
    <n v="0"/>
    <n v="0"/>
    <n v="0"/>
    <n v="0"/>
    <n v="0"/>
    <n v="0"/>
    <n v="0"/>
    <n v="0"/>
    <n v="0"/>
    <n v="0"/>
    <n v="0"/>
    <n v="0"/>
    <n v="0"/>
    <n v="1610"/>
    <n v="0"/>
    <n v="0"/>
    <n v="1610"/>
    <n v="2201"/>
    <n v="70"/>
    <n v="0"/>
    <n v="0"/>
    <n v="0"/>
    <n v="0"/>
    <n v="70"/>
    <n v="0"/>
    <n v="1610"/>
    <n v="1680"/>
    <n v="880.24099999999999"/>
    <n v="61616.869999999995"/>
    <n v="1417188.01"/>
    <n v="0"/>
    <x v="228"/>
  </r>
  <r>
    <s v="X39VF"/>
    <s v="DAO_Retail"/>
    <m/>
    <s v="998-BRJY"/>
    <m/>
    <m/>
    <s v="CONSUMER"/>
    <m/>
    <x v="8"/>
    <m/>
    <s v="ECHO 15 MLK BTX"/>
    <x v="0"/>
    <m/>
    <m/>
    <m/>
    <s v="Cons Retail"/>
    <n v="5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50"/>
    <n v="0"/>
    <n v="0"/>
    <n v="0"/>
    <n v="0"/>
    <n v="50"/>
    <n v="0"/>
    <n v="0"/>
    <n v="50"/>
    <n v="1323.8347000000001"/>
    <n v="66191.735000000001"/>
    <n v="0"/>
    <n v="0"/>
    <x v="198"/>
  </r>
  <r>
    <s v="F9VTC"/>
    <s v="DAO_Retail"/>
    <m/>
    <s v="998-BRJV"/>
    <m/>
    <m/>
    <s v="CONSUMER"/>
    <m/>
    <x v="8"/>
    <m/>
    <s v="ECHO 17 MLK BTX"/>
    <x v="0"/>
    <m/>
    <m/>
    <m/>
    <s v="Cons Retail"/>
    <n v="40"/>
    <n v="4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40"/>
    <n v="0"/>
    <n v="0"/>
    <n v="0"/>
    <n v="0"/>
    <n v="40"/>
    <n v="0"/>
    <n v="0"/>
    <n v="0"/>
    <n v="1588.4401"/>
    <n v="63537.603999999999"/>
    <n v="0"/>
    <n v="0"/>
    <x v="205"/>
  </r>
  <r>
    <s v="X4WX1"/>
    <s v="DAO_Retail"/>
    <m/>
    <s v="998-BRKL"/>
    <m/>
    <m/>
    <s v="CONSUMER"/>
    <m/>
    <x v="8"/>
    <m/>
    <s v="ECHO 15 MLK BTX"/>
    <x v="0"/>
    <m/>
    <m/>
    <m/>
    <s v="Cons Retail"/>
    <n v="3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30"/>
    <n v="0"/>
    <n v="0"/>
    <n v="0"/>
    <n v="0"/>
    <n v="30"/>
    <n v="0"/>
    <n v="0"/>
    <n v="30"/>
    <n v="1425.6347000000001"/>
    <n v="42769.041000000005"/>
    <n v="0"/>
    <n v="0"/>
    <x v="198"/>
  </r>
  <r>
    <s v="6PC6Y"/>
    <s v="DAO_Retail"/>
    <m/>
    <s v="998-BQSV"/>
    <m/>
    <m/>
    <s v="CONSUMER"/>
    <m/>
    <x v="0"/>
    <m/>
    <s v="TULIP15SKLBTX"/>
    <x v="0"/>
    <m/>
    <m/>
    <m/>
    <s v="Cons Retail"/>
    <n v="20"/>
    <n v="20"/>
    <n v="20"/>
    <n v="20"/>
    <n v="0"/>
    <n v="0"/>
    <n v="0"/>
    <n v="0"/>
    <n v="0"/>
    <n v="0"/>
    <n v="0"/>
    <n v="0"/>
    <n v="0"/>
    <n v="0"/>
    <n v="0"/>
    <n v="0"/>
    <n v="0"/>
    <n v="0"/>
    <n v="0"/>
    <n v="3500"/>
    <n v="20"/>
    <n v="0"/>
    <n v="0"/>
    <n v="0"/>
    <n v="0"/>
    <n v="20"/>
    <n v="0"/>
    <n v="0"/>
    <n v="0"/>
    <n v="566.33299999999997"/>
    <n v="11326.66"/>
    <n v="0"/>
    <n v="0"/>
    <x v="89"/>
  </r>
  <r>
    <s v="7HV9N"/>
    <s v="DAO_Retail"/>
    <m/>
    <s v="998-BRFV"/>
    <m/>
    <m/>
    <s v="CONSUMER"/>
    <m/>
    <x v="0"/>
    <m/>
    <s v="REDWOODBTX"/>
    <x v="0"/>
    <m/>
    <m/>
    <m/>
    <s v="Cons Retail"/>
    <n v="10"/>
    <n v="10"/>
    <n v="10"/>
    <n v="10"/>
    <n v="10"/>
    <n v="0"/>
    <n v="0"/>
    <n v="0"/>
    <n v="0"/>
    <n v="0"/>
    <n v="0"/>
    <n v="0"/>
    <n v="0"/>
    <n v="0"/>
    <n v="0"/>
    <n v="0"/>
    <n v="500"/>
    <n v="0"/>
    <n v="500"/>
    <n v="0"/>
    <n v="10"/>
    <n v="0"/>
    <n v="0"/>
    <n v="0"/>
    <n v="0"/>
    <n v="10"/>
    <n v="500"/>
    <n v="0"/>
    <n v="0"/>
    <n v="459.19"/>
    <n v="4591.8999999999996"/>
    <n v="229595"/>
    <n v="0"/>
    <x v="18"/>
  </r>
  <r>
    <s v="KNP56"/>
    <s v="DAO_Retail"/>
    <m/>
    <s v="998-BRMB"/>
    <m/>
    <m/>
    <s v="CONSUMER"/>
    <m/>
    <x v="0"/>
    <m/>
    <s v="TULIP17AMDBTX"/>
    <x v="0"/>
    <m/>
    <m/>
    <m/>
    <s v="Cons Retail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8181"/>
    <n v="2"/>
    <n v="0"/>
    <n v="0"/>
    <n v="0"/>
    <n v="0"/>
    <n v="2"/>
    <n v="0"/>
    <n v="0"/>
    <n v="0"/>
    <n v="490.80200000000002"/>
    <n v="981.60400000000004"/>
    <n v="0"/>
    <n v="0"/>
    <x v="33"/>
  </r>
  <r>
    <s v="WRWFX"/>
    <s v="BTS_DAO"/>
    <m/>
    <s v="NULL"/>
    <m/>
    <m/>
    <s v="NULL"/>
    <m/>
    <x v="1"/>
    <m/>
    <s v="PINEVALLEYBTX"/>
    <x v="0"/>
    <m/>
    <m/>
    <m/>
    <s v="Cons Direct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461.39533024618765"/>
    <n v="461.39533024618765"/>
    <n v="0"/>
    <n v="461.39533024618765"/>
    <x v="27"/>
  </r>
  <r>
    <s v="XHM09"/>
    <s v="DAO_Retail"/>
    <m/>
    <s v="998-BHVY"/>
    <m/>
    <m/>
    <s v="CONSUMER"/>
    <m/>
    <x v="0"/>
    <m/>
    <s v="BRADLEYHSWBTX"/>
    <x v="0"/>
    <m/>
    <m/>
    <m/>
    <s v="Cons Retail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1"/>
    <n v="0"/>
    <n v="0"/>
    <n v="0"/>
    <n v="0"/>
    <n v="1"/>
    <n v="0"/>
    <n v="0"/>
    <n v="0"/>
    <n v="796.46349999999995"/>
    <n v="796.46349999999995"/>
    <n v="0"/>
    <n v="796.46349999999995"/>
    <x v="9"/>
  </r>
  <r>
    <s v="70D8D"/>
    <s v="DAO_Retail"/>
    <m/>
    <s v="998-BRMJ"/>
    <m/>
    <m/>
    <s v="CONSUMER"/>
    <m/>
    <x v="0"/>
    <m/>
    <s v="TULIP17AMDBTX"/>
    <x v="0"/>
    <m/>
    <m/>
    <m/>
    <s v="Cons Retail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8461"/>
    <n v="1"/>
    <n v="0"/>
    <n v="0"/>
    <n v="0"/>
    <n v="0"/>
    <n v="1"/>
    <n v="0"/>
    <n v="0"/>
    <n v="0"/>
    <n v="490.80200000000002"/>
    <n v="490.80200000000002"/>
    <n v="0"/>
    <n v="0"/>
    <x v="33"/>
  </r>
  <r>
    <s v="2478Y"/>
    <s v="DAO_Retail"/>
    <m/>
    <s v="998-BRME"/>
    <m/>
    <m/>
    <s v="CONSUMER"/>
    <m/>
    <x v="0"/>
    <m/>
    <s v="TULIP15AMDBTX"/>
    <x v="0"/>
    <m/>
    <m/>
    <m/>
    <s v="Cons Retail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101"/>
    <n v="1"/>
    <n v="0"/>
    <n v="0"/>
    <n v="0"/>
    <n v="0"/>
    <n v="1"/>
    <n v="0"/>
    <n v="0"/>
    <n v="0"/>
    <n v="442.42860000000002"/>
    <n v="442.42860000000002"/>
    <n v="0"/>
    <n v="0"/>
    <x v="45"/>
  </r>
  <r>
    <s v="048Y4"/>
    <s v="DAO_Retail"/>
    <m/>
    <s v="998-BRMI"/>
    <m/>
    <m/>
    <s v="CONSUMER"/>
    <m/>
    <x v="0"/>
    <m/>
    <s v="TULIP15AMDBTX"/>
    <x v="0"/>
    <m/>
    <m/>
    <m/>
    <s v="Cons Retail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3421"/>
    <n v="1"/>
    <n v="0"/>
    <n v="0"/>
    <n v="0"/>
    <n v="0"/>
    <n v="1"/>
    <n v="0"/>
    <n v="0"/>
    <n v="0"/>
    <n v="443.04860000000002"/>
    <n v="443.04860000000002"/>
    <n v="0"/>
    <n v="0"/>
    <x v="45"/>
  </r>
  <r>
    <s v="CR7XP"/>
    <s v="DAO_Retail"/>
    <m/>
    <s v="998-BRMO"/>
    <m/>
    <m/>
    <s v="CONSUMER"/>
    <m/>
    <x v="0"/>
    <m/>
    <s v="TULIP15AMDBTX"/>
    <x v="0"/>
    <m/>
    <m/>
    <m/>
    <s v="Cons Retail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3541"/>
    <n v="1"/>
    <n v="0"/>
    <n v="0"/>
    <n v="0"/>
    <n v="0"/>
    <n v="1"/>
    <n v="0"/>
    <n v="0"/>
    <n v="0"/>
    <n v="443.04860000000002"/>
    <n v="443.04860000000002"/>
    <n v="0"/>
    <n v="0"/>
    <x v="45"/>
  </r>
  <r>
    <s v="1C4MC"/>
    <s v="DAO_Retail"/>
    <m/>
    <s v="998-BRMN"/>
    <m/>
    <m/>
    <s v="CONSUMER"/>
    <m/>
    <x v="0"/>
    <m/>
    <s v="TULIP15AMDBTX"/>
    <x v="0"/>
    <m/>
    <m/>
    <m/>
    <s v="Cons Retail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3181"/>
    <n v="1"/>
    <n v="0"/>
    <n v="0"/>
    <n v="0"/>
    <n v="0"/>
    <n v="1"/>
    <n v="0"/>
    <n v="0"/>
    <n v="0"/>
    <n v="442.54860000000002"/>
    <n v="442.54860000000002"/>
    <n v="0"/>
    <n v="0"/>
    <x v="45"/>
  </r>
  <r>
    <s v="GNTHD"/>
    <s v="DAO_Retail"/>
    <m/>
    <s v="998-BRPT"/>
    <m/>
    <m/>
    <s v="CONSUMER"/>
    <m/>
    <x v="0"/>
    <m/>
    <s v="TULIP17AMDBTX"/>
    <x v="0"/>
    <m/>
    <m/>
    <m/>
    <s v="Cons Retail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9582"/>
    <n v="1"/>
    <n v="0"/>
    <n v="0"/>
    <n v="0"/>
    <n v="0"/>
    <n v="1"/>
    <n v="0"/>
    <n v="0"/>
    <n v="1"/>
    <n v="492.94200000000001"/>
    <n v="492.94200000000001"/>
    <n v="0"/>
    <n v="0"/>
    <x v="33"/>
  </r>
  <r>
    <s v="H16FG"/>
    <s v="DAO_Retail"/>
    <m/>
    <s v="998-BRMD"/>
    <m/>
    <m/>
    <s v="CONSUMER"/>
    <m/>
    <x v="0"/>
    <m/>
    <s v="TULIP15AMDBTX"/>
    <x v="0"/>
    <m/>
    <m/>
    <m/>
    <s v="Cons Retail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101"/>
    <n v="1"/>
    <n v="0"/>
    <n v="0"/>
    <n v="0"/>
    <n v="0"/>
    <n v="1"/>
    <n v="0"/>
    <n v="0"/>
    <n v="0"/>
    <n v="438.07859999999999"/>
    <n v="438.07859999999999"/>
    <n v="0"/>
    <n v="0"/>
    <x v="45"/>
  </r>
  <r>
    <s v="D8XT5"/>
    <s v="DAO_Retail"/>
    <m/>
    <s v="998-BQUW"/>
    <m/>
    <m/>
    <s v="CONSUMER"/>
    <m/>
    <x v="0"/>
    <m/>
    <s v="IRIS15BSWBTX"/>
    <x v="0"/>
    <m/>
    <m/>
    <m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4.57760000000002"/>
    <n v="0"/>
    <n v="0"/>
    <n v="0"/>
    <x v="183"/>
  </r>
  <r>
    <s v="R9MFG"/>
    <s v="DAO_Retail"/>
    <m/>
    <s v="998-BQVH"/>
    <m/>
    <m/>
    <s v="CONSUMER"/>
    <m/>
    <x v="0"/>
    <m/>
    <s v="TULIP15SKLBTX"/>
    <x v="0"/>
    <m/>
    <m/>
    <m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5.16300000000001"/>
    <n v="0"/>
    <n v="0"/>
    <n v="0"/>
    <x v="89"/>
  </r>
  <r>
    <s v="3YTWH"/>
    <s v="DAO_Retail"/>
    <m/>
    <s v="998-BQVW"/>
    <m/>
    <m/>
    <s v="CONSUMER"/>
    <m/>
    <x v="0"/>
    <m/>
    <s v="TULIP17SKLBTX"/>
    <x v="0"/>
    <m/>
    <m/>
    <m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5.94119999999998"/>
    <n v="0"/>
    <n v="0"/>
    <n v="0"/>
    <x v="148"/>
  </r>
  <r>
    <s v="3VDHP"/>
    <s v="DAO_Retail"/>
    <m/>
    <s v="998-BQSS"/>
    <m/>
    <m/>
    <s v="CONSUMER"/>
    <m/>
    <x v="0"/>
    <m/>
    <s v="BLACKWOODSKLBTX"/>
    <x v="0"/>
    <m/>
    <m/>
    <m/>
    <s v="Cons Retail"/>
    <n v="0"/>
    <n v="0"/>
    <n v="0"/>
    <n v="0"/>
    <n v="0"/>
    <n v="0"/>
    <n v="0"/>
    <n v="0"/>
    <n v="0"/>
    <n v="0"/>
    <n v="0"/>
    <n v="0"/>
    <n v="0"/>
    <n v="0"/>
    <n v="500"/>
    <n v="0"/>
    <n v="0"/>
    <n v="0"/>
    <n v="500"/>
    <n v="701"/>
    <n v="0"/>
    <n v="0"/>
    <n v="0"/>
    <n v="0"/>
    <n v="0"/>
    <n v="0"/>
    <n v="50"/>
    <n v="450"/>
    <n v="500"/>
    <n v="815.11149999999998"/>
    <n v="0"/>
    <n v="407555.75"/>
    <n v="0"/>
    <x v="141"/>
  </r>
  <r>
    <s v="7VVMH"/>
    <s v="DAO_Retail"/>
    <m/>
    <s v="998-BREU"/>
    <m/>
    <m/>
    <s v="CONSUMER"/>
    <m/>
    <x v="0"/>
    <m/>
    <s v="COTTONWOODSKLBTX"/>
    <x v="0"/>
    <m/>
    <m/>
    <m/>
    <s v="Cons Retail"/>
    <n v="0"/>
    <n v="0"/>
    <n v="0"/>
    <n v="0"/>
    <n v="0"/>
    <n v="0"/>
    <n v="0"/>
    <n v="0"/>
    <n v="0"/>
    <n v="0"/>
    <n v="0"/>
    <n v="0"/>
    <n v="0"/>
    <n v="0"/>
    <n v="1500"/>
    <n v="0"/>
    <n v="0"/>
    <n v="0"/>
    <n v="1500"/>
    <n v="0"/>
    <n v="0"/>
    <n v="0"/>
    <n v="0"/>
    <n v="0"/>
    <n v="0"/>
    <n v="0"/>
    <n v="1500"/>
    <n v="0"/>
    <n v="1020"/>
    <n v="685.83820000000003"/>
    <n v="0"/>
    <n v="1028757.3"/>
    <n v="0"/>
    <x v="168"/>
  </r>
  <r>
    <s v="VDDKT"/>
    <s v="DAO_Retail"/>
    <m/>
    <s v="998-BRVL"/>
    <m/>
    <m/>
    <s v="CONSUMER"/>
    <m/>
    <x v="1"/>
    <m/>
    <s v="SAKURABTX"/>
    <x v="0"/>
    <m/>
    <m/>
    <m/>
    <s v="Cons Retail"/>
    <n v="0"/>
    <n v="0"/>
    <n v="0"/>
    <n v="0"/>
    <n v="0"/>
    <n v="0"/>
    <n v="0"/>
    <n v="0"/>
    <n v="0"/>
    <n v="0"/>
    <n v="0"/>
    <n v="0"/>
    <n v="0"/>
    <n v="0"/>
    <n v="0"/>
    <n v="0"/>
    <n v="300"/>
    <n v="0"/>
    <n v="300"/>
    <n v="0"/>
    <n v="0"/>
    <n v="0"/>
    <n v="0"/>
    <n v="0"/>
    <n v="0"/>
    <n v="0"/>
    <n v="300"/>
    <n v="0"/>
    <n v="0"/>
    <n v="206.79689999999999"/>
    <n v="0"/>
    <n v="62039.07"/>
    <n v="0"/>
    <x v="50"/>
  </r>
  <r>
    <s v="THPJY"/>
    <s v="BTS_DAO"/>
    <m/>
    <s v="998-BSLI"/>
    <m/>
    <m/>
    <s v="CONSUMER"/>
    <m/>
    <x v="1"/>
    <m/>
    <s v="GENERAL SFF BTX"/>
    <x v="0"/>
    <m/>
    <m/>
    <m/>
    <s v="Cons Direct"/>
    <n v="0"/>
    <n v="0"/>
    <n v="0"/>
    <n v="0"/>
    <n v="0"/>
    <n v="0"/>
    <n v="0"/>
    <n v="0"/>
    <n v="0"/>
    <n v="0"/>
    <n v="0"/>
    <n v="0"/>
    <n v="0"/>
    <n v="0"/>
    <n v="0"/>
    <n v="705"/>
    <n v="0"/>
    <n v="0"/>
    <n v="705"/>
    <n v="370"/>
    <n v="0"/>
    <n v="0"/>
    <n v="0"/>
    <n v="0"/>
    <n v="0"/>
    <n v="0"/>
    <n v="0"/>
    <n v="705"/>
    <n v="705"/>
    <n v="384.1662"/>
    <n v="0"/>
    <n v="270837.17100000003"/>
    <n v="0"/>
    <x v="28"/>
  </r>
  <r>
    <s v="FCRF7"/>
    <s v="DAO_Retail"/>
    <m/>
    <s v="998-BRLY"/>
    <m/>
    <m/>
    <s v="CONSUMER"/>
    <m/>
    <x v="0"/>
    <m/>
    <s v="TULIP15AMDBTX"/>
    <x v="0"/>
    <m/>
    <m/>
    <m/>
    <s v="Cons Retail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2"/>
    <n v="3542"/>
    <n v="0"/>
    <n v="0"/>
    <n v="0"/>
    <n v="0"/>
    <n v="0"/>
    <n v="0"/>
    <n v="0"/>
    <n v="2"/>
    <n v="2"/>
    <n v="447.18860000000001"/>
    <n v="0"/>
    <n v="894.37720000000002"/>
    <n v="0"/>
    <x v="45"/>
  </r>
  <r>
    <s v="8Y6F4"/>
    <s v="BTS_DAO"/>
    <m/>
    <s v="998-BRJD"/>
    <m/>
    <m/>
    <s v="CONSUMER"/>
    <m/>
    <x v="9"/>
    <m/>
    <s v="CORAL BTX"/>
    <x v="0"/>
    <m/>
    <m/>
    <m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1"/>
  </r>
  <r>
    <s v="Y5MGJ"/>
    <s v="DAO_Commercial"/>
    <m/>
    <s v="998-BQGJ"/>
    <m/>
    <m/>
    <s v="THIN CLIENT"/>
    <m/>
    <x v="11"/>
    <m/>
    <s v="SAN DIEGOBTX"/>
    <x v="0"/>
    <m/>
    <m/>
    <m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38"/>
  </r>
  <r>
    <s v="J4YXN"/>
    <s v="DAO_Commercial"/>
    <m/>
    <s v="998-BQDL"/>
    <m/>
    <m/>
    <s v="THIN CLIENT"/>
    <m/>
    <x v="11"/>
    <m/>
    <s v="SAN FRANCISCOBTX"/>
    <x v="0"/>
    <m/>
    <m/>
    <m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06"/>
  </r>
  <r>
    <s v="CCV9H"/>
    <s v="DAO_Commercial"/>
    <m/>
    <s v="998-BQFH"/>
    <m/>
    <m/>
    <s v="THIN CLIENT"/>
    <m/>
    <x v="11"/>
    <m/>
    <s v="SANTA CLARABTX"/>
    <x v="0"/>
    <m/>
    <m/>
    <m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13"/>
  </r>
  <r>
    <s v="T8RDG"/>
    <s v="DAO_Retail"/>
    <m/>
    <s v="998-BSJX"/>
    <m/>
    <m/>
    <s v="CONSUMER"/>
    <m/>
    <x v="9"/>
    <m/>
    <s v="ANDROMEDA R3 BTX"/>
    <x v="0"/>
    <m/>
    <m/>
    <m/>
    <s v="Cons Retail"/>
    <n v="0"/>
    <n v="0"/>
    <n v="0"/>
    <n v="0"/>
    <n v="0"/>
    <n v="0"/>
    <n v="0"/>
    <n v="0"/>
    <n v="0"/>
    <n v="0"/>
    <n v="0"/>
    <n v="0"/>
    <n v="0"/>
    <n v="0"/>
    <n v="0"/>
    <n v="140"/>
    <n v="0"/>
    <n v="0"/>
    <n v="140"/>
    <n v="51"/>
    <n v="0"/>
    <n v="0"/>
    <n v="0"/>
    <n v="0"/>
    <n v="0"/>
    <n v="0"/>
    <n v="0"/>
    <n v="140"/>
    <n v="140"/>
    <n v="688.89200000000005"/>
    <n v="0"/>
    <n v="96444.88"/>
    <n v="0"/>
    <x v="263"/>
  </r>
  <r>
    <s v="KD0GT"/>
    <s v="DAO_Commercial"/>
    <m/>
    <s v="998-BQDN"/>
    <m/>
    <m/>
    <s v="THIN CLIENT"/>
    <m/>
    <x v="11"/>
    <m/>
    <s v="SANTA CLARABTX"/>
    <x v="0"/>
    <m/>
    <m/>
    <m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13"/>
  </r>
  <r>
    <s v="TK9K6"/>
    <s v="BTS_DAO"/>
    <m/>
    <s v="998-BSLJ"/>
    <m/>
    <m/>
    <s v="CONSUMER"/>
    <m/>
    <x v="1"/>
    <m/>
    <s v="GENERAL SFF BTX"/>
    <x v="0"/>
    <m/>
    <m/>
    <m/>
    <s v="Cons Direct"/>
    <n v="0"/>
    <n v="0"/>
    <n v="0"/>
    <n v="0"/>
    <n v="0"/>
    <n v="0"/>
    <n v="0"/>
    <n v="0"/>
    <n v="0"/>
    <n v="0"/>
    <n v="0"/>
    <n v="0"/>
    <n v="0"/>
    <n v="0"/>
    <n v="0"/>
    <n v="480"/>
    <n v="0"/>
    <n v="0"/>
    <n v="480"/>
    <n v="278"/>
    <n v="0"/>
    <n v="0"/>
    <n v="0"/>
    <n v="0"/>
    <n v="0"/>
    <n v="0"/>
    <n v="0"/>
    <n v="480"/>
    <n v="480"/>
    <n v="487.13619999999997"/>
    <n v="0"/>
    <n v="233825.37599999999"/>
    <n v="0"/>
    <x v="28"/>
  </r>
  <r>
    <s v="X3MFW"/>
    <s v="DAO_Retail"/>
    <m/>
    <s v="998-BSJM"/>
    <m/>
    <m/>
    <s v="CONSUMER"/>
    <m/>
    <x v="12"/>
    <m/>
    <s v="GOODYEARSKLBTX"/>
    <x v="0"/>
    <m/>
    <m/>
    <m/>
    <s v="Cons Retail"/>
    <n v="0"/>
    <n v="0"/>
    <n v="0"/>
    <n v="0"/>
    <n v="0"/>
    <n v="0"/>
    <n v="0"/>
    <n v="0"/>
    <n v="0"/>
    <n v="0"/>
    <n v="0"/>
    <n v="0"/>
    <n v="0"/>
    <n v="0"/>
    <n v="0"/>
    <n v="1110"/>
    <n v="0"/>
    <n v="0"/>
    <n v="1110"/>
    <n v="86"/>
    <n v="0"/>
    <n v="0"/>
    <n v="0"/>
    <n v="0"/>
    <n v="0"/>
    <n v="0"/>
    <n v="0"/>
    <n v="1110"/>
    <n v="1110"/>
    <n v="569.74090000000001"/>
    <n v="0"/>
    <n v="632412.39899999998"/>
    <n v="0"/>
    <x v="228"/>
  </r>
  <r>
    <s v="WJ33X"/>
    <s v="DAO_Retail"/>
    <m/>
    <s v="998-BRLW"/>
    <m/>
    <m/>
    <s v="CONSUMER"/>
    <m/>
    <x v="0"/>
    <m/>
    <s v="TULIP15AMDBTX"/>
    <x v="0"/>
    <m/>
    <m/>
    <m/>
    <s v="Cons Retail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2"/>
    <n v="4022"/>
    <n v="0"/>
    <n v="0"/>
    <n v="0"/>
    <n v="0"/>
    <n v="0"/>
    <n v="0"/>
    <n v="0"/>
    <n v="2"/>
    <n v="2"/>
    <n v="447.18860000000001"/>
    <n v="0"/>
    <n v="894.37720000000002"/>
    <n v="0"/>
    <x v="45"/>
  </r>
  <r>
    <s v="15NVP"/>
    <s v="DAO_Commercial"/>
    <m/>
    <s v="998-BQDP"/>
    <m/>
    <m/>
    <s v="THIN CLIENT"/>
    <m/>
    <x v="11"/>
    <m/>
    <s v="SONOMABTX"/>
    <x v="0"/>
    <m/>
    <m/>
    <m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51"/>
  </r>
  <r>
    <s v="KJNGV"/>
    <s v="DAO_Retail"/>
    <m/>
    <s v="998-BRMM"/>
    <m/>
    <m/>
    <s v="CONSUMER"/>
    <m/>
    <x v="0"/>
    <m/>
    <s v="TULIP17AMDBTX"/>
    <x v="0"/>
    <m/>
    <m/>
    <m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01"/>
    <n v="0"/>
    <n v="0"/>
    <n v="0"/>
    <n v="0"/>
    <n v="0"/>
    <n v="0"/>
    <n v="0"/>
    <n v="0"/>
    <n v="0"/>
    <s v="-"/>
    <n v="0"/>
    <n v="0"/>
    <n v="0"/>
    <x v="33"/>
  </r>
  <r>
    <s v="KNFPN"/>
    <s v="DAO_Commercial"/>
    <m/>
    <s v="998-BQDV"/>
    <m/>
    <m/>
    <s v="THIN CLIENT"/>
    <m/>
    <x v="11"/>
    <m/>
    <s v="SAN FRANCISCOZEROBTX"/>
    <x v="0"/>
    <m/>
    <m/>
    <m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51"/>
  </r>
  <r>
    <s v="5CMM5"/>
    <s v="DAO_Retail"/>
    <m/>
    <s v="998-BSJP"/>
    <m/>
    <m/>
    <s v="CONSUMER"/>
    <m/>
    <x v="9"/>
    <m/>
    <s v="ANDROMEDA R3 BTX"/>
    <x v="0"/>
    <m/>
    <m/>
    <m/>
    <s v="Cons Retail"/>
    <n v="0"/>
    <n v="0"/>
    <n v="0"/>
    <n v="0"/>
    <n v="0"/>
    <n v="0"/>
    <n v="0"/>
    <n v="0"/>
    <n v="0"/>
    <n v="0"/>
    <n v="0"/>
    <n v="0"/>
    <n v="0"/>
    <n v="0"/>
    <n v="0"/>
    <n v="60"/>
    <n v="0"/>
    <n v="0"/>
    <n v="60"/>
    <n v="256"/>
    <n v="0"/>
    <n v="0"/>
    <n v="0"/>
    <n v="0"/>
    <n v="0"/>
    <n v="0"/>
    <n v="0"/>
    <n v="60"/>
    <n v="60"/>
    <n v="941.7921"/>
    <n v="0"/>
    <n v="56507.525999999998"/>
    <n v="0"/>
    <x v="263"/>
  </r>
  <r>
    <s v="HTDVR"/>
    <s v="DAO_Retail"/>
    <m/>
    <s v="998-BRWP"/>
    <m/>
    <m/>
    <s v="CONSUMER"/>
    <m/>
    <x v="8"/>
    <m/>
    <s v="ECHO 13 MLK BTX"/>
    <x v="0"/>
    <m/>
    <m/>
    <m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24"/>
  </r>
  <r>
    <s v="R7TR7"/>
    <s v="BTS_DAO"/>
    <m/>
    <s v="998-BRJC"/>
    <m/>
    <m/>
    <s v="CONSUMER"/>
    <m/>
    <x v="9"/>
    <m/>
    <s v="CORAL BTX"/>
    <x v="0"/>
    <m/>
    <m/>
    <m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91"/>
  </r>
  <r>
    <s v="811X7"/>
    <s v="DAO_Commercial"/>
    <m/>
    <s v="998-BQFI"/>
    <m/>
    <m/>
    <s v="THIN CLIENT"/>
    <m/>
    <x v="11"/>
    <m/>
    <s v="SAN FRANCISCOBTX"/>
    <x v="0"/>
    <m/>
    <m/>
    <m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06"/>
  </r>
  <r>
    <s v="J9PFK"/>
    <s v="DAO_Retail"/>
    <m/>
    <s v="998-BSCQ"/>
    <m/>
    <m/>
    <s v="CONSUMER"/>
    <m/>
    <x v="0"/>
    <m/>
    <s v="PANDORA15SKLBTX"/>
    <x v="0"/>
    <m/>
    <m/>
    <m/>
    <s v="Cons Retail"/>
    <n v="0"/>
    <n v="0"/>
    <n v="0"/>
    <n v="0"/>
    <n v="0"/>
    <n v="0"/>
    <n v="0"/>
    <n v="0"/>
    <n v="0"/>
    <n v="0"/>
    <n v="0"/>
    <n v="0"/>
    <n v="0"/>
    <n v="0"/>
    <n v="517"/>
    <n v="0"/>
    <n v="0"/>
    <n v="0"/>
    <n v="517"/>
    <n v="445"/>
    <n v="0"/>
    <n v="0"/>
    <n v="0"/>
    <n v="0"/>
    <n v="0"/>
    <n v="0"/>
    <n v="0"/>
    <n v="517"/>
    <n v="517"/>
    <n v="869.52670000000001"/>
    <n v="0"/>
    <n v="449545.3039"/>
    <n v="0"/>
    <x v="200"/>
  </r>
  <r>
    <s v="J12FD"/>
    <s v="DAO_Retail"/>
    <m/>
    <s v="998-BSUP"/>
    <m/>
    <m/>
    <s v="CONSUMER"/>
    <m/>
    <x v="1"/>
    <m/>
    <s v="SAKURABTX"/>
    <x v="0"/>
    <m/>
    <m/>
    <m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50"/>
  </r>
  <r>
    <s v="426VH"/>
    <s v="DAO_Commercial"/>
    <m/>
    <s v="998-BRPR"/>
    <m/>
    <m/>
    <s v="COMMERCIAL"/>
    <m/>
    <x v="4"/>
    <m/>
    <s v="HOUSTON14BTX"/>
    <x v="0"/>
    <m/>
    <m/>
    <m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-"/>
    <n v="0"/>
    <n v="0"/>
    <n v="0"/>
    <x v="64"/>
  </r>
  <r>
    <s v="WPGHN"/>
    <s v="DAO_Commercial"/>
    <m/>
    <s v="998-BROU"/>
    <m/>
    <m/>
    <s v="COMMERCIAL"/>
    <m/>
    <x v="4"/>
    <m/>
    <s v="GOLIADMLK14BTXE"/>
    <x v="0"/>
    <m/>
    <m/>
    <m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-"/>
    <n v="0"/>
    <n v="0"/>
    <n v="0"/>
    <x v="40"/>
  </r>
  <r>
    <s v="CCYKF"/>
    <s v="DAO_Commercial"/>
    <m/>
    <s v="998-BQDO"/>
    <m/>
    <m/>
    <s v="THIN CLIENT"/>
    <m/>
    <x v="11"/>
    <m/>
    <s v="SANTA CLARABTX"/>
    <x v="0"/>
    <m/>
    <m/>
    <m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13"/>
  </r>
  <r>
    <s v="T6FV5"/>
    <s v="DAO_Retail"/>
    <m/>
    <s v="998-BSVG"/>
    <m/>
    <m/>
    <s v="CONSUMER"/>
    <m/>
    <x v="1"/>
    <m/>
    <s v="GENERAL MT BTX"/>
    <x v="0"/>
    <m/>
    <m/>
    <m/>
    <s v="Cons Retail"/>
    <n v="0"/>
    <n v="0"/>
    <n v="0"/>
    <n v="0"/>
    <n v="0"/>
    <n v="0"/>
    <n v="0"/>
    <n v="0"/>
    <n v="0"/>
    <n v="0"/>
    <n v="0"/>
    <n v="0"/>
    <n v="0"/>
    <n v="0"/>
    <n v="0"/>
    <n v="3952"/>
    <n v="0"/>
    <n v="0"/>
    <n v="3952"/>
    <n v="4021"/>
    <n v="0"/>
    <n v="0"/>
    <n v="0"/>
    <n v="0"/>
    <n v="0"/>
    <n v="0"/>
    <n v="0"/>
    <n v="3952"/>
    <n v="3952"/>
    <n v="569.62750000000005"/>
    <n v="0"/>
    <n v="2251167.8800000004"/>
    <n v="0"/>
    <x v="30"/>
  </r>
  <r>
    <s v="J57YP"/>
    <s v="DAO_Retail"/>
    <m/>
    <s v="998-BRMF"/>
    <m/>
    <m/>
    <s v="CONSUMER"/>
    <m/>
    <x v="0"/>
    <m/>
    <s v="TULIP17AMDBTX"/>
    <x v="0"/>
    <m/>
    <m/>
    <m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21"/>
    <n v="0"/>
    <n v="0"/>
    <n v="0"/>
    <n v="0"/>
    <n v="0"/>
    <n v="0"/>
    <n v="0"/>
    <n v="0"/>
    <n v="0"/>
    <s v="-"/>
    <n v="0"/>
    <n v="0"/>
    <n v="0"/>
    <x v="33"/>
  </r>
  <r>
    <s v="6TM0N"/>
    <s v="DAO_Retail"/>
    <m/>
    <s v="998-BRMK"/>
    <m/>
    <m/>
    <s v="CONSUMER"/>
    <m/>
    <x v="0"/>
    <m/>
    <s v="TULIP17AMDBTX"/>
    <x v="0"/>
    <m/>
    <m/>
    <m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01"/>
    <n v="0"/>
    <n v="0"/>
    <n v="0"/>
    <n v="0"/>
    <n v="0"/>
    <n v="0"/>
    <n v="0"/>
    <n v="0"/>
    <n v="0"/>
    <s v="-"/>
    <n v="0"/>
    <n v="0"/>
    <n v="0"/>
    <x v="33"/>
  </r>
  <r>
    <s v="GXD0H"/>
    <s v="DAO_Commercial"/>
    <m/>
    <s v="998-BQFJ"/>
    <m/>
    <m/>
    <s v="THIN CLIENT"/>
    <m/>
    <x v="11"/>
    <m/>
    <s v="SAN FRANCISCOBTX"/>
    <x v="0"/>
    <m/>
    <m/>
    <m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06"/>
  </r>
  <r>
    <s v="C28DF"/>
    <s v="DAO_Retail"/>
    <m/>
    <s v="998-BSBY"/>
    <m/>
    <m/>
    <s v="CONSUMER"/>
    <m/>
    <x v="0"/>
    <m/>
    <s v="PANDORA15SKLBTX"/>
    <x v="0"/>
    <m/>
    <m/>
    <m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0"/>
    <n v="0"/>
    <n v="0"/>
    <n v="0"/>
    <n v="0"/>
    <n v="0"/>
    <n v="0"/>
    <n v="0"/>
    <n v="0"/>
    <n v="0"/>
    <s v="-"/>
    <n v="0"/>
    <n v="0"/>
    <n v="0"/>
    <x v="200"/>
  </r>
  <r>
    <s v="YV38M"/>
    <s v="DAO_Retail"/>
    <m/>
    <s v="998-BSKJ"/>
    <m/>
    <m/>
    <s v="CONSUMER"/>
    <m/>
    <x v="12"/>
    <m/>
    <s v="GOODYEARSKLBTX"/>
    <x v="0"/>
    <m/>
    <m/>
    <m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8"/>
    <n v="0"/>
    <n v="0"/>
    <n v="0"/>
    <n v="0"/>
    <n v="0"/>
    <n v="0"/>
    <n v="0"/>
    <n v="0"/>
    <n v="0"/>
    <s v="-"/>
    <n v="0"/>
    <n v="0"/>
    <n v="0"/>
    <x v="228"/>
  </r>
  <r>
    <s v="C98W0"/>
    <s v="BTS_DAO"/>
    <m/>
    <s v="998-BSLN"/>
    <m/>
    <m/>
    <s v="CONSUMER"/>
    <m/>
    <x v="1"/>
    <m/>
    <s v="GENERAL MT BTX"/>
    <x v="0"/>
    <m/>
    <m/>
    <m/>
    <s v="Cons Direct"/>
    <n v="0"/>
    <n v="0"/>
    <n v="0"/>
    <n v="0"/>
    <n v="0"/>
    <n v="0"/>
    <n v="0"/>
    <n v="0"/>
    <n v="0"/>
    <n v="0"/>
    <n v="0"/>
    <n v="0"/>
    <n v="0"/>
    <n v="0"/>
    <n v="0"/>
    <n v="1199"/>
    <n v="0"/>
    <n v="0"/>
    <n v="1199"/>
    <n v="481"/>
    <n v="0"/>
    <n v="0"/>
    <n v="0"/>
    <n v="0"/>
    <n v="0"/>
    <n v="0"/>
    <n v="0"/>
    <n v="1199"/>
    <n v="1199"/>
    <n v="487.7996"/>
    <n v="0"/>
    <n v="584871.72039999999"/>
    <n v="0"/>
    <x v="30"/>
  </r>
  <r>
    <s v="2RTMN"/>
    <s v="BTS_DAO"/>
    <m/>
    <s v="998-BQUC"/>
    <m/>
    <m/>
    <s v="CONSUMER"/>
    <m/>
    <x v="0"/>
    <m/>
    <s v="REDWOODBTX"/>
    <x v="1"/>
    <m/>
    <m/>
    <m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-"/>
    <n v="0"/>
    <n v="0"/>
    <n v="0"/>
    <x v="18"/>
  </r>
  <r>
    <s v="400V6"/>
    <s v="DAO_Retail"/>
    <m/>
    <s v="998-BRLZ"/>
    <m/>
    <m/>
    <s v="CONSUMER"/>
    <m/>
    <x v="1"/>
    <m/>
    <s v="SUNFLOWER24BTX"/>
    <x v="0"/>
    <m/>
    <m/>
    <m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153"/>
  </r>
  <r>
    <s v="1YK5X"/>
    <s v="DAO_Retail"/>
    <m/>
    <s v="998-BSHH"/>
    <m/>
    <m/>
    <s v="CONSUMER"/>
    <m/>
    <x v="0"/>
    <m/>
    <s v="TULIP15AMDBTX"/>
    <x v="0"/>
    <m/>
    <m/>
    <m/>
    <s v="Cons Retai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1"/>
    <n v="0"/>
    <n v="0"/>
    <n v="0"/>
    <n v="0"/>
    <n v="0"/>
    <n v="0"/>
    <n v="0"/>
    <n v="0"/>
    <n v="0"/>
    <s v="-"/>
    <n v="0"/>
    <n v="0"/>
    <n v="0"/>
    <x v="45"/>
  </r>
  <r>
    <s v="XMW32"/>
    <s v="DAO_Commercial"/>
    <m/>
    <s v="998-BQDK"/>
    <m/>
    <m/>
    <s v="THIN CLIENT"/>
    <m/>
    <x v="11"/>
    <m/>
    <s v="SAN DIEGOBTX"/>
    <x v="0"/>
    <m/>
    <m/>
    <m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38"/>
  </r>
  <r>
    <s v="DF1PD"/>
    <s v="DAO_Commercial"/>
    <m/>
    <s v="998-BQFG"/>
    <m/>
    <m/>
    <s v="THIN CLIENT"/>
    <m/>
    <x v="11"/>
    <m/>
    <s v="EGEUSBTX"/>
    <x v="0"/>
    <m/>
    <m/>
    <m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-"/>
    <n v="0"/>
    <n v="0"/>
    <n v="0"/>
    <x v="264"/>
  </r>
  <r>
    <s v="KP88M"/>
    <s v="BTS_DAO"/>
    <m/>
    <s v="998-BSDM"/>
    <m/>
    <m/>
    <s v="CONSUMER"/>
    <m/>
    <x v="0"/>
    <m/>
    <s v="TULIP17BDWBTX"/>
    <x v="0"/>
    <m/>
    <m/>
    <m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0"/>
    <n v="0"/>
    <n v="0"/>
    <n v="0"/>
    <n v="0"/>
    <n v="0"/>
    <n v="0"/>
    <n v="0"/>
    <n v="0"/>
    <n v="0"/>
    <s v="-"/>
    <n v="0"/>
    <n v="0"/>
    <n v="0"/>
    <x v="155"/>
  </r>
  <r>
    <s v="34Y74"/>
    <s v="BTS_DAO"/>
    <m/>
    <s v="998-BSTV"/>
    <m/>
    <m/>
    <s v="CONSUMER"/>
    <m/>
    <x v="12"/>
    <m/>
    <s v="GOODYEARSKLBTX"/>
    <x v="0"/>
    <m/>
    <m/>
    <m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0"/>
    <n v="0"/>
    <n v="0"/>
    <n v="0"/>
    <n v="0"/>
    <n v="0"/>
    <n v="0"/>
    <n v="0"/>
    <n v="0"/>
    <n v="0"/>
    <s v="-"/>
    <n v="0"/>
    <n v="0"/>
    <n v="0"/>
    <x v="228"/>
  </r>
  <r>
    <s v="017N2"/>
    <s v="BTS_DAO"/>
    <m/>
    <s v="998-BSTU"/>
    <m/>
    <m/>
    <s v="CONSUMER"/>
    <m/>
    <x v="12"/>
    <m/>
    <s v="GOODYEARSKLBTX"/>
    <x v="0"/>
    <m/>
    <m/>
    <m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1"/>
    <n v="0"/>
    <n v="0"/>
    <n v="0"/>
    <n v="0"/>
    <n v="0"/>
    <n v="0"/>
    <n v="0"/>
    <n v="0"/>
    <n v="0"/>
    <s v="-"/>
    <n v="0"/>
    <n v="0"/>
    <n v="0"/>
    <x v="228"/>
  </r>
  <r>
    <s v="J4FHN"/>
    <s v="BTS_DAO"/>
    <m/>
    <s v="998-BSBG"/>
    <m/>
    <m/>
    <s v="CONSUMER"/>
    <m/>
    <x v="0"/>
    <m/>
    <s v="TULIP15BDWBTX"/>
    <x v="0"/>
    <m/>
    <m/>
    <m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1"/>
    <n v="0"/>
    <n v="0"/>
    <n v="0"/>
    <n v="0"/>
    <n v="0"/>
    <n v="0"/>
    <n v="0"/>
    <n v="0"/>
    <n v="0"/>
    <s v="-"/>
    <n v="0"/>
    <n v="0"/>
    <n v="0"/>
    <x v="80"/>
  </r>
  <r>
    <s v="DTTK3"/>
    <s v="BTS_DAO"/>
    <m/>
    <s v="998-BSBH"/>
    <m/>
    <m/>
    <s v="CONSUMER"/>
    <m/>
    <x v="0"/>
    <m/>
    <s v="TULIP15BDWBTX"/>
    <x v="0"/>
    <m/>
    <m/>
    <m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4"/>
    <n v="0"/>
    <n v="0"/>
    <n v="0"/>
    <n v="0"/>
    <n v="0"/>
    <n v="0"/>
    <n v="0"/>
    <n v="0"/>
    <n v="0"/>
    <s v="-"/>
    <n v="0"/>
    <n v="0"/>
    <n v="0"/>
    <x v="80"/>
  </r>
  <r>
    <s v="8GRTV"/>
    <s v="BTS_DAO"/>
    <m/>
    <s v="998-BTFE"/>
    <m/>
    <m/>
    <s v="CONSUMER"/>
    <m/>
    <x v="0"/>
    <m/>
    <s v="MAPLE15AMDBTX"/>
    <x v="0"/>
    <m/>
    <m/>
    <m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01"/>
    <n v="0"/>
    <n v="0"/>
    <n v="0"/>
    <n v="0"/>
    <n v="0"/>
    <n v="0"/>
    <n v="0"/>
    <n v="0"/>
    <n v="0"/>
    <s v="-"/>
    <n v="0"/>
    <n v="0"/>
    <n v="0"/>
    <x v="176"/>
  </r>
  <r>
    <s v="FJWKF"/>
    <s v="BTS_DAO"/>
    <m/>
    <s v="998-BSDL"/>
    <m/>
    <m/>
    <s v="CONSUMER"/>
    <m/>
    <x v="0"/>
    <m/>
    <s v="TULIP17BDWBTX"/>
    <x v="0"/>
    <m/>
    <m/>
    <m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"/>
    <n v="0"/>
    <n v="0"/>
    <n v="0"/>
    <n v="0"/>
    <n v="0"/>
    <n v="0"/>
    <n v="0"/>
    <n v="0"/>
    <n v="0"/>
    <s v="-"/>
    <n v="0"/>
    <n v="0"/>
    <n v="0"/>
    <x v="155"/>
  </r>
  <r>
    <s v="01P9J"/>
    <s v="BTS_EMEA"/>
    <s v="FY16 1H"/>
    <s v="998-BNRD"/>
    <s v="NULL"/>
    <s v="HOUSTON15FBTX"/>
    <s v="COMMERCIAL"/>
    <s v="COMMERCIAL INDIRECT"/>
    <x v="4"/>
    <s v="LATITUDE 5550"/>
    <s v="HOUSTON15BTX"/>
    <x v="2"/>
    <s v="Not Applicable"/>
    <s v="NULL"/>
    <s v="NULL"/>
    <s v="Comm Emerging"/>
    <n v="272"/>
    <n v="272"/>
    <n v="272"/>
    <n v="272"/>
    <n v="272"/>
    <n v="272"/>
    <n v="272"/>
    <n v="0"/>
    <n v="0"/>
    <n v="0"/>
    <n v="0"/>
    <n v="0"/>
    <n v="0"/>
    <n v="0"/>
    <n v="0"/>
    <n v="0"/>
    <n v="0"/>
    <n v="0"/>
    <n v="0"/>
    <n v="168"/>
    <m/>
    <m/>
    <m/>
    <m/>
    <m/>
    <m/>
    <m/>
    <m/>
    <m/>
    <n v="546.73"/>
    <n v="148710.56"/>
    <n v="0"/>
    <n v="0"/>
    <x v="62"/>
  </r>
  <r>
    <s v="01WF7"/>
    <s v="BTS_EMEA"/>
    <s v="FY16 2H"/>
    <s v="998-BOZZ"/>
    <s v="NULL"/>
    <s v="TIGRISSFFFBTX"/>
    <s v="COMMERCIAL"/>
    <s v="COMMERCIAL NDBM"/>
    <x v="2"/>
    <s v="OPTIPLEX 3020"/>
    <s v="TIGRISSFFBTX"/>
    <x v="2"/>
    <s v="Not Applicable"/>
    <s v="NULL"/>
    <s v="Commercial NDBM"/>
    <s v="Commercial DBM"/>
    <n v="313"/>
    <n v="313"/>
    <n v="313"/>
    <n v="313"/>
    <n v="313"/>
    <n v="265"/>
    <n v="193"/>
    <n v="73"/>
    <n v="0"/>
    <n v="0"/>
    <n v="0"/>
    <n v="0"/>
    <n v="0"/>
    <n v="0"/>
    <n v="0"/>
    <n v="96"/>
    <n v="0"/>
    <n v="0"/>
    <n v="96"/>
    <n v="0"/>
    <m/>
    <m/>
    <m/>
    <m/>
    <m/>
    <m/>
    <m/>
    <m/>
    <m/>
    <n v="494.66"/>
    <n v="154828.58000000002"/>
    <n v="47487.360000000001"/>
    <n v="36110.18"/>
    <x v="119"/>
  </r>
  <r>
    <s v="02H5H"/>
    <s v="BTS_EMEA"/>
    <s v="FY15 Wave 1 - Opti Haswell"/>
    <s v="998-BFTO"/>
    <s v="NULL"/>
    <s v="TIGRISMTFBTX"/>
    <s v="COMMERCIAL"/>
    <s v="COMMERCIAL NDBM"/>
    <x v="2"/>
    <s v="OPTIPLEX 3020"/>
    <s v="TIGRISMTBTX"/>
    <x v="2"/>
    <s v="DE"/>
    <s v="NULL"/>
    <s v="Commercial NDBM"/>
    <s v="Commercial DBM"/>
    <n v="785"/>
    <n v="743"/>
    <n v="743"/>
    <n v="743"/>
    <n v="743"/>
    <n v="0"/>
    <n v="0"/>
    <n v="0"/>
    <n v="0"/>
    <n v="0"/>
    <n v="0"/>
    <n v="0"/>
    <n v="0"/>
    <n v="0"/>
    <n v="0"/>
    <n v="960"/>
    <n v="0"/>
    <n v="0"/>
    <n v="960"/>
    <n v="180"/>
    <m/>
    <m/>
    <m/>
    <m/>
    <m/>
    <m/>
    <m/>
    <m/>
    <m/>
    <n v="487.29"/>
    <n v="382522.65"/>
    <n v="467798.4"/>
    <n v="0"/>
    <x v="41"/>
  </r>
  <r>
    <s v="06FR3"/>
    <s v="BTS_EMEA"/>
    <s v="FY 16 B2S Cycle 3"/>
    <s v="998-BNCY"/>
    <s v="NULL"/>
    <s v="THUNFBTX"/>
    <s v="CONSUMER"/>
    <s v="CONSUMER DIRECT"/>
    <x v="1"/>
    <s v="INSPIRON 5348"/>
    <s v="THUNBTX"/>
    <x v="2"/>
    <s v="Not Applicable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160"/>
    <n v="0"/>
    <n v="0"/>
    <n v="160"/>
    <n v="0"/>
    <m/>
    <m/>
    <m/>
    <m/>
    <m/>
    <m/>
    <m/>
    <m/>
    <m/>
    <n v="629.16999999999996"/>
    <n v="0"/>
    <n v="100667.2"/>
    <n v="0"/>
    <x v="103"/>
  </r>
  <r>
    <s v="0FWFH"/>
    <s v="BTS_EMEA"/>
    <s v="FY 16 Holiday Cycle 5"/>
    <s v="998-BREC"/>
    <s v="NULL"/>
    <s v="TULIP15AMDFBTX"/>
    <s v="CONSUMER"/>
    <s v="CONSUMER DIRECT WIN10"/>
    <x v="0"/>
    <s v="INSPIRON 15-5555"/>
    <s v="TULIP15AMDBTX"/>
    <x v="2"/>
    <s v="Not Applicable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30"/>
    <n v="0"/>
    <n v="0"/>
    <n v="0"/>
    <n v="30"/>
    <n v="0"/>
    <m/>
    <m/>
    <m/>
    <m/>
    <m/>
    <m/>
    <m/>
    <m/>
    <m/>
    <n v="335.33839999999998"/>
    <n v="0"/>
    <n v="10060.152"/>
    <n v="0"/>
    <x v="45"/>
  </r>
  <r>
    <s v="0GWP8"/>
    <s v="BTS_EMEA"/>
    <s v="FY15 Wave 2"/>
    <s v="998-BJRM"/>
    <s v="NULL"/>
    <s v="HOUSTON14FBTX"/>
    <s v="COMMERCIAL"/>
    <s v="COMMERCIAL NDBM"/>
    <x v="4"/>
    <s v="LATITUDE 5450"/>
    <s v="HOUSTON14BTX"/>
    <x v="2"/>
    <s v="GB"/>
    <s v="NULL"/>
    <s v="NULL"/>
    <s v="Commercial DBM"/>
    <n v="635"/>
    <n v="634"/>
    <n v="634"/>
    <n v="634"/>
    <n v="590"/>
    <n v="522"/>
    <n v="378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654.04"/>
    <n v="415315.39999999997"/>
    <n v="0"/>
    <n v="0"/>
    <x v="64"/>
  </r>
  <r>
    <s v="0H1W9"/>
    <s v="BTS_EMEA"/>
    <s v="FY 16 Holiday Cycle 5"/>
    <s v="998-BRLR"/>
    <s v="NULL"/>
    <s v="POPPY24FBTX"/>
    <s v="CONSUMER"/>
    <s v="CONSUMER DIRECT WIN10"/>
    <x v="1"/>
    <s v="INSPIRON 24-7459"/>
    <s v="POPPY24BTX"/>
    <x v="2"/>
    <s v="Not Applicable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98"/>
    <n v="0"/>
    <n v="0"/>
    <n v="98"/>
    <n v="0"/>
    <m/>
    <m/>
    <m/>
    <m/>
    <m/>
    <m/>
    <m/>
    <m/>
    <m/>
    <n v="932.62369999999999"/>
    <n v="0"/>
    <n v="91397.122600000002"/>
    <n v="0"/>
    <x v="118"/>
  </r>
  <r>
    <s v="0HFGW"/>
    <s v="BTS_EMEA"/>
    <s v="FY16 2H"/>
    <s v="998-BRFC"/>
    <s v="NULL"/>
    <s v="GOLIADMLK14FBTXE"/>
    <s v="COMMERCIAL"/>
    <s v="COMMERCIAL NDBM"/>
    <x v="4"/>
    <s v="LATITUDE E7450"/>
    <s v="GOLIADMLK14BTXE"/>
    <x v="2"/>
    <s v="Not Applicable"/>
    <s v="NULL"/>
    <s v="NULL"/>
    <s v="Commercial DBM"/>
    <n v="84"/>
    <n v="84"/>
    <n v="36"/>
    <n v="36"/>
    <n v="20"/>
    <n v="0"/>
    <n v="0"/>
    <n v="0"/>
    <n v="0"/>
    <n v="0"/>
    <n v="0"/>
    <n v="0"/>
    <n v="0"/>
    <n v="0"/>
    <n v="0"/>
    <n v="0"/>
    <n v="0"/>
    <n v="162"/>
    <n v="162"/>
    <n v="0"/>
    <m/>
    <m/>
    <m/>
    <m/>
    <m/>
    <m/>
    <m/>
    <m/>
    <m/>
    <n v="937.8252"/>
    <n v="78777.316800000001"/>
    <n v="151927.68239999999"/>
    <n v="0"/>
    <x v="40"/>
  </r>
  <r>
    <s v="0HPW4"/>
    <s v="BTS_EMEA"/>
    <s v="FY16 1H - Express Lane"/>
    <s v="998-BNWF"/>
    <s v="NULL"/>
    <s v="GOLIADMLK12FBTXE"/>
    <s v="COMMERCIAL"/>
    <s v="COMMERCIAL NDBM"/>
    <x v="4"/>
    <s v="LATITUDE E7250"/>
    <s v="GOLIADMLK12BTXE"/>
    <x v="2"/>
    <s v="Not Applicable"/>
    <s v="NULL"/>
    <s v="NULL"/>
    <s v="Commercial DBM"/>
    <n v="57"/>
    <n v="73"/>
    <n v="36"/>
    <n v="36"/>
    <n v="0"/>
    <n v="0"/>
    <n v="0"/>
    <n v="0"/>
    <n v="0"/>
    <n v="0"/>
    <n v="0"/>
    <n v="0"/>
    <n v="0"/>
    <n v="0"/>
    <n v="100"/>
    <n v="0"/>
    <n v="0"/>
    <n v="84"/>
    <n v="184"/>
    <n v="320"/>
    <m/>
    <m/>
    <m/>
    <m/>
    <m/>
    <m/>
    <m/>
    <m/>
    <m/>
    <n v="739.02"/>
    <n v="42124.14"/>
    <n v="135979.68"/>
    <n v="0"/>
    <x v="112"/>
  </r>
  <r>
    <s v="0MW7W"/>
    <s v="BTS_EMEA"/>
    <s v="FY 16 B2S Cycle 3"/>
    <s v="998-BNGS"/>
    <s v="NULL"/>
    <s v="VANGOGH15BDWFBTX"/>
    <s v="CONSUMER"/>
    <s v="COMMERCIAL NDBM"/>
    <x v="6"/>
    <s v="VOSTRO 15 3558"/>
    <s v="VANGOGH15BDWBTX"/>
    <x v="2"/>
    <s v="Not Applicable"/>
    <s v="NULL"/>
    <s v="NULL"/>
    <s v="Commercial DBM"/>
    <n v="22"/>
    <n v="22"/>
    <n v="22"/>
    <n v="22"/>
    <n v="7"/>
    <n v="7"/>
    <n v="7"/>
    <n v="0"/>
    <n v="0"/>
    <n v="0"/>
    <n v="0"/>
    <n v="0"/>
    <n v="0"/>
    <n v="0"/>
    <n v="0"/>
    <n v="0"/>
    <n v="0"/>
    <n v="180"/>
    <n v="180"/>
    <n v="720"/>
    <m/>
    <m/>
    <m/>
    <m/>
    <m/>
    <m/>
    <m/>
    <m/>
    <m/>
    <n v="588.84"/>
    <n v="12954.480000000001"/>
    <n v="105991.20000000001"/>
    <n v="0"/>
    <x v="166"/>
  </r>
  <r>
    <s v="0MY1C"/>
    <s v="BTS_EMEA"/>
    <s v="FY14 Holiday Cycle 5"/>
    <s v="998-21421"/>
    <s v="NULL"/>
    <s v="OAKV15IVBFBTX"/>
    <s v="CONSUMER"/>
    <s v="NULL"/>
    <x v="0"/>
    <s v="INSPIRON 3521"/>
    <s v="OAKV15IVBBTX"/>
    <x v="2"/>
    <s v="UKI"/>
    <s v="United Kingdom"/>
    <s v="Consumer Direct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26"/>
  </r>
  <r>
    <s v="0NF02"/>
    <s v="BTS_EMEA"/>
    <s v="FY15 Wave 1"/>
    <s v="998-BKWR"/>
    <s v="NULL"/>
    <s v="ROUNDROCKFBTX"/>
    <s v="COMMERCIAL"/>
    <s v="COMMERCIAL NDBM"/>
    <x v="4"/>
    <s v="LATITUDE 3340"/>
    <s v="ROUND ROCKBTX"/>
    <x v="2"/>
    <s v="FR"/>
    <s v="NULL"/>
    <s v="Commercial NDBM"/>
    <s v="Commercial DBM"/>
    <n v="135"/>
    <n v="135"/>
    <n v="135"/>
    <n v="118"/>
    <n v="36"/>
    <n v="36"/>
    <n v="36"/>
    <n v="0"/>
    <n v="0"/>
    <n v="0"/>
    <n v="0"/>
    <n v="0"/>
    <n v="0"/>
    <n v="0"/>
    <n v="10"/>
    <n v="0"/>
    <n v="0"/>
    <n v="78"/>
    <n v="88"/>
    <n v="204"/>
    <m/>
    <m/>
    <m/>
    <m/>
    <m/>
    <m/>
    <m/>
    <m/>
    <m/>
    <n v="634.97"/>
    <n v="85720.95"/>
    <n v="55877.36"/>
    <n v="0"/>
    <x v="10"/>
  </r>
  <r>
    <s v="0P19M"/>
    <s v="BTS_EMEA"/>
    <s v="FY 16 B2S Cycle 3"/>
    <s v="998-BNKP"/>
    <s v="NULL"/>
    <s v="IRIS15BYTFBTX"/>
    <s v="CONSUMER"/>
    <s v="CONSUMER DIRECT"/>
    <x v="0"/>
    <s v="INSPIRON 15-3551"/>
    <s v="IRIS15BYTBTX"/>
    <x v="2"/>
    <s v="Not Applicable"/>
    <s v="NULL"/>
    <s v="NULL"/>
    <s v="Cons Direct"/>
    <n v="2"/>
    <n v="2"/>
    <n v="2"/>
    <n v="2"/>
    <n v="2"/>
    <n v="2"/>
    <n v="2"/>
    <n v="2"/>
    <n v="2"/>
    <n v="0"/>
    <n v="0"/>
    <n v="0"/>
    <n v="0"/>
    <n v="0"/>
    <n v="0"/>
    <n v="0"/>
    <n v="0"/>
    <n v="0"/>
    <n v="0"/>
    <n v="0"/>
    <m/>
    <m/>
    <m/>
    <m/>
    <m/>
    <m/>
    <m/>
    <m/>
    <m/>
    <n v="398.16"/>
    <n v="796.32"/>
    <n v="0"/>
    <n v="796.32"/>
    <x v="4"/>
  </r>
  <r>
    <s v="0V82N"/>
    <s v="BTS_EMEA"/>
    <s v="FY16 Q1 - Opti HSW Refresh"/>
    <s v="998-BLXR"/>
    <s v="NULL"/>
    <s v="TIGRISMTFBTX"/>
    <s v="COMMERCIAL"/>
    <s v="COMMERCIAL INDIRECT"/>
    <x v="2"/>
    <s v="OPTIPLEX 3020"/>
    <s v="TIGRISMTBTX"/>
    <x v="2"/>
    <s v="AE"/>
    <s v="NULL"/>
    <s v="Commercial NDBM"/>
    <s v="Comm Emerging"/>
    <n v="21914"/>
    <n v="20402"/>
    <n v="20402"/>
    <n v="18890"/>
    <n v="18806"/>
    <n v="2198"/>
    <n v="0"/>
    <n v="0"/>
    <n v="0"/>
    <n v="0"/>
    <n v="0"/>
    <n v="0"/>
    <n v="0"/>
    <n v="0"/>
    <n v="0"/>
    <n v="7642"/>
    <n v="0"/>
    <n v="0"/>
    <n v="7642"/>
    <n v="7504"/>
    <m/>
    <m/>
    <m/>
    <m/>
    <m/>
    <m/>
    <m/>
    <m/>
    <m/>
    <n v="278.38"/>
    <n v="6100419.3200000003"/>
    <n v="2127379.96"/>
    <n v="0"/>
    <x v="41"/>
  </r>
  <r>
    <s v="0X3WH"/>
    <s v="BTS_EMEA"/>
    <s v="FY16 2H"/>
    <s v="998-BOFQ"/>
    <s v="LATITUDE 3340,,,ROUNDROCKFBTX"/>
    <s v="ROUNDROCKFBTX"/>
    <s v="COMMERCIAL"/>
    <s v="COMMERCIAL NDBM"/>
    <x v="4"/>
    <s v="LATITUDE 3340"/>
    <s v="ROUND ROCKBTX"/>
    <x v="2"/>
    <s v="Not Applicable"/>
    <s v="NULL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10"/>
  </r>
  <r>
    <s v="0XHDF"/>
    <s v="BTS_EMEA"/>
    <s v="FY15 Wave 2"/>
    <s v="998-BJTE"/>
    <s v="NULL"/>
    <s v="GOLIADMLK14FBTXE"/>
    <s v="COMMERCIAL"/>
    <s v="COMMERCIAL NDBM"/>
    <x v="4"/>
    <s v="LATITUDE E7450"/>
    <s v="GOLIADMLK14BTXE"/>
    <x v="2"/>
    <s v="FR"/>
    <s v="NULL"/>
    <s v="NULL"/>
    <s v="Commercial DBM"/>
    <n v="192"/>
    <n v="159"/>
    <n v="159"/>
    <n v="159"/>
    <n v="42"/>
    <n v="0"/>
    <n v="0"/>
    <n v="0"/>
    <n v="0"/>
    <n v="0"/>
    <n v="0"/>
    <n v="0"/>
    <n v="0"/>
    <n v="0"/>
    <n v="0"/>
    <n v="0"/>
    <n v="0"/>
    <n v="81"/>
    <n v="81"/>
    <n v="315"/>
    <m/>
    <m/>
    <m/>
    <m/>
    <m/>
    <m/>
    <m/>
    <m/>
    <m/>
    <n v="998.42"/>
    <n v="191696.63999999998"/>
    <n v="80872.01999999999"/>
    <n v="0"/>
    <x v="40"/>
  </r>
  <r>
    <s v="0XHGK"/>
    <s v="BTS_EMEA"/>
    <s v="FY 16 Holiday Cycle 5"/>
    <s v="998-BSFV"/>
    <s v="NULL"/>
    <s v="LILYSFFFBTX"/>
    <s v="CONSUMER"/>
    <s v="CONSUMER DIRECT WIN10"/>
    <x v="1"/>
    <s v="INSPIRON 3252"/>
    <s v="LILYSFFBTX"/>
    <x v="2"/>
    <s v="Not Applicable"/>
    <s v="NULL"/>
    <s v="NULL"/>
    <s v="Cons Direct"/>
    <n v="69"/>
    <n v="66"/>
    <n v="66"/>
    <n v="0"/>
    <n v="0"/>
    <n v="0"/>
    <n v="0"/>
    <n v="0"/>
    <n v="0"/>
    <n v="0"/>
    <n v="0"/>
    <n v="0"/>
    <n v="0"/>
    <n v="0"/>
    <n v="0"/>
    <n v="0"/>
    <n v="0"/>
    <n v="0"/>
    <n v="0"/>
    <n v="120"/>
    <m/>
    <m/>
    <m/>
    <m/>
    <m/>
    <m/>
    <m/>
    <m/>
    <m/>
    <n v="356.24639999999999"/>
    <n v="24581.0016"/>
    <n v="0"/>
    <n v="0"/>
    <x v="130"/>
  </r>
  <r>
    <s v="0XT1G"/>
    <s v="BTS_EMEA"/>
    <s v="FY16 2H"/>
    <s v="998-BOJW"/>
    <s v="OPTIPLEX 9020,,DOGFISH,DOGFISH 9FBTX"/>
    <s v="DOGFISH 9FBTX"/>
    <s v="COMMERCIAL"/>
    <s v="COMMERCIAL NDBM"/>
    <x v="2"/>
    <s v="OPTIPLEX 9020"/>
    <s v="DOGFISH 9 BTX"/>
    <x v="2"/>
    <s v="Not Applicable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5"/>
    <n v="0"/>
    <m/>
    <m/>
    <m/>
    <m/>
    <m/>
    <m/>
    <m/>
    <m/>
    <m/>
    <n v="485.52460000000002"/>
    <n v="0"/>
    <n v="2427.623"/>
    <n v="0"/>
    <x v="96"/>
  </r>
  <r>
    <s v="120Y1"/>
    <s v="BTS_EMEA"/>
    <s v="FY16 2H"/>
    <s v="998-BPUW"/>
    <s v="NULL"/>
    <s v="DIESEL17FBTX"/>
    <s v="COMMERCIAL"/>
    <s v="COMMERCIAL NDBM"/>
    <x v="14"/>
    <s v="PRECISION M6800"/>
    <s v="DIESEL17BTX"/>
    <x v="2"/>
    <s v="Not Applicable"/>
    <s v="NULL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258"/>
  </r>
  <r>
    <s v="13PW9"/>
    <s v="BTS_EMEA"/>
    <s v="FY16 Q1 - Opti HSW Refresh"/>
    <s v="998-BLVN"/>
    <s v="NULL"/>
    <s v="AMAZON7MTFBTX"/>
    <s v="COMMERCIAL"/>
    <s v="COMMERCIAL NDBM"/>
    <x v="2"/>
    <s v="OPTIPLEX 7020"/>
    <s v="AMAZON7MTBTX"/>
    <x v="2"/>
    <s v="GB"/>
    <s v="NULL"/>
    <s v="NULL"/>
    <s v="Commercial DBM"/>
    <n v="335"/>
    <n v="316"/>
    <n v="316"/>
    <n v="304"/>
    <n v="232"/>
    <n v="23"/>
    <n v="0"/>
    <n v="0"/>
    <n v="0"/>
    <n v="0"/>
    <n v="0"/>
    <n v="0"/>
    <n v="0"/>
    <n v="0"/>
    <n v="0"/>
    <n v="624"/>
    <n v="0"/>
    <n v="0"/>
    <n v="624"/>
    <n v="84"/>
    <m/>
    <m/>
    <m/>
    <m/>
    <m/>
    <m/>
    <m/>
    <m/>
    <m/>
    <n v="499.46"/>
    <n v="167319.1"/>
    <n v="311663.03999999998"/>
    <n v="0"/>
    <x v="225"/>
  </r>
  <r>
    <s v="15T4Y"/>
    <s v="BTS_EMEA"/>
    <s v="FY15 Wave 1 - Opti Haswell"/>
    <s v="998-BFWZ"/>
    <s v="NULL"/>
    <s v="TIGRISMTFBTX"/>
    <s v="COMMERCIAL"/>
    <s v="COMMERCIAL INDIRECT"/>
    <x v="2"/>
    <s v="OPTIPLEX 3020"/>
    <s v="TIGRISMTBTX"/>
    <x v="2"/>
    <s v="GR"/>
    <s v="NULL"/>
    <s v="Commercial NDBM"/>
    <s v="Comm Emerging"/>
    <n v="326"/>
    <n v="326"/>
    <n v="326"/>
    <n v="326"/>
    <n v="326"/>
    <n v="326"/>
    <n v="326"/>
    <n v="326"/>
    <n v="1"/>
    <n v="0"/>
    <n v="0"/>
    <n v="0"/>
    <n v="0"/>
    <n v="0"/>
    <n v="0"/>
    <n v="350"/>
    <n v="0"/>
    <n v="0"/>
    <n v="350"/>
    <n v="460"/>
    <m/>
    <m/>
    <m/>
    <m/>
    <m/>
    <m/>
    <m/>
    <m/>
    <m/>
    <n v="450.3"/>
    <n v="146797.80000000002"/>
    <n v="157605"/>
    <n v="146797.80000000002"/>
    <x v="41"/>
  </r>
  <r>
    <s v="187M5"/>
    <s v="BTS_EMEA"/>
    <s v="FY16 2H"/>
    <s v="998-BOHP"/>
    <s v="OPTIPLEX 9020,NO PROCESSOR,AMAZON MT,AMAZONMTFBTX,BTX,WW"/>
    <s v="AMAZONMTFBTX"/>
    <s v="COMMERCIAL"/>
    <s v="COMMERCIAL NDBM"/>
    <x v="2"/>
    <s v="OPTIPLEX 9020"/>
    <s v="AMAZONMTBTX"/>
    <x v="2"/>
    <s v="Not Applicable"/>
    <s v="NULL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5"/>
    <n v="15"/>
    <m/>
    <m/>
    <m/>
    <m/>
    <m/>
    <m/>
    <m/>
    <m/>
    <m/>
    <n v="469.67"/>
    <n v="0"/>
    <n v="2348.35"/>
    <n v="0"/>
    <x v="65"/>
  </r>
  <r>
    <s v="1C3GC"/>
    <s v="BTS_EMEA"/>
    <s v="FY 16 B2S Cycle 3"/>
    <s v="998-BNGU"/>
    <s v="NULL"/>
    <s v="VANGOGH15BDWFBTX"/>
    <s v="CONSUMER"/>
    <s v="COMMERCIAL NDBM"/>
    <x v="6"/>
    <s v="VOSTRO 15 3558"/>
    <s v="VANGOGH15BDWBTX"/>
    <x v="2"/>
    <s v="Not Applicable"/>
    <s v="NULL"/>
    <s v="NULL"/>
    <s v="Commercial DBM"/>
    <n v="40"/>
    <n v="39"/>
    <n v="39"/>
    <n v="39"/>
    <n v="14"/>
    <n v="14"/>
    <n v="0"/>
    <n v="0"/>
    <n v="0"/>
    <n v="0"/>
    <n v="0"/>
    <n v="0"/>
    <n v="0"/>
    <n v="0"/>
    <n v="0"/>
    <n v="0"/>
    <n v="0"/>
    <n v="180"/>
    <n v="180"/>
    <n v="1440"/>
    <m/>
    <m/>
    <m/>
    <m/>
    <m/>
    <m/>
    <m/>
    <m/>
    <m/>
    <n v="543.63"/>
    <n v="21745.200000000001"/>
    <n v="97853.4"/>
    <n v="0"/>
    <x v="166"/>
  </r>
  <r>
    <s v="1CN2H"/>
    <s v="BTS_EMEA"/>
    <s v="FY16 2H"/>
    <s v="998-BPUR"/>
    <s v="NULL"/>
    <s v="DIESEL15FBTX"/>
    <s v="COMMERCIAL"/>
    <s v="COMMERCIAL NDBM"/>
    <x v="14"/>
    <s v="PRECISION M4800"/>
    <s v="DIESEL15BTX"/>
    <x v="2"/>
    <s v="Not Applicable"/>
    <s v="NULL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m/>
    <m/>
    <m/>
    <m/>
    <m/>
    <m/>
    <m/>
    <m/>
    <m/>
    <s v="-"/>
    <s v="-"/>
    <n v="0"/>
    <n v="0"/>
    <x v="226"/>
  </r>
  <r>
    <s v="1FKF5"/>
    <s v="BTS_EMEA"/>
    <s v="FY 16 Holiday Cycle 5"/>
    <s v="998-BQNW"/>
    <s v="NULL"/>
    <s v="GREATBEARMTBTX"/>
    <s v="CONSUMER"/>
    <s v="COMMERCIAL NDBM"/>
    <x v="10"/>
    <s v="VOSTRO 3900"/>
    <s v="GREATBEAR MT BTX"/>
    <x v="2"/>
    <s v="Not Applicable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288"/>
    <n v="0"/>
    <n v="0"/>
    <n v="288"/>
    <n v="0"/>
    <m/>
    <m/>
    <m/>
    <m/>
    <m/>
    <m/>
    <m/>
    <m/>
    <m/>
    <n v="413.74"/>
    <n v="0"/>
    <n v="119157.12"/>
    <n v="0"/>
    <x v="227"/>
  </r>
  <r>
    <s v="1FMJT"/>
    <s v="BTS_EMEA"/>
    <s v="FY16 2H"/>
    <s v="998-BOIP"/>
    <s v="LATITUDE 5550,,NOTEBOOK,HOUSTON15FBTX"/>
    <s v="HOUSTON15FBTX"/>
    <s v="COMMERCIAL"/>
    <s v="COMMERCIAL NDBM"/>
    <x v="4"/>
    <s v="LATITUDE 5550"/>
    <s v="HOUSTON15BTX"/>
    <x v="2"/>
    <s v="Not Applicable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50"/>
    <n v="0"/>
    <n v="0"/>
    <n v="0"/>
    <n v="50"/>
    <n v="10"/>
    <m/>
    <m/>
    <m/>
    <m/>
    <m/>
    <m/>
    <m/>
    <m/>
    <m/>
    <n v="634.37289999999996"/>
    <n v="0"/>
    <n v="31718.644999999997"/>
    <n v="0"/>
    <x v="62"/>
  </r>
  <r>
    <s v="1H4WP"/>
    <s v="BTS_EMEA"/>
    <s v="FY16 Q1 - Opti HSW Refresh"/>
    <s v="998-BLXT"/>
    <s v="NULL"/>
    <s v="TIGRISMTFBTX"/>
    <s v="COMMERCIAL"/>
    <s v="COMMERCIAL INDIRECT"/>
    <x v="2"/>
    <s v="OPTIPLEX 3020"/>
    <s v="TIGRISMTBTX"/>
    <x v="2"/>
    <s v="GR"/>
    <s v="NULL"/>
    <s v="Commercial NDBM"/>
    <s v="Comm Emerging"/>
    <n v="0"/>
    <n v="0"/>
    <n v="0"/>
    <n v="0"/>
    <n v="0"/>
    <n v="0"/>
    <n v="0"/>
    <n v="0"/>
    <n v="0"/>
    <n v="0"/>
    <n v="0"/>
    <n v="0"/>
    <n v="0"/>
    <n v="0"/>
    <n v="0"/>
    <n v="480"/>
    <n v="0"/>
    <n v="0"/>
    <n v="480"/>
    <n v="550"/>
    <m/>
    <m/>
    <m/>
    <m/>
    <m/>
    <m/>
    <m/>
    <m/>
    <m/>
    <n v="278.38"/>
    <n v="0"/>
    <n v="133622.39999999999"/>
    <n v="0"/>
    <x v="41"/>
  </r>
  <r>
    <s v="1HF1C"/>
    <s v="BTS_EMEA"/>
    <s v="FY16 2H"/>
    <s v="998-BOHR"/>
    <s v="OPTIPLEX 9020,NO PROCESSOR,AMAZON MT,AMAZONMTFBTX,BTX,WW"/>
    <s v="AMAZONMTFBTX"/>
    <s v="COMMERCIAL"/>
    <s v="COMMERCIAL NDBM"/>
    <x v="2"/>
    <s v="OPTIPLEX 9020"/>
    <s v="AMAZONMTBTX"/>
    <x v="2"/>
    <s v="Not Applicable"/>
    <s v="NULL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m/>
    <m/>
    <m/>
    <m/>
    <m/>
    <m/>
    <m/>
    <m/>
    <m/>
    <s v="-"/>
    <s v="-"/>
    <n v="0"/>
    <n v="0"/>
    <x v="65"/>
  </r>
  <r>
    <s v="1J5DF"/>
    <s v="BTS_EMEA"/>
    <s v="FY 16 Holiday Cycle 5"/>
    <s v="998-BSFL"/>
    <s v="NULL"/>
    <s v="GOODYEARSKLFBTX"/>
    <s v="CONSUMER"/>
    <s v="CONSUMER DIRECT WIN10"/>
    <x v="12"/>
    <s v="XPS 8900"/>
    <s v="GOODYEARSKLBTX"/>
    <x v="2"/>
    <s v="Not Applicable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"/>
    <m/>
    <m/>
    <m/>
    <m/>
    <m/>
    <m/>
    <m/>
    <m/>
    <m/>
    <s v="-"/>
    <s v="-"/>
    <n v="0"/>
    <n v="0"/>
    <x v="228"/>
  </r>
  <r>
    <s v="1JN7J"/>
    <s v="BTS_EMEA"/>
    <s v="FY16 Q1 - Opti HSW Refresh"/>
    <s v="998-BLVH"/>
    <s v="NULL"/>
    <s v="AMAZONUSFFFBTX"/>
    <s v="COMMERCIAL"/>
    <s v="COMMERCIAL NDBM"/>
    <x v="2"/>
    <s v="OPTIPLEX 9020"/>
    <s v="AMAZONUSFFBTX"/>
    <x v="2"/>
    <s v="GB"/>
    <s v="NULL"/>
    <s v="NULL"/>
    <s v="Commercial DBM"/>
    <n v="703"/>
    <n v="691"/>
    <n v="691"/>
    <n v="595"/>
    <n v="499"/>
    <n v="235"/>
    <n v="1"/>
    <n v="1"/>
    <n v="1"/>
    <n v="1"/>
    <n v="1"/>
    <n v="0"/>
    <n v="0"/>
    <n v="0"/>
    <n v="0"/>
    <n v="0"/>
    <n v="0"/>
    <n v="0"/>
    <n v="0"/>
    <n v="96"/>
    <m/>
    <m/>
    <m/>
    <m/>
    <m/>
    <m/>
    <m/>
    <m/>
    <m/>
    <n v="513.54999999999995"/>
    <n v="361025.64999999997"/>
    <n v="0"/>
    <n v="513.54999999999995"/>
    <x v="265"/>
  </r>
  <r>
    <s v="1K6CF"/>
    <s v="BTS_EMEA"/>
    <s v="FY 16 Holiday Cycle 5"/>
    <s v="998-BQNU"/>
    <s v="NULL"/>
    <s v="GREATBEARMTBTX"/>
    <s v="CONSUMER"/>
    <s v="COMMERCIAL NDBM"/>
    <x v="10"/>
    <s v="VOSTRO 3900"/>
    <s v="GREATBEAR MT BTX"/>
    <x v="2"/>
    <s v="Not Applicable"/>
    <s v="NULL"/>
    <s v="NULL"/>
    <s v="Commercial DBM"/>
    <n v="254"/>
    <n v="179"/>
    <n v="0"/>
    <n v="0"/>
    <n v="0"/>
    <n v="0"/>
    <n v="0"/>
    <n v="0"/>
    <n v="0"/>
    <n v="0"/>
    <n v="0"/>
    <n v="0"/>
    <n v="0"/>
    <n v="0"/>
    <n v="0"/>
    <n v="3154"/>
    <n v="0"/>
    <n v="0"/>
    <n v="3154"/>
    <n v="12"/>
    <m/>
    <m/>
    <m/>
    <m/>
    <m/>
    <m/>
    <m/>
    <m/>
    <m/>
    <n v="445.53"/>
    <n v="113164.62"/>
    <n v="1405201.6199999999"/>
    <n v="0"/>
    <x v="227"/>
  </r>
  <r>
    <s v="1P1FR"/>
    <s v="BTS_EMEA"/>
    <s v="FY15 Wave 2"/>
    <s v="998-BJTU"/>
    <s v="NULL"/>
    <s v="MARBLE FALLS15FBTX"/>
    <s v="COMMERCIAL"/>
    <s v="COMMERCIAL NDBM"/>
    <x v="4"/>
    <s v="LATITUDE 3550"/>
    <s v="MARBLE FALLS15BTX"/>
    <x v="2"/>
    <s v="FR"/>
    <s v="NULL"/>
    <s v="NULL"/>
    <s v="Commercial DBM"/>
    <n v="688"/>
    <n v="681"/>
    <n v="681"/>
    <n v="681"/>
    <n v="177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580.6"/>
    <n v="399452.8"/>
    <n v="0"/>
    <n v="0"/>
    <x v="147"/>
  </r>
  <r>
    <s v="1PH2D"/>
    <s v="BTS_EMEA"/>
    <s v="FY16 1H"/>
    <s v="998-BMJH"/>
    <s v="NULL"/>
    <s v="MARBLE FALLS15FBTX"/>
    <s v="COMMERCIAL"/>
    <s v="COMMERCIAL NDBM"/>
    <x v="4"/>
    <s v="LATITUDE 3550"/>
    <s v="MARBLE FALLS15BTX"/>
    <x v="2"/>
    <s v="GB"/>
    <s v="NULL"/>
    <s v="NULL"/>
    <s v="Commercial DBM"/>
    <n v="249"/>
    <n v="247"/>
    <n v="247"/>
    <n v="247"/>
    <n v="247"/>
    <n v="217"/>
    <n v="217"/>
    <n v="217"/>
    <n v="217"/>
    <n v="49"/>
    <n v="0"/>
    <n v="0"/>
    <n v="0"/>
    <n v="0"/>
    <n v="0"/>
    <n v="0"/>
    <n v="0"/>
    <n v="0"/>
    <n v="0"/>
    <n v="0"/>
    <m/>
    <m/>
    <m/>
    <m/>
    <m/>
    <m/>
    <m/>
    <m/>
    <m/>
    <n v="575.67999999999995"/>
    <n v="143344.31999999998"/>
    <n v="0"/>
    <n v="124922.55999999998"/>
    <x v="147"/>
  </r>
  <r>
    <s v="1TDX8"/>
    <s v="BTS_EMEA"/>
    <s v="FY 16 B2S Cycle 3"/>
    <s v="998-BNCZ"/>
    <s v="NULL"/>
    <s v="THUNFBTX"/>
    <s v="CONSUMER"/>
    <s v="CONSUMER DIRECT"/>
    <x v="1"/>
    <s v="INSPIRON 5348"/>
    <s v="THUNBTX"/>
    <x v="2"/>
    <s v="Not Applicable"/>
    <s v="NULL"/>
    <s v="NULL"/>
    <s v="Cons Direct"/>
    <n v="11"/>
    <n v="6"/>
    <n v="6"/>
    <n v="6"/>
    <n v="6"/>
    <n v="0"/>
    <n v="0"/>
    <n v="0"/>
    <n v="0"/>
    <n v="0"/>
    <n v="0"/>
    <n v="0"/>
    <n v="0"/>
    <n v="0"/>
    <n v="0"/>
    <n v="70"/>
    <n v="0"/>
    <n v="0"/>
    <n v="70"/>
    <n v="0"/>
    <m/>
    <m/>
    <m/>
    <m/>
    <m/>
    <m/>
    <m/>
    <m/>
    <m/>
    <n v="629.16999999999996"/>
    <n v="6920.87"/>
    <n v="44041.899999999994"/>
    <n v="0"/>
    <x v="103"/>
  </r>
  <r>
    <s v="1WFJC"/>
    <s v="BTS_EMEA"/>
    <s v="FY15 Wave 2"/>
    <s v="998-BLRL"/>
    <s v="NULL"/>
    <s v="BELMONTFBTX"/>
    <s v="TABLET DEVICES"/>
    <s v="COMMERCIAL NDBM"/>
    <x v="16"/>
    <s v="CHROMEBOOK 11 3120"/>
    <s v="BELMONTBTX"/>
    <x v="2"/>
    <s v="GB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18"/>
    <n v="0"/>
    <n v="0"/>
    <n v="0"/>
    <n v="18"/>
    <n v="178"/>
    <m/>
    <m/>
    <m/>
    <m/>
    <m/>
    <m/>
    <m/>
    <m/>
    <m/>
    <n v="262.74"/>
    <n v="0"/>
    <n v="4729.32"/>
    <n v="0"/>
    <x v="233"/>
  </r>
  <r>
    <s v="1WPT1"/>
    <s v="BTS_EMEA"/>
    <s v="FY16 2H"/>
    <s v="998-BPZD"/>
    <s v="NULL"/>
    <s v="TESTAROSSAPFBTX"/>
    <s v="COMMERCIAL"/>
    <s v="COMMERCIAL NDBM"/>
    <x v="14"/>
    <s v="PRECISION M3800"/>
    <s v="TESTAROSSA PBTX"/>
    <x v="2"/>
    <s v="Not Applicable"/>
    <s v="NULL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m/>
    <m/>
    <m/>
    <m/>
    <m/>
    <m/>
    <m/>
    <m/>
    <m/>
    <s v="-"/>
    <s v="-"/>
    <n v="0"/>
    <n v="0"/>
    <x v="123"/>
  </r>
  <r>
    <s v="24WT1"/>
    <s v="BTS_EMEA"/>
    <s v="FY16 2H"/>
    <s v="998-BOGT"/>
    <s v="OPTIPLEX 3020,,DOGFISH,DOGFISH 3FBTX"/>
    <s v="DOGFISH 3FBTX"/>
    <s v="COMMERCIAL"/>
    <s v="COMMERCIAL NDBM"/>
    <x v="2"/>
    <s v="OPTIPLEX 3020"/>
    <s v="DOGFISH 3 BTX"/>
    <x v="2"/>
    <s v="Not Applicable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110"/>
  </r>
  <r>
    <s v="26NKR"/>
    <s v="BTS_EMEA"/>
    <s v="FY15 Wave 2"/>
    <s v="998-BJTT"/>
    <s v="NULL"/>
    <s v="MARBLE FALLS15FBTX"/>
    <s v="COMMERCIAL"/>
    <s v="COMMERCIAL NDBM"/>
    <x v="4"/>
    <s v="LATITUDE 3550"/>
    <s v="MARBLE FALLS15BTX"/>
    <x v="2"/>
    <s v="FR"/>
    <s v="NULL"/>
    <s v="NULL"/>
    <s v="Commercial DBM"/>
    <n v="2"/>
    <n v="2"/>
    <n v="2"/>
    <n v="2"/>
    <n v="2"/>
    <n v="2"/>
    <n v="2"/>
    <n v="2"/>
    <n v="1"/>
    <n v="1"/>
    <n v="1"/>
    <n v="1"/>
    <n v="1"/>
    <n v="0"/>
    <n v="0"/>
    <n v="0"/>
    <n v="0"/>
    <n v="0"/>
    <n v="0"/>
    <n v="0"/>
    <m/>
    <m/>
    <m/>
    <m/>
    <m/>
    <m/>
    <m/>
    <m/>
    <m/>
    <n v="701.95"/>
    <n v="1403.9"/>
    <n v="0"/>
    <n v="1403.9"/>
    <x v="147"/>
  </r>
  <r>
    <s v="2CTDY"/>
    <s v="BTS_EMEA"/>
    <s v="FY16 2H"/>
    <s v="998-BOGI"/>
    <s v="OPTIPLEX 7020,,AMAZON7SFF,AMAZON7SFFFBTX"/>
    <s v="AMAZON7SFFFBTX"/>
    <s v="COMMERCIAL"/>
    <s v="COMMERCIAL NDBM"/>
    <x v="2"/>
    <s v="OPTIPLEX 7020"/>
    <s v="AMAZON7SFFBTX"/>
    <x v="2"/>
    <s v="Not Applicable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m/>
    <m/>
    <m/>
    <m/>
    <m/>
    <m/>
    <m/>
    <m/>
    <m/>
    <n v="498.24849999999998"/>
    <n v="0"/>
    <n v="996.49699999999996"/>
    <n v="0"/>
    <x v="6"/>
  </r>
  <r>
    <s v="2FKM9"/>
    <s v="BTS_EMEA"/>
    <s v="FY15 Wave 2"/>
    <s v="998-BJRP"/>
    <s v="NULL"/>
    <s v="HOUSTON14FBTX"/>
    <s v="COMMERCIAL"/>
    <s v="COMMERCIAL NDBM"/>
    <x v="4"/>
    <s v="LATITUDE 5450"/>
    <s v="HOUSTON14BTX"/>
    <x v="2"/>
    <s v="GB"/>
    <s v="NULL"/>
    <s v="NULL"/>
    <s v="Commercial DBM"/>
    <n v="290"/>
    <n v="288"/>
    <n v="264"/>
    <n v="264"/>
    <n v="264"/>
    <n v="0"/>
    <n v="0"/>
    <n v="0"/>
    <n v="0"/>
    <n v="0"/>
    <n v="0"/>
    <n v="0"/>
    <n v="0"/>
    <n v="0"/>
    <n v="0"/>
    <n v="0"/>
    <n v="0"/>
    <n v="360"/>
    <n v="360"/>
    <n v="0"/>
    <m/>
    <m/>
    <m/>
    <m/>
    <m/>
    <m/>
    <m/>
    <m/>
    <m/>
    <n v="685.56"/>
    <n v="198812.4"/>
    <n v="246801.59999999998"/>
    <n v="0"/>
    <x v="64"/>
  </r>
  <r>
    <s v="2J9WV"/>
    <s v="BTS_EMEA"/>
    <s v="FY16 1H"/>
    <s v="998-BNQZ"/>
    <s v="NULL"/>
    <s v="HOUSTON14FBTX"/>
    <s v="COMMERCIAL"/>
    <s v="COMMERCIAL INDIRECT"/>
    <x v="4"/>
    <s v="LATITUDE 5450"/>
    <s v="HOUSTON14BTX"/>
    <x v="2"/>
    <s v="Not Applicable"/>
    <s v="NULL"/>
    <s v="NULL"/>
    <s v="Comm Emerging"/>
    <n v="670"/>
    <n v="670"/>
    <n v="670"/>
    <n v="670"/>
    <n v="670"/>
    <n v="670"/>
    <n v="670"/>
    <n v="0"/>
    <n v="0"/>
    <n v="0"/>
    <n v="0"/>
    <n v="0"/>
    <n v="0"/>
    <n v="0"/>
    <n v="0"/>
    <n v="0"/>
    <n v="0"/>
    <n v="0"/>
    <n v="0"/>
    <n v="500"/>
    <m/>
    <m/>
    <m/>
    <m/>
    <m/>
    <m/>
    <m/>
    <m/>
    <m/>
    <n v="524.52"/>
    <n v="351428.39999999997"/>
    <n v="0"/>
    <n v="0"/>
    <x v="64"/>
  </r>
  <r>
    <s v="2K29W"/>
    <s v="BTS_EMEA"/>
    <s v="FY15 Wave 2"/>
    <s v="998-BJWP"/>
    <s v="NULL"/>
    <s v="GOLIADMLK12FBTXE"/>
    <s v="COMMERCIAL"/>
    <s v="COMMERCIAL NDBM"/>
    <x v="4"/>
    <s v="LATITUDE E7250"/>
    <s v="GOLIADMLK12BTXE"/>
    <x v="2"/>
    <s v="GB"/>
    <s v="NULL"/>
    <s v="NULL"/>
    <s v="Commercial DBM"/>
    <n v="254"/>
    <n v="253"/>
    <n v="253"/>
    <n v="253"/>
    <n v="163"/>
    <n v="88"/>
    <n v="4"/>
    <n v="0"/>
    <n v="0"/>
    <n v="0"/>
    <n v="0"/>
    <n v="0"/>
    <n v="0"/>
    <n v="0"/>
    <n v="0"/>
    <n v="0"/>
    <n v="0"/>
    <n v="420"/>
    <n v="420"/>
    <n v="84"/>
    <m/>
    <m/>
    <m/>
    <m/>
    <m/>
    <m/>
    <m/>
    <m/>
    <m/>
    <n v="961.94"/>
    <n v="244332.76"/>
    <n v="404014.80000000005"/>
    <n v="0"/>
    <x v="112"/>
  </r>
  <r>
    <s v="2M1FR"/>
    <s v="BTS_EMEA"/>
    <s v="FY 16 B2S Cycle 3"/>
    <s v="998-BNDU"/>
    <s v="NULL"/>
    <s v="TULIP17BDWFBTX"/>
    <s v="CONSUMER"/>
    <s v="CONSUMER DIRECT"/>
    <x v="0"/>
    <s v="INSPIRON 17-5758"/>
    <s v="TULIP17BDWBTX"/>
    <x v="2"/>
    <s v="Not Applicable"/>
    <s v="NULL"/>
    <s v="NULL"/>
    <s v="Cons Direct"/>
    <n v="5"/>
    <n v="5"/>
    <n v="5"/>
    <n v="5"/>
    <n v="5"/>
    <n v="5"/>
    <n v="5"/>
    <n v="5"/>
    <n v="5"/>
    <n v="0"/>
    <n v="0"/>
    <n v="0"/>
    <n v="0"/>
    <n v="0"/>
    <n v="0"/>
    <n v="0"/>
    <n v="0"/>
    <n v="0"/>
    <n v="0"/>
    <n v="0"/>
    <m/>
    <m/>
    <m/>
    <m/>
    <m/>
    <m/>
    <m/>
    <m/>
    <m/>
    <n v="603.71"/>
    <n v="3018.55"/>
    <n v="0"/>
    <n v="3018.55"/>
    <x v="155"/>
  </r>
  <r>
    <s v="2T1MD"/>
    <s v="BTS_EMEA"/>
    <s v="FY 16 B2S Cycle 3"/>
    <s v="998-BNOF"/>
    <s v="NULL"/>
    <s v="DINO13FBTX"/>
    <s v="CONSUMER"/>
    <s v="CONSUMER DIRECT"/>
    <x v="5"/>
    <s v="XPS  13 9343"/>
    <s v="DINO13BTX"/>
    <x v="2"/>
    <s v="Not Applicable"/>
    <s v="NULL"/>
    <s v="NULL"/>
    <s v="Cons Direct"/>
    <n v="4"/>
    <n v="4"/>
    <n v="4"/>
    <n v="4"/>
    <n v="4"/>
    <n v="4"/>
    <n v="4"/>
    <n v="4"/>
    <n v="4"/>
    <n v="4"/>
    <n v="0"/>
    <n v="0"/>
    <n v="0"/>
    <n v="0"/>
    <n v="0"/>
    <n v="0"/>
    <n v="0"/>
    <n v="0"/>
    <n v="0"/>
    <n v="0"/>
    <m/>
    <m/>
    <m/>
    <m/>
    <m/>
    <m/>
    <m/>
    <m/>
    <m/>
    <n v="1183.79"/>
    <n v="4735.16"/>
    <n v="0"/>
    <n v="4735.16"/>
    <x v="48"/>
  </r>
  <r>
    <s v="2TFP8"/>
    <s v="BTS_EMEA"/>
    <s v="FY16 2H"/>
    <s v="998-BPBE"/>
    <s v="NULL"/>
    <s v="AMAZON7SFFFBTX"/>
    <s v="COMMERCIAL"/>
    <s v="COMMERCIAL NDBM"/>
    <x v="2"/>
    <s v="OPTIPLEX 7020"/>
    <s v="AMAZON7SFFBTX"/>
    <x v="2"/>
    <s v="Not Applicable"/>
    <s v="NULL"/>
    <s v="NULL"/>
    <s v="Commercial DBM"/>
    <n v="211"/>
    <n v="211"/>
    <n v="211"/>
    <n v="211"/>
    <n v="211"/>
    <n v="115"/>
    <n v="43"/>
    <n v="19"/>
    <n v="0"/>
    <n v="0"/>
    <n v="0"/>
    <n v="0"/>
    <n v="0"/>
    <n v="0"/>
    <n v="0"/>
    <n v="72"/>
    <n v="0"/>
    <n v="0"/>
    <n v="72"/>
    <n v="24"/>
    <m/>
    <m/>
    <m/>
    <m/>
    <m/>
    <m/>
    <m/>
    <m/>
    <m/>
    <n v="492.63"/>
    <n v="103944.93"/>
    <n v="35469.360000000001"/>
    <n v="9359.9699999999993"/>
    <x v="6"/>
  </r>
  <r>
    <s v="2TJPK"/>
    <s v="BTS_EMEA"/>
    <s v="FY 16 Holiday Cycle 5"/>
    <s v="998-BRHY"/>
    <s v="NULL"/>
    <s v="TULIP17SKLFBTX"/>
    <s v="CONSUMER"/>
    <s v="CONSUMER DIRECT WIN10"/>
    <x v="0"/>
    <s v="INSPIRON 17-5759"/>
    <s v="TULIP17SKLBTX"/>
    <x v="2"/>
    <s v="Not Applicable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m/>
    <m/>
    <m/>
    <m/>
    <m/>
    <m/>
    <m/>
    <m/>
    <m/>
    <s v="-"/>
    <s v="-"/>
    <n v="0"/>
    <n v="0"/>
    <x v="148"/>
  </r>
  <r>
    <s v="2VCXC"/>
    <s v="BTS_EMEA"/>
    <s v="FY16 2H"/>
    <s v="998-BPUV"/>
    <s v="NULL"/>
    <s v="DIESEL17FBTX"/>
    <s v="COMMERCIAL"/>
    <s v="COMMERCIAL NDBM"/>
    <x v="14"/>
    <s v="PRECISION M6800"/>
    <s v="DIESEL17BTX"/>
    <x v="2"/>
    <s v="Not Applicable"/>
    <s v="NULL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10"/>
    <n v="5"/>
    <m/>
    <m/>
    <m/>
    <m/>
    <m/>
    <m/>
    <m/>
    <m/>
    <m/>
    <n v="1247.5798"/>
    <n v="0"/>
    <n v="12475.797999999999"/>
    <n v="0"/>
    <x v="258"/>
  </r>
  <r>
    <s v="2W78C"/>
    <s v="BTS_EMEA"/>
    <s v="FY 16 B2S Cycle 3"/>
    <s v="998-BNDN"/>
    <s v="NULL"/>
    <s v="TULIP17BDWFBTX"/>
    <s v="CONSUMER"/>
    <s v="CONSUMER DIRECT"/>
    <x v="0"/>
    <s v="INSPIRON 17-5758"/>
    <s v="TULIP17BDWBTX"/>
    <x v="2"/>
    <s v="Not Applicable"/>
    <s v="NULL"/>
    <s v="NULL"/>
    <s v="Cons Direct"/>
    <n v="7"/>
    <n v="7"/>
    <n v="7"/>
    <n v="7"/>
    <n v="7"/>
    <n v="7"/>
    <n v="7"/>
    <n v="7"/>
    <n v="7"/>
    <n v="7"/>
    <n v="0"/>
    <n v="0"/>
    <n v="0"/>
    <n v="0"/>
    <n v="0"/>
    <n v="0"/>
    <n v="0"/>
    <n v="0"/>
    <n v="0"/>
    <n v="0"/>
    <m/>
    <m/>
    <m/>
    <m/>
    <m/>
    <m/>
    <m/>
    <m/>
    <m/>
    <n v="712.13"/>
    <n v="4984.91"/>
    <n v="0"/>
    <n v="4984.91"/>
    <x v="155"/>
  </r>
  <r>
    <s v="2XJWD"/>
    <s v="BTS_EMEA"/>
    <s v="FY16 2H"/>
    <s v="998-BOJE"/>
    <s v="OPTIPLEX 3020,,TIGRISSFF,TIGRISSFFFBTX"/>
    <s v="TIGRISSFFFBTX"/>
    <s v="COMMERCIAL"/>
    <s v="COMMERCIAL NDBM"/>
    <x v="2"/>
    <s v="OPTIPLEX 3020"/>
    <s v="TIGRISSFFBTX"/>
    <x v="2"/>
    <s v="Not Applicable"/>
    <s v="NULL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m/>
    <m/>
    <m/>
    <m/>
    <m/>
    <m/>
    <m/>
    <m/>
    <m/>
    <n v="304.06"/>
    <n v="0"/>
    <n v="0"/>
    <n v="0"/>
    <x v="119"/>
  </r>
  <r>
    <s v="2YDXN"/>
    <s v="BTS_EMEA"/>
    <s v="Android Tablets"/>
    <s v="998-BEQZ"/>
    <s v="NULL"/>
    <s v="TALBOTTFBTX"/>
    <s v="TABLET DEVICES"/>
    <s v="TABLETS INDIRECT"/>
    <x v="7"/>
    <s v="VENUE 7"/>
    <s v="TALBOTTBTX"/>
    <x v="2"/>
    <s v="Not Applicable"/>
    <s v="NULL"/>
    <s v="NULL"/>
    <s v="Tablets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m/>
    <m/>
    <m/>
    <m/>
    <m/>
    <m/>
    <m/>
    <m/>
    <m/>
    <n v="169.53"/>
    <n v="169.53"/>
    <n v="0"/>
    <n v="169.53"/>
    <x v="203"/>
  </r>
  <r>
    <s v="30YTD"/>
    <s v="BTS_EMEA"/>
    <s v="FY16 2H"/>
    <s v="998-BPQC"/>
    <s v="NULL"/>
    <s v="JEFFERSONFBTX"/>
    <s v="TABLET DEVICES"/>
    <s v="TABLETS"/>
    <x v="7"/>
    <s v="VENUE 11 PRO 7140"/>
    <s v="JEFFERSONBTX"/>
    <x v="2"/>
    <s v="Not Applicable"/>
    <s v="NULL"/>
    <s v="NULL"/>
    <s v="Tablets"/>
    <n v="162"/>
    <n v="160"/>
    <n v="152"/>
    <n v="152"/>
    <n v="148"/>
    <n v="139"/>
    <n v="106"/>
    <n v="88"/>
    <n v="0"/>
    <n v="0"/>
    <n v="0"/>
    <n v="0"/>
    <n v="0"/>
    <n v="0"/>
    <n v="0"/>
    <n v="0"/>
    <n v="0"/>
    <n v="0"/>
    <n v="0"/>
    <n v="0"/>
    <m/>
    <m/>
    <m/>
    <m/>
    <m/>
    <m/>
    <m/>
    <m/>
    <m/>
    <n v="820.14"/>
    <n v="132862.68"/>
    <n v="0"/>
    <n v="72172.319999999992"/>
    <x v="137"/>
  </r>
  <r>
    <s v="317W0"/>
    <s v="BTS_EMEA"/>
    <s v="FY15 Wave 1 - Opti Haswell"/>
    <s v="998-BFWE"/>
    <s v="NULL"/>
    <s v="TIGRISSFFFBTX"/>
    <s v="COMMERCIAL"/>
    <s v="COMMERCIAL NDBM"/>
    <x v="2"/>
    <s v="OPTIPLEX 3020"/>
    <s v="TIGRISSFFBTX"/>
    <x v="2"/>
    <s v="DE"/>
    <s v="NULL"/>
    <s v="Commercial NDBM"/>
    <s v="Commercial DBM"/>
    <n v="2128"/>
    <n v="2075"/>
    <n v="2075"/>
    <n v="1115"/>
    <n v="434"/>
    <n v="49"/>
    <n v="49"/>
    <n v="1"/>
    <n v="1"/>
    <n v="0"/>
    <n v="0"/>
    <n v="0"/>
    <n v="0"/>
    <n v="0"/>
    <n v="0"/>
    <n v="2128"/>
    <n v="0"/>
    <n v="48"/>
    <n v="2176"/>
    <n v="816"/>
    <m/>
    <m/>
    <m/>
    <m/>
    <m/>
    <m/>
    <m/>
    <m/>
    <m/>
    <n v="444.13"/>
    <n v="945108.64"/>
    <n v="966426.88"/>
    <n v="444.13"/>
    <x v="119"/>
  </r>
  <r>
    <s v="3395Y"/>
    <s v="BTS_EMEA"/>
    <s v="FY16 Q1 - Opti HSW Refresh"/>
    <s v="998-BLYG"/>
    <s v="NULL"/>
    <s v="TIGRISSFFFBTX"/>
    <s v="COMMERCIAL"/>
    <s v="COMMERCIAL NDBM"/>
    <x v="2"/>
    <s v="OPTIPLEX 3020"/>
    <s v="TIGRISSFFBTX"/>
    <x v="2"/>
    <s v="IT"/>
    <s v="NULL"/>
    <s v="Commercial NDBM"/>
    <s v="Commercial DBM"/>
    <n v="666"/>
    <n v="664"/>
    <n v="664"/>
    <n v="300"/>
    <n v="300"/>
    <n v="228"/>
    <n v="228"/>
    <n v="228"/>
    <n v="0"/>
    <n v="0"/>
    <n v="0"/>
    <n v="0"/>
    <n v="0"/>
    <n v="0"/>
    <n v="0"/>
    <n v="312"/>
    <n v="0"/>
    <n v="216"/>
    <n v="528"/>
    <n v="216"/>
    <m/>
    <m/>
    <m/>
    <m/>
    <m/>
    <m/>
    <m/>
    <m/>
    <m/>
    <n v="374.05"/>
    <n v="249117.30000000002"/>
    <n v="197498.4"/>
    <n v="85283.400000000009"/>
    <x v="119"/>
  </r>
  <r>
    <s v="339DH"/>
    <s v="BTS_EMEA"/>
    <s v="FY16 2H"/>
    <s v="998-BOJI"/>
    <s v="OPTIPLEX 3020,,TIGRISSFF,TIGRISSFFFBTX"/>
    <s v="TIGRISSFFFBTX"/>
    <s v="COMMERCIAL"/>
    <s v="COMMERCIAL NDBM"/>
    <x v="2"/>
    <s v="OPTIPLEX 3020"/>
    <s v="TIGRISSFFBTX"/>
    <x v="2"/>
    <s v="Not Applicable"/>
    <s v="NULL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119"/>
  </r>
  <r>
    <s v="33R09"/>
    <s v="BTS_EMEA"/>
    <s v="Not Applicable"/>
    <s v="998-BOKC"/>
    <s v="NULL"/>
    <s v="SAN FRANCISCOTOSBTX"/>
    <s v="THIN CLIENT"/>
    <s v="COMMERCIAL NDBM"/>
    <x v="11"/>
    <s v="WYSE 5010 THIN CLIENT"/>
    <s v="SAN FRANCISCOBTX"/>
    <x v="2"/>
    <s v="Not Applicable"/>
    <s v="NULL"/>
    <s v="NULL"/>
    <s v="Commercial DBM"/>
    <n v="60"/>
    <n v="60"/>
    <n v="60"/>
    <n v="60"/>
    <n v="60"/>
    <n v="60"/>
    <n v="60"/>
    <n v="60"/>
    <n v="0"/>
    <n v="0"/>
    <n v="0"/>
    <n v="0"/>
    <n v="0"/>
    <n v="0"/>
    <n v="0"/>
    <n v="0"/>
    <n v="0"/>
    <n v="0"/>
    <n v="0"/>
    <n v="0"/>
    <m/>
    <m/>
    <m/>
    <m/>
    <m/>
    <m/>
    <m/>
    <m/>
    <m/>
    <n v="123.99"/>
    <n v="7439.4"/>
    <n v="0"/>
    <n v="7439.4"/>
    <x v="106"/>
  </r>
  <r>
    <s v="34C14"/>
    <s v="BTS_EMEA"/>
    <s v="FY15 Wave 1 - Opti Haswell"/>
    <s v="998-BGEW"/>
    <s v="NULL"/>
    <s v="AMAZONMTFBTX"/>
    <s v="COMMERCIAL"/>
    <s v="COMMERCIAL INDIRECT"/>
    <x v="2"/>
    <s v="OPTIPLEX 9020"/>
    <s v="AMAZONMTBTX"/>
    <x v="2"/>
    <s v="AE"/>
    <s v="NULL"/>
    <s v="Commercial NDBM"/>
    <s v="Comm Emerging"/>
    <n v="1284"/>
    <n v="1284"/>
    <n v="1284"/>
    <n v="1284"/>
    <n v="1284"/>
    <n v="784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368.26"/>
    <n v="472845.83999999997"/>
    <n v="0"/>
    <n v="0"/>
    <x v="65"/>
  </r>
  <r>
    <s v="357RM"/>
    <s v="BTS_EMEA"/>
    <s v="FY16 2H"/>
    <s v="998-BOGG"/>
    <s v="OPTIPLEX 7020,,AMAZON7SFF,AMAZON7SFFFBTX"/>
    <s v="AMAZON7SFFFBTX"/>
    <s v="COMMERCIAL"/>
    <s v="COMMERCIAL NDBM"/>
    <x v="2"/>
    <s v="OPTIPLEX 7020"/>
    <s v="AMAZON7SFFBTX"/>
    <x v="2"/>
    <s v="Not Applicable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6"/>
  </r>
  <r>
    <s v="35P9V"/>
    <s v="BTS_EMEA"/>
    <s v="Wave 2 NDBM Late Add"/>
    <s v="998-24184"/>
    <s v="NULL"/>
    <s v="TIGRISMTFBTX"/>
    <s v="COMMERCIAL"/>
    <s v="COMMERCIAL INDIRECT - OPTI HSW"/>
    <x v="2"/>
    <s v="OPTIPLEX 3020"/>
    <s v="TIGRISMTBTX"/>
    <x v="2"/>
    <s v="Rest of Africa (Nigeria)"/>
    <s v="United Arab Emirates"/>
    <s v="Commercial NDBM"/>
    <s v="Comm Emerging"/>
    <n v="2"/>
    <n v="2"/>
    <n v="2"/>
    <n v="2"/>
    <n v="2"/>
    <n v="2"/>
    <n v="2"/>
    <n v="2"/>
    <n v="2"/>
    <n v="2"/>
    <n v="2"/>
    <n v="2"/>
    <n v="2"/>
    <n v="2"/>
    <n v="0"/>
    <n v="0"/>
    <n v="0"/>
    <n v="0"/>
    <n v="0"/>
    <n v="0"/>
    <m/>
    <m/>
    <m/>
    <m/>
    <m/>
    <m/>
    <m/>
    <m/>
    <m/>
    <n v="263.74"/>
    <n v="527.48"/>
    <n v="0"/>
    <n v="527.48"/>
    <x v="41"/>
  </r>
  <r>
    <s v="3DMNW"/>
    <s v="BTS_EMEA"/>
    <s v="FY16 Q1 - Opti HSW Refresh"/>
    <s v="998-BLXL"/>
    <s v="NULL"/>
    <s v="TIGRISSFFFBTX"/>
    <s v="COMMERCIAL"/>
    <s v="COMMERCIAL INDIRECT"/>
    <x v="2"/>
    <s v="OPTIPLEX 3020"/>
    <s v="TIGRISSFFBTX"/>
    <x v="2"/>
    <s v="ZA"/>
    <s v="NULL"/>
    <s v="Commercial NDBM"/>
    <s v="Comm Emerging"/>
    <n v="688"/>
    <n v="688"/>
    <n v="688"/>
    <n v="688"/>
    <n v="688"/>
    <n v="688"/>
    <n v="0"/>
    <n v="0"/>
    <n v="0"/>
    <n v="0"/>
    <n v="0"/>
    <n v="0"/>
    <n v="0"/>
    <n v="0"/>
    <n v="0"/>
    <n v="1000"/>
    <n v="0"/>
    <n v="0"/>
    <n v="1000"/>
    <n v="0"/>
    <m/>
    <m/>
    <m/>
    <m/>
    <m/>
    <m/>
    <m/>
    <m/>
    <m/>
    <n v="373.99"/>
    <n v="257305.12"/>
    <n v="373990"/>
    <n v="0"/>
    <x v="119"/>
  </r>
  <r>
    <s v="3DPNW"/>
    <s v="BTS_EMEA"/>
    <s v="FY15 Wave 1 - Lati Haswell"/>
    <s v="998-BECL"/>
    <s v="NULL"/>
    <s v="GOLIAD12FBTX"/>
    <s v="COMMERCIAL"/>
    <s v="COMMERCIAL NDBM"/>
    <x v="4"/>
    <s v="LATITUDE E7240"/>
    <s v="GOLIAD12BTX"/>
    <x v="2"/>
    <s v="GB"/>
    <s v="United Kingdom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97"/>
  </r>
  <r>
    <s v="3H1N0"/>
    <s v="BTS_EMEA"/>
    <s v="FY15 Wave 2"/>
    <s v="998-BJTB"/>
    <s v="NULL"/>
    <s v="GOLIADMLK14FBTXE"/>
    <s v="COMMERCIAL"/>
    <s v="COMMERCIAL NDBM"/>
    <x v="4"/>
    <s v="LATITUDE E7450"/>
    <s v="GOLIADMLK14BTXE"/>
    <x v="2"/>
    <s v="GB"/>
    <s v="NULL"/>
    <s v="NULL"/>
    <s v="Commercial DBM"/>
    <n v="393"/>
    <n v="391"/>
    <n v="338"/>
    <n v="237"/>
    <n v="12"/>
    <n v="0"/>
    <n v="0"/>
    <n v="0"/>
    <n v="0"/>
    <n v="0"/>
    <n v="0"/>
    <n v="0"/>
    <n v="0"/>
    <n v="0"/>
    <n v="53"/>
    <n v="0"/>
    <n v="0"/>
    <n v="567"/>
    <n v="620"/>
    <n v="81"/>
    <m/>
    <m/>
    <m/>
    <m/>
    <m/>
    <m/>
    <m/>
    <m/>
    <m/>
    <n v="733.76"/>
    <n v="288367.68"/>
    <n v="454931.20000000001"/>
    <n v="0"/>
    <x v="40"/>
  </r>
  <r>
    <s v="3HF67"/>
    <s v="BTS_EMEA"/>
    <s v="FY16 2H"/>
    <s v="998-BOLR"/>
    <s v="OPTIPLEX 9030 AIO,BTX,RHINE,RHINE,BTX,WW"/>
    <s v="RHINEFBTX"/>
    <s v="COMMERCIAL"/>
    <s v="COMMERCIAL NDBM"/>
    <x v="2"/>
    <s v="OPTIPLEX 9030 AIO"/>
    <s v="RHINEAIOBTX"/>
    <x v="2"/>
    <s v="Not Applicable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10"/>
    <n v="0"/>
    <n v="0"/>
    <n v="10"/>
    <n v="0"/>
    <m/>
    <m/>
    <m/>
    <m/>
    <m/>
    <m/>
    <m/>
    <m/>
    <m/>
    <n v="779.04"/>
    <n v="0"/>
    <n v="7790.4"/>
    <n v="0"/>
    <x v="131"/>
  </r>
  <r>
    <s v="3HTHC"/>
    <s v="BTS_EMEA"/>
    <s v="FY 16 B2S Cycle 3"/>
    <s v="998-BNEJ"/>
    <s v="NULL"/>
    <s v="GOODYEARFBTX"/>
    <s v="CONSUMER"/>
    <s v="CONSUMER DIRECT"/>
    <x v="12"/>
    <s v="XPS 8700"/>
    <s v="GOODYEARBTX"/>
    <x v="2"/>
    <s v="Not Applicable"/>
    <s v="NULL"/>
    <s v="Consumer Direct"/>
    <s v="Cons Direct"/>
    <n v="31"/>
    <n v="30"/>
    <n v="30"/>
    <n v="2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1109.47"/>
    <n v="34393.57"/>
    <n v="0"/>
    <n v="0"/>
    <x v="68"/>
  </r>
  <r>
    <s v="3HWN8"/>
    <s v="BTS_EMEA"/>
    <s v="Not Applicable"/>
    <s v="998-BOLP"/>
    <s v="NULL"/>
    <s v="SAN DIEGOTOSBTX"/>
    <s v="THIN CLIENT"/>
    <s v="COMMERCIAL NDBM"/>
    <x v="11"/>
    <s v="WYSE 3020 THIN CLIENT"/>
    <s v="SAN DIEGOBTX"/>
    <x v="2"/>
    <s v="Not Applicable"/>
    <s v="NULL"/>
    <s v="NULL"/>
    <s v="Commercial DBM"/>
    <n v="466"/>
    <n v="466"/>
    <n v="466"/>
    <n v="335"/>
    <n v="335"/>
    <n v="335"/>
    <n v="28"/>
    <n v="28"/>
    <n v="13"/>
    <n v="0"/>
    <n v="0"/>
    <n v="0"/>
    <n v="0"/>
    <n v="0"/>
    <n v="82"/>
    <n v="0"/>
    <n v="0"/>
    <n v="0"/>
    <n v="82"/>
    <n v="0"/>
    <m/>
    <m/>
    <m/>
    <m/>
    <m/>
    <m/>
    <m/>
    <m/>
    <m/>
    <n v="114.29"/>
    <n v="53259.14"/>
    <n v="9371.7800000000007"/>
    <n v="3200.1200000000003"/>
    <x v="238"/>
  </r>
  <r>
    <s v="3JFX1"/>
    <s v="BTS_EMEA"/>
    <s v="FY 16 B2S Cycle 3"/>
    <s v="998-BNDM"/>
    <s v="NULL"/>
    <s v="TULIP17BDWFBTX"/>
    <s v="CONSUMER"/>
    <s v="CONSUMER DIRECT"/>
    <x v="0"/>
    <s v="INSPIRON 17-5758"/>
    <s v="TULIP17BDWBTX"/>
    <x v="2"/>
    <s v="Not Applicable"/>
    <s v="NULL"/>
    <s v="NULL"/>
    <s v="Cons Direct"/>
    <n v="5"/>
    <n v="5"/>
    <n v="5"/>
    <n v="5"/>
    <n v="5"/>
    <n v="5"/>
    <n v="5"/>
    <n v="5"/>
    <n v="5"/>
    <n v="0"/>
    <n v="0"/>
    <n v="0"/>
    <n v="0"/>
    <n v="0"/>
    <n v="0"/>
    <n v="0"/>
    <n v="0"/>
    <n v="0"/>
    <n v="0"/>
    <n v="0"/>
    <m/>
    <m/>
    <m/>
    <m/>
    <m/>
    <m/>
    <m/>
    <m/>
    <m/>
    <n v="712.13"/>
    <n v="3560.65"/>
    <n v="0"/>
    <n v="3560.65"/>
    <x v="155"/>
  </r>
  <r>
    <s v="3K9V5"/>
    <s v="BTS_EMEA"/>
    <s v="FY 16 Holiday Cycle 5"/>
    <s v="998-BRMV"/>
    <s v="NULL"/>
    <s v="COTTONWOODSKLFBTX"/>
    <s v="CONSUMER"/>
    <s v="CONSUMER DIRECT WIN10"/>
    <x v="0"/>
    <s v="INSPIRON 7359"/>
    <s v="COTTONWOODSKLBTX"/>
    <x v="2"/>
    <s v="Not Applicable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4"/>
    <m/>
    <m/>
    <m/>
    <m/>
    <m/>
    <m/>
    <m/>
    <m/>
    <m/>
    <s v="-"/>
    <s v="-"/>
    <n v="0"/>
    <n v="0"/>
    <x v="168"/>
  </r>
  <r>
    <s v="3P20M"/>
    <s v="BTS_EMEA"/>
    <s v="FY 16 Holiday Cycle 5"/>
    <s v="998-BRMT"/>
    <s v="NULL"/>
    <s v="IRIS15BSWFBTX"/>
    <s v="CONSUMER"/>
    <s v="CONSUMER DIRECT WIN10"/>
    <x v="0"/>
    <s v="INSPIRON 15-3552"/>
    <s v="IRIS15BSWBTX"/>
    <x v="2"/>
    <s v="Not Applicable"/>
    <s v="NULL"/>
    <s v="NULL"/>
    <s v="Cons Direct"/>
    <n v="93"/>
    <n v="93"/>
    <n v="55"/>
    <n v="0"/>
    <n v="0"/>
    <n v="0"/>
    <n v="0"/>
    <n v="0"/>
    <n v="0"/>
    <n v="0"/>
    <n v="0"/>
    <n v="0"/>
    <n v="0"/>
    <n v="0"/>
    <n v="0"/>
    <n v="0"/>
    <n v="0"/>
    <n v="90"/>
    <n v="90"/>
    <n v="90"/>
    <m/>
    <m/>
    <m/>
    <m/>
    <m/>
    <m/>
    <m/>
    <m/>
    <m/>
    <n v="396.48259999999999"/>
    <n v="36872.881799999996"/>
    <n v="35683.434000000001"/>
    <n v="0"/>
    <x v="183"/>
  </r>
  <r>
    <s v="3P952"/>
    <s v="BTS_EMEA"/>
    <s v="FY15 Wave 2"/>
    <s v="998-BJQL"/>
    <s v="NULL"/>
    <s v="HOUSTON15FBTX"/>
    <s v="COMMERCIAL"/>
    <s v="COMMERCIAL NDBM"/>
    <x v="4"/>
    <s v="LATITUDE 5550"/>
    <s v="HOUSTON15BTX"/>
    <x v="2"/>
    <s v="FR"/>
    <s v="NULL"/>
    <s v="NULL"/>
    <s v="Commercial DBM"/>
    <n v="329"/>
    <n v="302"/>
    <n v="302"/>
    <n v="134"/>
    <n v="134"/>
    <n v="2"/>
    <n v="1"/>
    <n v="1"/>
    <n v="1"/>
    <n v="1"/>
    <n v="1"/>
    <n v="1"/>
    <n v="0"/>
    <n v="0"/>
    <n v="0"/>
    <n v="0"/>
    <n v="0"/>
    <n v="252"/>
    <n v="252"/>
    <n v="84"/>
    <m/>
    <m/>
    <m/>
    <m/>
    <m/>
    <m/>
    <m/>
    <m/>
    <m/>
    <n v="668.42"/>
    <n v="219910.18"/>
    <n v="168441.84"/>
    <n v="668.42"/>
    <x v="62"/>
  </r>
  <r>
    <s v="3RGGK"/>
    <s v="BTS_EMEA"/>
    <s v="FY 16 B2S Cycle 3"/>
    <s v="998-BNCV"/>
    <s v="NULL"/>
    <s v="IRIS15BYTFBTX"/>
    <s v="CONSUMER"/>
    <s v="CONSUMER DIRECT"/>
    <x v="0"/>
    <s v="INSPIRON 15-3551"/>
    <s v="IRIS15BYTBTX"/>
    <x v="2"/>
    <s v="Not Applicable"/>
    <s v="NULL"/>
    <s v="NULL"/>
    <s v="Cons Direct"/>
    <n v="4"/>
    <n v="4"/>
    <n v="4"/>
    <n v="4"/>
    <n v="4"/>
    <n v="4"/>
    <n v="1"/>
    <n v="1"/>
    <n v="1"/>
    <n v="1"/>
    <n v="0"/>
    <n v="0"/>
    <n v="0"/>
    <n v="0"/>
    <n v="0"/>
    <n v="0"/>
    <n v="0"/>
    <n v="0"/>
    <n v="0"/>
    <n v="0"/>
    <m/>
    <m/>
    <m/>
    <m/>
    <m/>
    <m/>
    <m/>
    <m/>
    <m/>
    <n v="346.37"/>
    <n v="1385.48"/>
    <n v="0"/>
    <n v="346.37"/>
    <x v="4"/>
  </r>
  <r>
    <s v="3T98P"/>
    <s v="BTS_EMEA"/>
    <s v="FY 16 Holiday Cycle 5"/>
    <s v="998-BQRV"/>
    <s v="NULL"/>
    <s v="TULIP17SKLFBTX"/>
    <s v="CONSUMER"/>
    <s v="CONSUMER DIRECT WIN10"/>
    <x v="0"/>
    <s v="INSPIRON 17-5759"/>
    <s v="TULIP17SKLBTX"/>
    <x v="2"/>
    <s v="Not Applicable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432"/>
    <n v="432"/>
    <n v="288"/>
    <m/>
    <m/>
    <m/>
    <m/>
    <m/>
    <m/>
    <m/>
    <m/>
    <m/>
    <n v="612.09939999999995"/>
    <n v="0"/>
    <n v="264426.94079999998"/>
    <n v="0"/>
    <x v="148"/>
  </r>
  <r>
    <s v="3V47H"/>
    <s v="BTS_EMEA"/>
    <s v="FY16 Q1 - Opti HSW Refresh"/>
    <s v="998-BLXO"/>
    <s v="NULL"/>
    <s v="TIGRISMTFBTX"/>
    <s v="COMMERCIAL"/>
    <s v="COMMERCIAL NDBM"/>
    <x v="2"/>
    <s v="OPTIPLEX 3020"/>
    <s v="TIGRISMTBTX"/>
    <x v="2"/>
    <s v="DE"/>
    <s v="NULL"/>
    <s v="Commercial NDBM"/>
    <s v="Commercial DBM"/>
    <n v="550"/>
    <n v="238"/>
    <n v="184"/>
    <n v="184"/>
    <n v="184"/>
    <n v="0"/>
    <n v="0"/>
    <n v="0"/>
    <n v="0"/>
    <n v="0"/>
    <n v="0"/>
    <n v="0"/>
    <n v="0"/>
    <n v="0"/>
    <n v="0"/>
    <n v="1392"/>
    <n v="96"/>
    <n v="0"/>
    <n v="1488"/>
    <n v="0"/>
    <m/>
    <m/>
    <m/>
    <m/>
    <m/>
    <m/>
    <m/>
    <m/>
    <m/>
    <n v="379.58"/>
    <n v="208769"/>
    <n v="564815.03999999992"/>
    <n v="0"/>
    <x v="41"/>
  </r>
  <r>
    <s v="3X72G"/>
    <s v="BTS_EMEA"/>
    <s v="FY16 2H"/>
    <s v="998-BOKI"/>
    <s v="VENUE 11 PRO,MIDLAND64FBTX,HRYV8,BASE,TBLT,X64,5130,BTX,WW,WIN"/>
    <s v="MIDLAND64FBTX"/>
    <s v="TABLET DEVICES"/>
    <s v="TABLETS"/>
    <x v="7"/>
    <s v="VENUE 11 PRO"/>
    <s v="MIDLAND64BTX"/>
    <x v="2"/>
    <s v="Not Applicable"/>
    <s v="NULL"/>
    <s v="NULL"/>
    <s v="Tabl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86"/>
  </r>
  <r>
    <s v="3XCW3"/>
    <s v="BTS_EMEA"/>
    <s v="FY15 Wave 2"/>
    <s v="998-BJQG"/>
    <s v="NULL"/>
    <s v="HOUSTON15FBTX"/>
    <s v="COMMERCIAL"/>
    <s v="COMMERCIAL NDBM"/>
    <x v="4"/>
    <s v="LATITUDE 5550"/>
    <s v="HOUSTON15BTX"/>
    <x v="2"/>
    <s v="GB"/>
    <s v="NULL"/>
    <s v="NULL"/>
    <s v="Commercial DBM"/>
    <n v="495"/>
    <n v="454"/>
    <n v="310"/>
    <n v="310"/>
    <n v="310"/>
    <n v="0"/>
    <n v="0"/>
    <n v="0"/>
    <n v="0"/>
    <n v="0"/>
    <n v="0"/>
    <n v="0"/>
    <n v="0"/>
    <n v="0"/>
    <n v="226"/>
    <n v="0"/>
    <n v="0"/>
    <n v="420"/>
    <n v="646"/>
    <n v="173"/>
    <m/>
    <m/>
    <m/>
    <m/>
    <m/>
    <m/>
    <m/>
    <m/>
    <m/>
    <n v="645.17999999999995"/>
    <n v="319364.09999999998"/>
    <n v="416786.27999999997"/>
    <n v="0"/>
    <x v="62"/>
  </r>
  <r>
    <s v="407CY"/>
    <s v="BTS_EMEA"/>
    <s v="FY15 Wave 1 - Opti Haswell"/>
    <s v="998-BFXC"/>
    <s v="NULL"/>
    <s v="TIGRISMTFBTX"/>
    <s v="COMMERCIAL"/>
    <s v="COMMERCIAL INDIRECT"/>
    <x v="2"/>
    <s v="OPTIPLEX 3020"/>
    <s v="TIGRISMTBTX"/>
    <x v="2"/>
    <s v="AE"/>
    <s v="NULL"/>
    <s v="Commercial NDBM"/>
    <s v="Comm Emerg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"/>
    <m/>
    <m/>
    <m/>
    <m/>
    <m/>
    <m/>
    <m/>
    <m/>
    <m/>
    <s v="-"/>
    <s v="-"/>
    <n v="0"/>
    <n v="0"/>
    <x v="41"/>
  </r>
  <r>
    <s v="40FXX"/>
    <s v="BTS_EMEA"/>
    <s v="FY16 1H - Express Lane"/>
    <s v="998-BNWE"/>
    <s v="NULL"/>
    <s v="GOLIADMLK12FBTXE"/>
    <s v="COMMERCIAL"/>
    <s v="COMMERCIAL NDBM"/>
    <x v="4"/>
    <s v="LATITUDE E7250"/>
    <s v="GOLIADMLK12BTXE"/>
    <x v="2"/>
    <s v="Not Applicable"/>
    <s v="NULL"/>
    <s v="NULL"/>
    <s v="Commercial DBM"/>
    <n v="113"/>
    <n v="113"/>
    <n v="43"/>
    <n v="43"/>
    <n v="43"/>
    <n v="43"/>
    <n v="0"/>
    <n v="0"/>
    <n v="0"/>
    <n v="0"/>
    <n v="0"/>
    <n v="0"/>
    <n v="0"/>
    <n v="0"/>
    <n v="0"/>
    <n v="0"/>
    <n v="0"/>
    <n v="0"/>
    <n v="0"/>
    <n v="84"/>
    <m/>
    <m/>
    <m/>
    <m/>
    <m/>
    <m/>
    <m/>
    <m/>
    <m/>
    <n v="840.21"/>
    <n v="94943.73000000001"/>
    <n v="0"/>
    <n v="0"/>
    <x v="112"/>
  </r>
  <r>
    <s v="41TR2"/>
    <s v="BTS_EMEA"/>
    <s v="FY16 2H"/>
    <s v="998-BOFT"/>
    <s v="LATITUDE 3340,,,ROUNDROCKFBTX"/>
    <s v="ROUNDROCKFBTX"/>
    <s v="COMMERCIAL"/>
    <s v="COMMERCIAL NDBM"/>
    <x v="4"/>
    <s v="LATITUDE 3340"/>
    <s v="ROUND ROCKBTX"/>
    <x v="2"/>
    <s v="Not Applicable"/>
    <s v="NULL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589.35040000000004"/>
    <n v="0"/>
    <n v="0"/>
    <n v="0"/>
    <x v="10"/>
  </r>
  <r>
    <s v="430K3"/>
    <s v="BTS_EMEA"/>
    <s v="FY16 Q1 - Opti HSW Refresh"/>
    <s v="998-BLVJ"/>
    <s v="NULL"/>
    <s v="RHINEFBTX"/>
    <s v="COMMERCIAL"/>
    <s v="COMMERCIAL NDBM"/>
    <x v="2"/>
    <s v="OPTIPLEX 9030 AIO"/>
    <s v="RHINEAIOBTX"/>
    <x v="2"/>
    <s v="GB"/>
    <s v="NULL"/>
    <s v="NULL"/>
    <s v="Commercial DBM"/>
    <n v="910"/>
    <n v="864"/>
    <n v="774"/>
    <n v="704"/>
    <n v="624"/>
    <n v="304"/>
    <n v="13"/>
    <n v="11"/>
    <n v="1"/>
    <n v="1"/>
    <n v="0"/>
    <n v="0"/>
    <n v="0"/>
    <n v="0"/>
    <n v="0"/>
    <n v="460"/>
    <n v="0"/>
    <n v="0"/>
    <n v="460"/>
    <n v="120"/>
    <m/>
    <m/>
    <m/>
    <m/>
    <m/>
    <m/>
    <m/>
    <m/>
    <m/>
    <n v="709.42"/>
    <n v="645572.19999999995"/>
    <n v="326333.19999999995"/>
    <n v="7803.62"/>
    <x v="131"/>
  </r>
  <r>
    <s v="438P9"/>
    <s v="BTS_EMEA"/>
    <s v="FY 16 Spring Cycle 1"/>
    <s v="998-BMCV"/>
    <s v="NULL"/>
    <s v="IRIS14BYTFBTX"/>
    <s v="CONSUMER"/>
    <s v="NULL"/>
    <x v="0"/>
    <s v="INSPIRON 14-3451"/>
    <s v="IRIS14BYTBTX"/>
    <x v="2"/>
    <s v="Not Applicable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16"/>
  </r>
  <r>
    <s v="46P19"/>
    <s v="BTS_EMEA"/>
    <s v="FY 16 Spring Cycle 1"/>
    <s v="998-BKTV"/>
    <s v="NULL"/>
    <s v="MAPLEM15BDWFBTX"/>
    <s v="CONSUMER"/>
    <s v="CONSUMER DIRECT"/>
    <x v="0"/>
    <s v="INSPIRON 5548"/>
    <s v="MAPLEM15BDWBTX"/>
    <x v="2"/>
    <s v="GER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603.21"/>
    <n v="0"/>
    <n v="0"/>
    <n v="0"/>
    <x v="35"/>
  </r>
  <r>
    <s v="482Y2"/>
    <s v="BTS_EMEA"/>
    <s v="FY15 Wave 2"/>
    <s v="998-BJWS"/>
    <s v="NULL"/>
    <s v="GOLIADMLK12FBTXE"/>
    <s v="COMMERCIAL"/>
    <s v="COMMERCIAL NDBM"/>
    <x v="4"/>
    <s v="LATITUDE E7250"/>
    <s v="GOLIADMLK12BTXE"/>
    <x v="2"/>
    <s v="FR"/>
    <s v="NULL"/>
    <s v="NULL"/>
    <s v="Commercial DBM"/>
    <n v="123"/>
    <n v="88"/>
    <n v="26"/>
    <n v="26"/>
    <n v="26"/>
    <n v="0"/>
    <n v="0"/>
    <n v="0"/>
    <n v="0"/>
    <n v="0"/>
    <n v="0"/>
    <n v="0"/>
    <n v="0"/>
    <n v="0"/>
    <n v="22"/>
    <n v="0"/>
    <n v="0"/>
    <n v="168"/>
    <n v="190"/>
    <n v="0"/>
    <m/>
    <m/>
    <m/>
    <m/>
    <m/>
    <m/>
    <m/>
    <m/>
    <m/>
    <n v="861.41"/>
    <n v="105953.43"/>
    <n v="163667.9"/>
    <n v="0"/>
    <x v="112"/>
  </r>
  <r>
    <s v="4843J"/>
    <s v="BTS_EMEA"/>
    <s v="FY16 2H"/>
    <s v="998-BOGF"/>
    <s v="OPTIPLEX 7020,,AMAZON7SFF,AMAZON7SFFFBTX"/>
    <s v="AMAZON7SFFFBTX"/>
    <s v="COMMERCIAL"/>
    <s v="COMMERCIAL NDBM"/>
    <x v="2"/>
    <s v="OPTIPLEX 7020"/>
    <s v="AMAZON7SFFBTX"/>
    <x v="2"/>
    <s v="Not Applicable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6"/>
  </r>
  <r>
    <s v="48WTN"/>
    <s v="BTS_EMEA"/>
    <s v="FY15 Wave 2"/>
    <s v="998-BJRU"/>
    <s v="NULL"/>
    <s v="HOUSTON14FBTX"/>
    <s v="COMMERCIAL"/>
    <s v="COMMERCIAL NDBM"/>
    <x v="4"/>
    <s v="LATITUDE 5450"/>
    <s v="HOUSTON14BTX"/>
    <x v="2"/>
    <s v="DE"/>
    <s v="NULL"/>
    <s v="NULL"/>
    <s v="Commercial DBM"/>
    <n v="168"/>
    <n v="159"/>
    <n v="159"/>
    <n v="120"/>
    <n v="19"/>
    <n v="1"/>
    <n v="1"/>
    <n v="1"/>
    <n v="1"/>
    <n v="1"/>
    <n v="1"/>
    <n v="1"/>
    <n v="0"/>
    <n v="0"/>
    <n v="116"/>
    <n v="0"/>
    <n v="0"/>
    <n v="0"/>
    <n v="116"/>
    <n v="144"/>
    <m/>
    <m/>
    <m/>
    <m/>
    <m/>
    <m/>
    <m/>
    <m/>
    <m/>
    <n v="730.43"/>
    <n v="122712.23999999999"/>
    <n v="84729.87999999999"/>
    <n v="730.43"/>
    <x v="64"/>
  </r>
  <r>
    <s v="4CK51"/>
    <s v="BTS_EMEA"/>
    <s v="FY15 Wave 1 - Lati Haswell"/>
    <s v="998-BECK"/>
    <s v="NULL"/>
    <s v="GOLIAD12FBTX"/>
    <s v="COMMERCIAL"/>
    <s v="COMMERCIAL NDBM"/>
    <x v="4"/>
    <s v="LATITUDE E7240"/>
    <s v="GOLIAD12BTX"/>
    <x v="2"/>
    <s v="GB"/>
    <s v="United Kingdom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97"/>
  </r>
  <r>
    <s v="4DK75"/>
    <s v="BTS_EMEA"/>
    <s v="FY 16 B2S Cycle 3"/>
    <s v="998-BOVW"/>
    <s v="NULL"/>
    <s v="VANGOGH15BDWFBTX"/>
    <s v="CONSUMER"/>
    <s v="COMMERCIAL NDBM"/>
    <x v="6"/>
    <s v="VOSTRO 15 3558"/>
    <s v="VANGOGH15BDWBTX"/>
    <x v="2"/>
    <s v="Not Applicable"/>
    <s v="NULL"/>
    <s v="NULL"/>
    <s v="Commercial DBM"/>
    <n v="3"/>
    <n v="3"/>
    <n v="3"/>
    <n v="3"/>
    <n v="3"/>
    <n v="3"/>
    <n v="3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363.79"/>
    <n v="1091.3700000000001"/>
    <n v="0"/>
    <n v="0"/>
    <x v="166"/>
  </r>
  <r>
    <s v="4F1RW"/>
    <s v="BTS_EMEA"/>
    <s v="Not Applicable"/>
    <s v="998-BITU"/>
    <s v="NULL"/>
    <s v="DELL WYSE P25FBTX"/>
    <s v="THIN CLIENT"/>
    <s v="COMMERCIAL NDBM"/>
    <x v="11"/>
    <s v="DELL WYSE"/>
    <s v="DELL WYSE P25BTX"/>
    <x v="2"/>
    <s v="Not Applicable"/>
    <s v="NULL"/>
    <s v="NULL"/>
    <s v="Commercial DBM"/>
    <n v="14"/>
    <n v="14"/>
    <n v="14"/>
    <n v="14"/>
    <n v="14"/>
    <n v="14"/>
    <n v="14"/>
    <n v="14"/>
    <n v="8"/>
    <n v="0"/>
    <n v="0"/>
    <n v="0"/>
    <n v="0"/>
    <n v="0"/>
    <n v="0"/>
    <n v="0"/>
    <n v="0"/>
    <n v="0"/>
    <n v="0"/>
    <n v="0"/>
    <m/>
    <m/>
    <m/>
    <m/>
    <m/>
    <m/>
    <m/>
    <m/>
    <m/>
    <n v="111.43"/>
    <n v="1560.02"/>
    <n v="0"/>
    <n v="1560.02"/>
    <x v="56"/>
  </r>
  <r>
    <s v="4F7DK"/>
    <s v="BTS_EMEA"/>
    <s v="FY 16 B2S Cycle 3"/>
    <s v="998-BNDP"/>
    <s v="NULL"/>
    <s v="TULIP17BDWFBTX"/>
    <s v="CONSUMER"/>
    <s v="CONSUMER DIRECT"/>
    <x v="0"/>
    <s v="INSPIRON 17-5758"/>
    <s v="TULIP17BDWBTX"/>
    <x v="2"/>
    <s v="Not Applicable"/>
    <s v="NULL"/>
    <s v="NULL"/>
    <s v="Cons Direct"/>
    <n v="4"/>
    <n v="4"/>
    <n v="4"/>
    <n v="4"/>
    <n v="4"/>
    <n v="4"/>
    <n v="4"/>
    <n v="4"/>
    <n v="4"/>
    <n v="0"/>
    <n v="0"/>
    <n v="0"/>
    <n v="0"/>
    <n v="0"/>
    <n v="0"/>
    <n v="0"/>
    <n v="0"/>
    <n v="0"/>
    <n v="0"/>
    <n v="0"/>
    <m/>
    <m/>
    <m/>
    <m/>
    <m/>
    <m/>
    <m/>
    <m/>
    <m/>
    <n v="776.71"/>
    <n v="3106.84"/>
    <n v="0"/>
    <n v="3106.84"/>
    <x v="155"/>
  </r>
  <r>
    <s v="4F9K6"/>
    <s v="BTS_EMEA"/>
    <s v="FY15 Wave 1 - Opti Haswell"/>
    <s v="998-BFVZ"/>
    <s v="NULL"/>
    <s v="TIGRISSFFFBTX"/>
    <s v="COMMERCIAL"/>
    <s v="COMMERCIAL NDBM"/>
    <x v="2"/>
    <s v="OPTIPLEX 3020"/>
    <s v="TIGRISSFFBTX"/>
    <x v="2"/>
    <s v="GB"/>
    <s v="NULL"/>
    <s v="Commercial NDBM"/>
    <s v="Commercial DBM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m/>
    <m/>
    <m/>
    <m/>
    <m/>
    <m/>
    <m/>
    <m/>
    <m/>
    <n v="494.14"/>
    <n v="494.14"/>
    <n v="0"/>
    <n v="494.14"/>
    <x v="119"/>
  </r>
  <r>
    <s v="4FRP9"/>
    <s v="BTS_EMEA"/>
    <s v="FY 16 Holiday Cycle 5"/>
    <s v="998-BRIB"/>
    <s v="NULL"/>
    <s v="TULIP17SKLFBTX"/>
    <s v="CONSUMER"/>
    <s v="CONSUMER DIRECT WIN10"/>
    <x v="0"/>
    <s v="INSPIRON 17-5759"/>
    <s v="TULIP17SKLBTX"/>
    <x v="2"/>
    <s v="Not Applicable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m/>
    <m/>
    <m/>
    <m/>
    <m/>
    <m/>
    <m/>
    <m/>
    <m/>
    <s v="-"/>
    <s v="-"/>
    <n v="0"/>
    <n v="0"/>
    <x v="148"/>
  </r>
  <r>
    <s v="4HH0C"/>
    <s v="BTS_EMEA"/>
    <s v="FY 16 B2S Cycle 3"/>
    <s v="998-BNNB"/>
    <s v="NULL"/>
    <s v="TULIP17BDWFBTX"/>
    <s v="CONSUMER"/>
    <s v="CONSUMER DIRECT"/>
    <x v="0"/>
    <s v="INSPIRON 17-5758"/>
    <s v="TULIP17BDWBTX"/>
    <x v="2"/>
    <s v="Not Applicable"/>
    <s v="NULL"/>
    <s v="NULL"/>
    <s v="Cons Direct"/>
    <n v="5"/>
    <n v="5"/>
    <n v="5"/>
    <n v="5"/>
    <n v="5"/>
    <n v="5"/>
    <n v="5"/>
    <n v="5"/>
    <n v="5"/>
    <n v="0"/>
    <n v="0"/>
    <n v="0"/>
    <n v="0"/>
    <n v="0"/>
    <n v="0"/>
    <n v="0"/>
    <n v="0"/>
    <n v="0"/>
    <n v="0"/>
    <n v="0"/>
    <m/>
    <m/>
    <m/>
    <m/>
    <m/>
    <m/>
    <m/>
    <m/>
    <m/>
    <n v="776.71"/>
    <n v="3883.55"/>
    <n v="0"/>
    <n v="3883.55"/>
    <x v="155"/>
  </r>
  <r>
    <s v="4K7KX"/>
    <s v="BTS_EMEA"/>
    <s v="FY16 2H"/>
    <s v="998-BOHW"/>
    <s v="VENUE 11 PRO,7130,7139,JUNCTIONFBTX,WIN"/>
    <s v="JUNCTIONFBTX"/>
    <s v="TABLET DEVICES"/>
    <s v="TABLETS"/>
    <x v="7"/>
    <s v="VENUE 11 PRO"/>
    <s v="JUNCTIONBTX"/>
    <x v="2"/>
    <s v="Not Applicable"/>
    <s v="NULL"/>
    <s v="Tablets"/>
    <s v="Tabl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76"/>
  </r>
  <r>
    <s v="4KDRD"/>
    <s v="BTS_EMEA"/>
    <s v="FY16 2H"/>
    <s v="998-BOKT"/>
    <s v="JEFFERSONBTX1,MODEL 7140, VENUE 11 PRO,WIN"/>
    <s v="JEFFERSONFBTX"/>
    <s v="TABLET DEVICES"/>
    <s v="TABLETS"/>
    <x v="7"/>
    <s v="VENUE 11 PRO 7140"/>
    <s v="JEFFERSONBTX"/>
    <x v="2"/>
    <s v="Not Applicable"/>
    <s v="NULL"/>
    <s v="NULL"/>
    <s v="Tablets"/>
    <n v="0"/>
    <n v="0"/>
    <n v="0"/>
    <n v="0"/>
    <n v="0"/>
    <n v="0"/>
    <n v="0"/>
    <n v="0"/>
    <n v="0"/>
    <n v="0"/>
    <n v="0"/>
    <n v="0"/>
    <n v="0"/>
    <n v="0"/>
    <n v="10"/>
    <n v="0"/>
    <n v="0"/>
    <n v="0"/>
    <n v="10"/>
    <n v="9"/>
    <m/>
    <m/>
    <m/>
    <m/>
    <m/>
    <m/>
    <m/>
    <m/>
    <m/>
    <n v="736.50310000000002"/>
    <n v="0"/>
    <n v="7365.0309999999999"/>
    <n v="0"/>
    <x v="137"/>
  </r>
  <r>
    <s v="4TWV3"/>
    <s v="BTS_EMEA"/>
    <s v="FY16 2H"/>
    <s v="998-BOPM"/>
    <s v="NULL"/>
    <s v="GOLIADMLK14FBTXE"/>
    <s v="COMMERCIAL"/>
    <s v="COMMERCIAL NDBM"/>
    <x v="4"/>
    <s v="LATITUDE E7450"/>
    <s v="GOLIADMLK14BTXE"/>
    <x v="2"/>
    <s v="Not Applicable"/>
    <s v="NULL"/>
    <s v="NULL"/>
    <s v="Commercial DBM"/>
    <n v="237"/>
    <n v="237"/>
    <n v="237"/>
    <n v="237"/>
    <n v="237"/>
    <n v="237"/>
    <n v="237"/>
    <n v="237"/>
    <n v="156"/>
    <n v="0"/>
    <n v="0"/>
    <n v="0"/>
    <n v="0"/>
    <n v="0"/>
    <n v="0"/>
    <n v="0"/>
    <n v="0"/>
    <n v="0"/>
    <n v="0"/>
    <n v="0"/>
    <m/>
    <m/>
    <m/>
    <m/>
    <m/>
    <m/>
    <m/>
    <m/>
    <m/>
    <n v="836.64"/>
    <n v="198283.68"/>
    <n v="0"/>
    <n v="198283.68"/>
    <x v="40"/>
  </r>
  <r>
    <s v="4XDKH"/>
    <s v="BTS_EMEA"/>
    <s v="FY 16 B2S Cycle 3"/>
    <s v="998-BNEH"/>
    <s v="NULL"/>
    <s v="SAFFRONFBTX"/>
    <s v="CONSUMER"/>
    <s v="CONSUMER DIRECT"/>
    <x v="1"/>
    <s v="INSPIRON 3646"/>
    <s v="SAFFRONBTX"/>
    <x v="2"/>
    <s v="Not Applicable"/>
    <s v="NULL"/>
    <s v="NULL"/>
    <s v="Cons Direct"/>
    <n v="22"/>
    <n v="22"/>
    <n v="20"/>
    <n v="20"/>
    <n v="20"/>
    <n v="20"/>
    <n v="0"/>
    <n v="0"/>
    <n v="0"/>
    <n v="0"/>
    <n v="0"/>
    <n v="0"/>
    <n v="0"/>
    <n v="0"/>
    <n v="0"/>
    <n v="48"/>
    <n v="0"/>
    <n v="0"/>
    <n v="48"/>
    <n v="0"/>
    <m/>
    <m/>
    <m/>
    <m/>
    <m/>
    <m/>
    <m/>
    <m/>
    <m/>
    <n v="302.3"/>
    <n v="6650.6"/>
    <n v="14510.400000000001"/>
    <n v="0"/>
    <x v="88"/>
  </r>
  <r>
    <s v="4XF7V"/>
    <s v="BTS_EMEA"/>
    <s v="FY15 Wave 1 - Opti Haswell"/>
    <s v="998-BFWD"/>
    <s v="NULL"/>
    <s v="TIGRISSFFFBTX"/>
    <s v="COMMERCIAL"/>
    <s v="COMMERCIAL NDBM"/>
    <x v="2"/>
    <s v="OPTIPLEX 3020"/>
    <s v="TIGRISSFFBTX"/>
    <x v="2"/>
    <s v="IT"/>
    <s v="NULL"/>
    <s v="Commercial NDBM"/>
    <s v="Commercial DBM"/>
    <n v="1066"/>
    <n v="1055"/>
    <n v="1055"/>
    <n v="1055"/>
    <n v="1055"/>
    <n v="551"/>
    <n v="1"/>
    <n v="1"/>
    <n v="0"/>
    <n v="0"/>
    <n v="0"/>
    <n v="0"/>
    <n v="0"/>
    <n v="0"/>
    <n v="0"/>
    <n v="2160"/>
    <n v="0"/>
    <n v="144"/>
    <n v="2304"/>
    <n v="696"/>
    <m/>
    <m/>
    <m/>
    <m/>
    <m/>
    <m/>
    <m/>
    <m/>
    <m/>
    <n v="444.21"/>
    <n v="473527.86"/>
    <n v="1023459.84"/>
    <n v="444.21"/>
    <x v="119"/>
  </r>
  <r>
    <s v="518V9"/>
    <s v="BTS_EMEA"/>
    <s v="FY 16 B2S Cycle 3"/>
    <s v="998-BNEL"/>
    <s v="NULL"/>
    <s v="GOODYEARFBTX"/>
    <s v="CONSUMER"/>
    <s v="CONSUMER DIRECT"/>
    <x v="12"/>
    <s v="XPS 8700"/>
    <s v="GOODYEARBTX"/>
    <x v="2"/>
    <s v="Not Applicable"/>
    <s v="NULL"/>
    <s v="Consumer Direct"/>
    <s v="Cons Direct"/>
    <n v="47"/>
    <n v="43"/>
    <n v="43"/>
    <n v="23"/>
    <n v="23"/>
    <n v="2"/>
    <n v="2"/>
    <n v="2"/>
    <n v="1"/>
    <n v="1"/>
    <n v="0"/>
    <n v="0"/>
    <n v="0"/>
    <n v="0"/>
    <n v="0"/>
    <n v="0"/>
    <n v="0"/>
    <n v="0"/>
    <n v="0"/>
    <n v="10"/>
    <m/>
    <m/>
    <m/>
    <m/>
    <m/>
    <m/>
    <m/>
    <m/>
    <m/>
    <n v="784.93"/>
    <n v="36891.71"/>
    <n v="0"/>
    <n v="1569.86"/>
    <x v="68"/>
  </r>
  <r>
    <s v="54HM2"/>
    <s v="BTS_EMEA"/>
    <s v="FY 16 B2S Cycle 3"/>
    <s v="998-BNEN"/>
    <s v="NULL"/>
    <s v="GOODYEARFBTX"/>
    <s v="CONSUMER"/>
    <s v="CONSUMER DIRECT"/>
    <x v="12"/>
    <s v="XPS 8700"/>
    <s v="GOODYEARBTX"/>
    <x v="2"/>
    <s v="Not Applicable"/>
    <s v="NULL"/>
    <s v="Consumer Direct"/>
    <s v="Cons Direct"/>
    <n v="59"/>
    <n v="56"/>
    <n v="56"/>
    <n v="26"/>
    <n v="26"/>
    <n v="6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884.26"/>
    <n v="52171.34"/>
    <n v="0"/>
    <n v="0"/>
    <x v="68"/>
  </r>
  <r>
    <s v="57RND"/>
    <s v="BTS_EMEA"/>
    <s v="FY16 1H - Express Lane"/>
    <s v="998-BNWG"/>
    <s v="NULL"/>
    <s v="GOLIADMLK12FBTXE"/>
    <s v="COMMERCIAL"/>
    <s v="COMMERCIAL NDBM"/>
    <x v="4"/>
    <s v="LATITUDE E7250"/>
    <s v="GOLIADMLK12BTXE"/>
    <x v="2"/>
    <s v="Not Applicable"/>
    <s v="NULL"/>
    <s v="NULL"/>
    <s v="Commercial DBM"/>
    <n v="191"/>
    <n v="191"/>
    <n v="191"/>
    <n v="191"/>
    <n v="191"/>
    <n v="191"/>
    <n v="191"/>
    <n v="191"/>
    <n v="191"/>
    <n v="107"/>
    <n v="23"/>
    <n v="0"/>
    <n v="0"/>
    <n v="0"/>
    <n v="0"/>
    <n v="0"/>
    <n v="0"/>
    <n v="0"/>
    <n v="0"/>
    <n v="0"/>
    <m/>
    <m/>
    <m/>
    <m/>
    <m/>
    <m/>
    <m/>
    <m/>
    <m/>
    <n v="940.21"/>
    <n v="179580.11000000002"/>
    <n v="0"/>
    <n v="179580.11000000002"/>
    <x v="112"/>
  </r>
  <r>
    <s v="5C2X3"/>
    <s v="BTS_EMEA"/>
    <s v="FY16 2H"/>
    <s v="998-BPUS"/>
    <s v="NULL"/>
    <s v="DIESEL15FBTX"/>
    <s v="COMMERCIAL"/>
    <s v="COMMERCIAL NDBM"/>
    <x v="14"/>
    <s v="PRECISION M4800"/>
    <s v="DIESEL15BTX"/>
    <x v="2"/>
    <s v="Not Applicable"/>
    <s v="NULL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10"/>
    <n v="5"/>
    <m/>
    <m/>
    <m/>
    <m/>
    <m/>
    <m/>
    <m/>
    <m/>
    <m/>
    <n v="1505.21"/>
    <n v="0"/>
    <n v="15052.1"/>
    <n v="0"/>
    <x v="226"/>
  </r>
  <r>
    <s v="5H22C"/>
    <s v="BTS_EMEA"/>
    <s v="FY16 2H"/>
    <s v="998-BPSM"/>
    <s v="PRECISION M3800,NOTEBOOK,WW,TESTAROSSAPFBTX"/>
    <s v="TESTAROSSAPFBTX"/>
    <s v="COMMERCIAL"/>
    <s v="COMMERCIAL NDBM"/>
    <x v="14"/>
    <s v="PRECISION M3800"/>
    <s v="TESTAROSSA PBTX"/>
    <x v="2"/>
    <s v="Not Applicable"/>
    <s v="NULL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10"/>
    <n v="5"/>
    <m/>
    <m/>
    <m/>
    <m/>
    <m/>
    <m/>
    <m/>
    <m/>
    <m/>
    <n v="1783.1083000000001"/>
    <n v="0"/>
    <n v="17831.083000000002"/>
    <n v="0"/>
    <x v="123"/>
  </r>
  <r>
    <s v="5HMWR"/>
    <s v="BTS_EMEA"/>
    <s v="Not Applicable"/>
    <s v="998-BOHE"/>
    <s v="NULL"/>
    <s v="CONTRA COSTAFBTX"/>
    <s v="THIN CLIENT"/>
    <s v="COMMERCIAL NDBM"/>
    <x v="11"/>
    <s v="WYSE 5030 PCOIP ZERO CLIENT"/>
    <s v="CONTRA COSTABTX"/>
    <x v="2"/>
    <s v="Not Applicable"/>
    <s v="NULL"/>
    <s v="NULL"/>
    <s v="Commercial DBM"/>
    <n v="730"/>
    <n v="728"/>
    <n v="728"/>
    <n v="728"/>
    <n v="728"/>
    <n v="728"/>
    <n v="307"/>
    <n v="184"/>
    <n v="0"/>
    <n v="0"/>
    <n v="0"/>
    <n v="0"/>
    <n v="0"/>
    <n v="0"/>
    <n v="0"/>
    <n v="0"/>
    <n v="0"/>
    <n v="0"/>
    <n v="0"/>
    <n v="0"/>
    <m/>
    <m/>
    <m/>
    <m/>
    <m/>
    <m/>
    <m/>
    <m/>
    <m/>
    <n v="112.63"/>
    <n v="82219.899999999994"/>
    <n v="0"/>
    <n v="20723.919999999998"/>
    <x v="192"/>
  </r>
  <r>
    <s v="5HW55"/>
    <s v="BTS_EMEA"/>
    <s v="FY 16 B2S Cycle 3"/>
    <s v="998-BNJD"/>
    <s v="NULL"/>
    <s v="MONSTER2FBTX"/>
    <s v="CONSUMER"/>
    <s v="CONSUMER DIRECT"/>
    <x v="1"/>
    <s v="INSPIRON 2350"/>
    <s v="MONSTER2BTX"/>
    <x v="2"/>
    <s v="Not Applicable"/>
    <s v="NULL"/>
    <s v="Consumer Direct"/>
    <s v="Cons Direct"/>
    <n v="89"/>
    <n v="86"/>
    <n v="12"/>
    <n v="1"/>
    <n v="1"/>
    <n v="1"/>
    <n v="1"/>
    <n v="1"/>
    <n v="1"/>
    <n v="0"/>
    <n v="0"/>
    <n v="0"/>
    <n v="0"/>
    <n v="0"/>
    <n v="0"/>
    <n v="320"/>
    <n v="0"/>
    <n v="0"/>
    <n v="320"/>
    <n v="0"/>
    <m/>
    <m/>
    <m/>
    <m/>
    <m/>
    <m/>
    <m/>
    <m/>
    <m/>
    <n v="1086.8399999999999"/>
    <n v="96728.76"/>
    <n v="347788.79999999999"/>
    <n v="1086.8399999999999"/>
    <x v="3"/>
  </r>
  <r>
    <s v="5JR6N"/>
    <s v="BTS_EMEA"/>
    <s v="FY16 1H"/>
    <s v="998-BMHO"/>
    <s v="NULL"/>
    <s v="MARBLE FALLS15FBTX"/>
    <s v="COMMERCIAL"/>
    <s v="COMMERCIAL INDIRECT"/>
    <x v="4"/>
    <s v="LATITUDE 3550"/>
    <s v="MARBLE FALLS15BTX"/>
    <x v="2"/>
    <s v="PL"/>
    <s v="NULL"/>
    <s v="NULL"/>
    <s v="Comm Emerging"/>
    <n v="52"/>
    <n v="52"/>
    <n v="52"/>
    <n v="52"/>
    <n v="52"/>
    <n v="52"/>
    <n v="52"/>
    <n v="52"/>
    <n v="52"/>
    <n v="52"/>
    <n v="52"/>
    <n v="0"/>
    <n v="0"/>
    <n v="0"/>
    <n v="0"/>
    <n v="0"/>
    <n v="0"/>
    <n v="0"/>
    <n v="0"/>
    <n v="0"/>
    <m/>
    <m/>
    <m/>
    <m/>
    <m/>
    <m/>
    <m/>
    <m/>
    <m/>
    <n v="701.95"/>
    <n v="36501.4"/>
    <n v="0"/>
    <n v="36501.4"/>
    <x v="147"/>
  </r>
  <r>
    <s v="5KHP3"/>
    <s v="BTS_EMEA"/>
    <s v="FY15 Wave 1"/>
    <s v="998-BFUP"/>
    <s v="NULL"/>
    <s v="AMAZON7SFFFBTX"/>
    <s v="COMMERCIAL"/>
    <s v="COMMERCIAL NDBM"/>
    <x v="2"/>
    <s v="OPTIPLEX 7020"/>
    <s v="AMAZON7SFFBTX"/>
    <x v="2"/>
    <s v="GB"/>
    <s v="NULL"/>
    <s v="NULL"/>
    <s v="Commercial DBM"/>
    <n v="4"/>
    <n v="4"/>
    <n v="4"/>
    <n v="4"/>
    <n v="4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340.56"/>
    <n v="1362.24"/>
    <n v="0"/>
    <n v="0"/>
    <x v="6"/>
  </r>
  <r>
    <s v="5VR48"/>
    <s v="BTS_EMEA"/>
    <s v="FY16 1H"/>
    <s v="998-BNJK"/>
    <s v="NULL"/>
    <s v="GOLIADMLK14FBTXE"/>
    <s v="COMMERCIAL"/>
    <s v="COMMERCIAL NDBM"/>
    <x v="4"/>
    <s v="LATITUDE E7450"/>
    <s v="GOLIADMLK14BTXE"/>
    <x v="2"/>
    <s v="Not Applicable"/>
    <s v="NULL"/>
    <s v="NULL"/>
    <s v="Commercial DBM"/>
    <n v="248"/>
    <n v="147"/>
    <n v="29"/>
    <n v="29"/>
    <n v="29"/>
    <n v="1"/>
    <n v="1"/>
    <n v="1"/>
    <n v="1"/>
    <n v="1"/>
    <n v="1"/>
    <n v="0"/>
    <n v="0"/>
    <n v="0"/>
    <n v="150"/>
    <n v="0"/>
    <n v="0"/>
    <n v="0"/>
    <n v="150"/>
    <n v="486"/>
    <m/>
    <m/>
    <m/>
    <m/>
    <m/>
    <m/>
    <m/>
    <m/>
    <m/>
    <n v="994.89"/>
    <n v="246732.72"/>
    <n v="149233.5"/>
    <n v="994.89"/>
    <x v="40"/>
  </r>
  <r>
    <s v="5VWNR"/>
    <s v="BTS_EMEA"/>
    <s v="FY15 Wave 2"/>
    <s v="998-BJTG"/>
    <s v="NULL"/>
    <s v="GOLIADMLK14FBTXE"/>
    <s v="COMMERCIAL"/>
    <s v="COMMERCIAL NDBM"/>
    <x v="4"/>
    <s v="LATITUDE E7450"/>
    <s v="GOLIADMLK14BTXE"/>
    <x v="2"/>
    <s v="GB"/>
    <s v="NULL"/>
    <s v="NULL"/>
    <s v="Commercial DBM"/>
    <n v="339"/>
    <n v="339"/>
    <n v="339"/>
    <n v="339"/>
    <n v="339"/>
    <n v="128"/>
    <n v="47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712.67"/>
    <n v="241595.12999999998"/>
    <n v="0"/>
    <n v="0"/>
    <x v="40"/>
  </r>
  <r>
    <s v="5WDRH"/>
    <s v="BTS_EMEA"/>
    <s v="FY 16 B2S Cycle 3"/>
    <s v="998-BNGY"/>
    <s v="NULL"/>
    <s v="VANGOGH15BDWFBTX"/>
    <s v="CONSUMER"/>
    <s v="COMMERCIAL NDBM"/>
    <x v="6"/>
    <s v="VOSTRO 15 3558"/>
    <s v="VANGOGH15BDWBTX"/>
    <x v="2"/>
    <s v="Not Applicable"/>
    <s v="NULL"/>
    <s v="NULL"/>
    <s v="Commercial DBM"/>
    <n v="261"/>
    <n v="261"/>
    <n v="261"/>
    <n v="171"/>
    <n v="81"/>
    <n v="81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578.64"/>
    <n v="151025.04"/>
    <n v="0"/>
    <n v="0"/>
    <x v="166"/>
  </r>
  <r>
    <s v="5XY9G"/>
    <s v="BTS_EMEA"/>
    <s v="FY 16 B2S Cycle 3 - new"/>
    <s v="998-BOPQ"/>
    <s v="TULIP17BDWBTX1,INSPIRON 17-5758"/>
    <s v="TULIP17BDWFBTX"/>
    <s v="CONSUMER"/>
    <s v="CONSUMER DIRECT"/>
    <x v="0"/>
    <s v="INSPIRON 17-5758"/>
    <s v="TULIP17BDWBTX"/>
    <x v="2"/>
    <s v="Not Applicable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10"/>
    <n v="0"/>
    <n v="0"/>
    <n v="90"/>
    <n v="100"/>
    <n v="10"/>
    <m/>
    <m/>
    <m/>
    <m/>
    <m/>
    <m/>
    <m/>
    <m/>
    <m/>
    <n v="808.53"/>
    <n v="0"/>
    <n v="80853"/>
    <n v="0"/>
    <x v="155"/>
  </r>
  <r>
    <s v="609G7"/>
    <s v="BTS_EMEA"/>
    <s v="FY16 2H"/>
    <s v="998-BPWV"/>
    <s v="NULL"/>
    <s v="TULUMMTFBTX"/>
    <s v="COMMERCIAL"/>
    <s v="COMMERCIAL NDBM"/>
    <x v="15"/>
    <s v="PRECISION T1700"/>
    <s v="TULUMMTBTX"/>
    <x v="2"/>
    <s v="Not Applicable"/>
    <s v="NULL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  <n v="20"/>
    <m/>
    <m/>
    <m/>
    <m/>
    <m/>
    <m/>
    <m/>
    <m/>
    <m/>
    <n v="700.5027"/>
    <n v="0"/>
    <n v="2101.5081"/>
    <n v="0"/>
    <x v="210"/>
  </r>
  <r>
    <s v="60N28"/>
    <s v="BTS_EMEA"/>
    <s v="FY16 Q1 - Opti HSW Refresh"/>
    <s v="998-BLVY"/>
    <s v="NULL"/>
    <s v="AMAZON7SFFFBTX"/>
    <s v="COMMERCIAL"/>
    <s v="COMMERCIAL NDBM"/>
    <x v="2"/>
    <s v="OPTIPLEX 7020"/>
    <s v="AMAZON7SFFBTX"/>
    <x v="2"/>
    <s v="DE"/>
    <s v="NULL"/>
    <s v="NULL"/>
    <s v="Commercial DBM"/>
    <n v="209"/>
    <n v="183"/>
    <n v="183"/>
    <n v="183"/>
    <n v="183"/>
    <n v="1"/>
    <n v="0"/>
    <n v="0"/>
    <n v="0"/>
    <n v="0"/>
    <n v="0"/>
    <n v="0"/>
    <n v="0"/>
    <n v="0"/>
    <n v="0"/>
    <n v="638"/>
    <n v="0"/>
    <n v="0"/>
    <n v="638"/>
    <n v="0"/>
    <m/>
    <m/>
    <m/>
    <m/>
    <m/>
    <m/>
    <m/>
    <m/>
    <m/>
    <n v="459.69"/>
    <n v="96075.21"/>
    <n v="293282.21999999997"/>
    <n v="0"/>
    <x v="6"/>
  </r>
  <r>
    <s v="636WT"/>
    <s v="BTS_EMEA"/>
    <s v="FY15 Wave 2"/>
    <s v="998-BJRV"/>
    <s v="NULL"/>
    <s v="HOUSTON14FBTX"/>
    <s v="COMMERCIAL"/>
    <s v="COMMERCIAL INDIRECT"/>
    <x v="4"/>
    <s v="LATITUDE 5450"/>
    <s v="HOUSTON14BTX"/>
    <x v="2"/>
    <s v="ZA"/>
    <s v="NULL"/>
    <s v="NULL"/>
    <s v="Comm Emerging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144"/>
    <m/>
    <m/>
    <m/>
    <m/>
    <m/>
    <m/>
    <m/>
    <m/>
    <m/>
    <n v="744.19"/>
    <n v="744.19"/>
    <n v="0"/>
    <n v="744.19"/>
    <x v="64"/>
  </r>
  <r>
    <s v="63TT2"/>
    <s v="BTS_EMEA"/>
    <s v="FY 16 B2S Cycle 3"/>
    <s v="998-BNHY"/>
    <s v="NULL"/>
    <s v="VANGOGH15BDWFBTX"/>
    <s v="CONSUMER"/>
    <s v="COMMERCIAL NDBM"/>
    <x v="6"/>
    <s v="VOSTRO 15 3558"/>
    <s v="VANGOGH15BDWBTX"/>
    <x v="2"/>
    <s v="Not Applicable"/>
    <s v="NULL"/>
    <s v="NULL"/>
    <s v="Commercial DBM"/>
    <n v="260"/>
    <n v="260"/>
    <n v="260"/>
    <n v="170"/>
    <n v="170"/>
    <n v="119"/>
    <n v="29"/>
    <n v="0"/>
    <n v="0"/>
    <n v="0"/>
    <n v="0"/>
    <n v="0"/>
    <n v="0"/>
    <n v="0"/>
    <n v="0"/>
    <n v="0"/>
    <n v="0"/>
    <n v="180"/>
    <n v="180"/>
    <n v="0"/>
    <m/>
    <m/>
    <m/>
    <m/>
    <m/>
    <m/>
    <m/>
    <m/>
    <m/>
    <n v="578.64"/>
    <n v="150446.39999999999"/>
    <n v="104155.2"/>
    <n v="0"/>
    <x v="166"/>
  </r>
  <r>
    <s v="65V81"/>
    <s v="BTS_EMEA"/>
    <s v="FY15 Wave 2"/>
    <s v="998-BJQJ"/>
    <s v="NULL"/>
    <s v="HOUSTON15FBTX"/>
    <s v="COMMERCIAL"/>
    <s v="COMMERCIAL NDBM"/>
    <x v="4"/>
    <s v="LATITUDE 5550"/>
    <s v="HOUSTON15BTX"/>
    <x v="2"/>
    <s v="DE"/>
    <s v="NULL"/>
    <s v="NULL"/>
    <s v="Commercial DBM"/>
    <n v="26"/>
    <n v="26"/>
    <n v="26"/>
    <n v="26"/>
    <n v="26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668.44"/>
    <n v="17379.440000000002"/>
    <n v="0"/>
    <n v="0"/>
    <x v="62"/>
  </r>
  <r>
    <s v="662HD"/>
    <s v="BTS_EMEA"/>
    <s v="FY 16 Spring Cycle 1 - new"/>
    <s v="998-BMEZ"/>
    <s v="NULL"/>
    <s v="JANUS15BDWFBTX"/>
    <s v="CONSUMER"/>
    <s v="COMMERCIAL NDBM"/>
    <x v="6"/>
    <s v="VOSTRO 3549"/>
    <s v="JANUS15BDWBTX"/>
    <x v="2"/>
    <s v="Not Applicable"/>
    <s v="NULL"/>
    <s v="NULL"/>
    <s v="Commercial DBM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m/>
    <m/>
    <m/>
    <m/>
    <m/>
    <m/>
    <m/>
    <m/>
    <m/>
    <n v="389.03"/>
    <n v="389.03"/>
    <n v="0"/>
    <n v="389.03"/>
    <x v="266"/>
  </r>
  <r>
    <s v="688FV"/>
    <s v="BTS_EMEA"/>
    <s v="Cycle 5"/>
    <s v="998-BLFY"/>
    <s v="NULL"/>
    <s v="BLACKBURNFBTX"/>
    <s v="TABLET DEVICES"/>
    <s v="TABLETS"/>
    <x v="7"/>
    <s v="VENUE 8 7840"/>
    <s v="BLACKBURNBTX"/>
    <x v="2"/>
    <s v="Not Applicable"/>
    <s v="NULL"/>
    <s v="NULL"/>
    <s v="Tablets"/>
    <n v="522"/>
    <n v="522"/>
    <n v="522"/>
    <n v="522"/>
    <n v="522"/>
    <n v="519"/>
    <n v="519"/>
    <n v="519"/>
    <n v="519"/>
    <n v="519"/>
    <n v="519"/>
    <n v="509"/>
    <n v="0"/>
    <n v="0"/>
    <n v="0"/>
    <n v="0"/>
    <n v="0"/>
    <n v="0"/>
    <n v="0"/>
    <n v="0"/>
    <m/>
    <m/>
    <m/>
    <m/>
    <m/>
    <m/>
    <m/>
    <m/>
    <m/>
    <n v="332.65"/>
    <n v="173643.3"/>
    <n v="0"/>
    <n v="172645.34999999998"/>
    <x v="229"/>
  </r>
  <r>
    <s v="6DYY2"/>
    <s v="BTS_EMEA"/>
    <s v="FY 16 Holiday Cycle 5"/>
    <s v="998-BRVD"/>
    <s v="NULL"/>
    <s v="PANDORA15SKLFBTX"/>
    <s v="CONSUMER"/>
    <s v="CONSUMER DIRECT WIN10"/>
    <x v="0"/>
    <s v="INSPIRON 7559"/>
    <s v="PANDORA15SKLBTX"/>
    <x v="2"/>
    <s v="Not Applicable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5"/>
    <m/>
    <m/>
    <m/>
    <m/>
    <m/>
    <m/>
    <m/>
    <m/>
    <m/>
    <s v="-"/>
    <s v="-"/>
    <n v="0"/>
    <n v="0"/>
    <x v="200"/>
  </r>
  <r>
    <s v="6GMYV"/>
    <s v="BTS_EMEA"/>
    <s v="FY16 1H - Express Lane"/>
    <s v="998-BNWJ"/>
    <s v="NULL"/>
    <s v="GOLIADMLK14FBTXE"/>
    <s v="COMMERCIAL"/>
    <s v="COMMERCIAL NDBM"/>
    <x v="4"/>
    <s v="LATITUDE E7450"/>
    <s v="GOLIADMLK14BTXE"/>
    <x v="2"/>
    <s v="Not Applicable"/>
    <s v="NULL"/>
    <s v="NULL"/>
    <s v="Commercial DBM"/>
    <n v="17"/>
    <n v="17"/>
    <n v="17"/>
    <n v="17"/>
    <n v="17"/>
    <n v="2"/>
    <n v="2"/>
    <n v="2"/>
    <n v="2"/>
    <n v="2"/>
    <n v="2"/>
    <n v="0"/>
    <n v="0"/>
    <n v="0"/>
    <n v="209"/>
    <n v="0"/>
    <n v="0"/>
    <n v="81"/>
    <n v="290"/>
    <n v="81"/>
    <m/>
    <m/>
    <m/>
    <m/>
    <m/>
    <m/>
    <m/>
    <m/>
    <m/>
    <n v="775.71"/>
    <n v="13187.07"/>
    <n v="224955.90000000002"/>
    <n v="1551.42"/>
    <x v="40"/>
  </r>
  <r>
    <s v="6JF3N"/>
    <s v="BTS_EMEA"/>
    <s v="FY 16 Holiday Cycle 5"/>
    <s v="998-BQSB"/>
    <s v="NULL"/>
    <s v="TULIP17SKLFBTX"/>
    <s v="CONSUMER"/>
    <s v="CONSUMER DIRECT WIN10"/>
    <x v="0"/>
    <s v="INSPIRON 17-5759"/>
    <s v="TULIP17SKLBTX"/>
    <x v="2"/>
    <s v="Not Applicable"/>
    <s v="NULL"/>
    <s v="NULL"/>
    <s v="Cons Direct"/>
    <n v="44"/>
    <n v="44"/>
    <n v="0"/>
    <n v="0"/>
    <n v="0"/>
    <n v="0"/>
    <n v="0"/>
    <n v="0"/>
    <n v="0"/>
    <n v="0"/>
    <n v="0"/>
    <n v="0"/>
    <n v="0"/>
    <n v="0"/>
    <n v="30"/>
    <n v="0"/>
    <n v="0"/>
    <n v="144"/>
    <n v="174"/>
    <n v="72"/>
    <m/>
    <m/>
    <m/>
    <m/>
    <m/>
    <m/>
    <m/>
    <m/>
    <m/>
    <n v="687.86950000000002"/>
    <n v="30266.258000000002"/>
    <n v="119689.29300000001"/>
    <n v="0"/>
    <x v="148"/>
  </r>
  <r>
    <s v="6KC3W"/>
    <s v="BTS_EMEA"/>
    <s v="FY16 1H - Express Lane"/>
    <s v="998-BNWK"/>
    <s v="NULL"/>
    <s v="GOLIADMLK14FBTXE"/>
    <s v="COMMERCIAL"/>
    <s v="COMMERCIAL NDBM"/>
    <x v="4"/>
    <s v="LATITUDE E7450"/>
    <s v="GOLIADMLK14BTXE"/>
    <x v="2"/>
    <s v="Not Applicable"/>
    <s v="NULL"/>
    <s v="NULL"/>
    <s v="Commercial DBM"/>
    <n v="175"/>
    <n v="175"/>
    <n v="175"/>
    <n v="175"/>
    <n v="175"/>
    <n v="175"/>
    <n v="175"/>
    <n v="175"/>
    <n v="94"/>
    <n v="1"/>
    <n v="1"/>
    <n v="0"/>
    <n v="0"/>
    <n v="0"/>
    <n v="0"/>
    <n v="0"/>
    <n v="0"/>
    <n v="0"/>
    <n v="0"/>
    <n v="0"/>
    <m/>
    <m/>
    <m/>
    <m/>
    <m/>
    <m/>
    <m/>
    <m/>
    <m/>
    <n v="976.9"/>
    <n v="170957.5"/>
    <n v="0"/>
    <n v="170957.5"/>
    <x v="40"/>
  </r>
  <r>
    <s v="6M27P"/>
    <s v="BTS_EMEA"/>
    <s v="FY15 Wave 2"/>
    <s v="998-BJQQ"/>
    <s v="NULL"/>
    <s v="HOUSTON12FBTX "/>
    <s v="COMMERCIAL"/>
    <s v="COMMERCIAL NDBM"/>
    <x v="4"/>
    <s v="LATITUDE 5250"/>
    <s v="HOUSTON12BTX"/>
    <x v="2"/>
    <s v="GB"/>
    <s v="NULL"/>
    <s v="NULL"/>
    <s v="Commercial DBM"/>
    <n v="66"/>
    <n v="66"/>
    <n v="60"/>
    <n v="60"/>
    <n v="60"/>
    <n v="9"/>
    <n v="9"/>
    <n v="9"/>
    <n v="9"/>
    <n v="9"/>
    <n v="9"/>
    <n v="9"/>
    <n v="0"/>
    <n v="0"/>
    <n v="0"/>
    <n v="0"/>
    <n v="0"/>
    <n v="0"/>
    <n v="0"/>
    <n v="0"/>
    <m/>
    <m/>
    <m/>
    <m/>
    <m/>
    <m/>
    <m/>
    <m/>
    <m/>
    <n v="673.36"/>
    <n v="44441.760000000002"/>
    <n v="0"/>
    <n v="6060.24"/>
    <x v="32"/>
  </r>
  <r>
    <s v="6NKJJ"/>
    <s v="BTS_EMEA"/>
    <s v="FY15 Wave 2"/>
    <s v="998-BIWU"/>
    <s v="NULL"/>
    <s v="IDITARODFBTX"/>
    <s v="TABLET DEVICES"/>
    <s v="COMMERCIAL NDBM"/>
    <x v="7"/>
    <s v="CHROMEBOX 3010"/>
    <s v="IDITARODBTX"/>
    <x v="2"/>
    <s v="GB"/>
    <s v="NULL"/>
    <s v="NULL"/>
    <s v="Commercial DBM"/>
    <n v="101"/>
    <n v="101"/>
    <n v="101"/>
    <n v="101"/>
    <n v="101"/>
    <n v="101"/>
    <n v="101"/>
    <n v="101"/>
    <n v="101"/>
    <n v="101"/>
    <n v="18"/>
    <n v="18"/>
    <n v="18"/>
    <n v="18"/>
    <n v="0"/>
    <n v="0"/>
    <n v="0"/>
    <n v="0"/>
    <n v="0"/>
    <n v="0"/>
    <m/>
    <m/>
    <m/>
    <m/>
    <m/>
    <m/>
    <m/>
    <m/>
    <m/>
    <n v="634.42999999999995"/>
    <n v="64077.429999999993"/>
    <n v="0"/>
    <n v="64077.429999999993"/>
    <x v="216"/>
  </r>
  <r>
    <s v="6PG4Y"/>
    <s v="BTS_EMEA"/>
    <s v="FY16 2H"/>
    <s v="998-BOZT"/>
    <s v="NULL"/>
    <s v="HOUSTON14FBTX"/>
    <s v="COMMERCIAL"/>
    <s v="COMMERCIAL NDBM"/>
    <x v="4"/>
    <s v="LATITUDE 5450"/>
    <s v="HOUSTON14BTX"/>
    <x v="2"/>
    <s v="Not Applicable"/>
    <s v="NULL"/>
    <s v="NULL"/>
    <s v="Commercial DBM"/>
    <n v="156"/>
    <n v="154"/>
    <n v="154"/>
    <n v="82"/>
    <n v="82"/>
    <n v="10"/>
    <n v="4"/>
    <n v="0"/>
    <n v="0"/>
    <n v="0"/>
    <n v="0"/>
    <n v="0"/>
    <n v="0"/>
    <n v="0"/>
    <n v="0"/>
    <n v="0"/>
    <n v="0"/>
    <n v="144"/>
    <n v="144"/>
    <n v="0"/>
    <m/>
    <m/>
    <m/>
    <m/>
    <m/>
    <m/>
    <m/>
    <m/>
    <m/>
    <n v="753.02"/>
    <n v="117471.12"/>
    <n v="108434.88"/>
    <n v="0"/>
    <x v="64"/>
  </r>
  <r>
    <s v="6VWYK"/>
    <s v="BTS_EMEA"/>
    <s v="FY15 Wave 1 - Opti Haswell"/>
    <s v="998-BFWI"/>
    <s v="NULL"/>
    <s v="TIGRISSFFFBTX"/>
    <s v="COMMERCIAL"/>
    <s v="COMMERCIAL NDBM"/>
    <x v="2"/>
    <s v="OPTIPLEX 3020"/>
    <s v="TIGRISSFFBTX"/>
    <x v="2"/>
    <s v="DK"/>
    <s v="NULL"/>
    <s v="Commercial NDBM"/>
    <s v="Commercial DBM"/>
    <n v="785"/>
    <n v="832"/>
    <n v="738"/>
    <n v="714"/>
    <n v="474"/>
    <n v="66"/>
    <n v="0"/>
    <n v="0"/>
    <n v="0"/>
    <n v="0"/>
    <n v="0"/>
    <n v="0"/>
    <n v="0"/>
    <n v="0"/>
    <n v="0"/>
    <n v="504"/>
    <n v="0"/>
    <n v="72"/>
    <n v="576"/>
    <n v="240"/>
    <m/>
    <m/>
    <m/>
    <m/>
    <m/>
    <m/>
    <m/>
    <m/>
    <m/>
    <n v="476.16"/>
    <n v="373785.60000000003"/>
    <n v="274268.16000000003"/>
    <n v="0"/>
    <x v="119"/>
  </r>
  <r>
    <s v="70GHD"/>
    <s v="BTS_EMEA"/>
    <s v="FY15 Wave 2"/>
    <s v="998-BJTC"/>
    <s v="NULL"/>
    <s v="GOLIADMLK14FBTXE"/>
    <s v="COMMERCIAL"/>
    <s v="COMMERCIAL NDBM"/>
    <x v="4"/>
    <s v="LATITUDE E7450"/>
    <s v="GOLIADMLK14BTXE"/>
    <x v="2"/>
    <s v="GB"/>
    <s v="NULL"/>
    <s v="NULL"/>
    <s v="Commercial DBM"/>
    <n v="522"/>
    <n v="520"/>
    <n v="520"/>
    <n v="520"/>
    <n v="492"/>
    <n v="168"/>
    <n v="0"/>
    <n v="0"/>
    <n v="0"/>
    <n v="0"/>
    <n v="0"/>
    <n v="0"/>
    <n v="0"/>
    <n v="0"/>
    <n v="0"/>
    <n v="0"/>
    <n v="0"/>
    <n v="486"/>
    <n v="486"/>
    <n v="162"/>
    <m/>
    <m/>
    <m/>
    <m/>
    <m/>
    <m/>
    <m/>
    <m/>
    <m/>
    <n v="797.76"/>
    <n v="416430.72"/>
    <n v="387711.36"/>
    <n v="0"/>
    <x v="40"/>
  </r>
  <r>
    <s v="70KF9"/>
    <s v="BTS_EMEA"/>
    <s v="FY15 Wave 1 - Opti Haswell"/>
    <s v="998-BFWR"/>
    <s v="NULL"/>
    <s v="TIGRISMTFBTX"/>
    <s v="COMMERCIAL"/>
    <s v="COMMERCIAL INDIRECT"/>
    <x v="2"/>
    <s v="OPTIPLEX 3020"/>
    <s v="TIGRISMTBTX"/>
    <x v="2"/>
    <s v="ZA"/>
    <s v="NULL"/>
    <s v="Commercial NDBM"/>
    <s v="Comm Emerging"/>
    <n v="775"/>
    <n v="775"/>
    <n v="775"/>
    <n v="775"/>
    <n v="775"/>
    <n v="775"/>
    <n v="775"/>
    <n v="775"/>
    <n v="775"/>
    <n v="775"/>
    <n v="0"/>
    <n v="0"/>
    <n v="0"/>
    <n v="0"/>
    <n v="0"/>
    <n v="0"/>
    <n v="0"/>
    <n v="0"/>
    <n v="0"/>
    <n v="504"/>
    <m/>
    <m/>
    <m/>
    <m/>
    <m/>
    <m/>
    <m/>
    <m/>
    <m/>
    <n v="449.79"/>
    <n v="348587.25"/>
    <n v="0"/>
    <n v="348587.25"/>
    <x v="41"/>
  </r>
  <r>
    <s v="70TCK"/>
    <s v="BTS_EMEA"/>
    <s v="FY 16 B2S Cycle 3"/>
    <s v="998-BNGN"/>
    <s v="NULL"/>
    <s v="VANGOGH15BDWFBTX"/>
    <s v="CONSUMER"/>
    <s v="COMMERCIAL NDBM"/>
    <x v="6"/>
    <s v="VOSTRO 15 3558"/>
    <s v="VANGOGH15BDWBTX"/>
    <x v="2"/>
    <s v="Not Applicable"/>
    <s v="NULL"/>
    <s v="NULL"/>
    <s v="Commercial DBM"/>
    <n v="774"/>
    <n v="774"/>
    <n v="774"/>
    <n v="504"/>
    <n v="504"/>
    <n v="504"/>
    <n v="504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543.63"/>
    <n v="420769.62"/>
    <n v="0"/>
    <n v="0"/>
    <x v="166"/>
  </r>
  <r>
    <s v="7331Y"/>
    <s v="BTS_EMEA"/>
    <s v="FY16 2H"/>
    <s v="998-BOZY"/>
    <s v="NULL"/>
    <s v="TIGRISSFFFBTX"/>
    <s v="COMMERCIAL"/>
    <s v="COMMERCIAL NDBM"/>
    <x v="2"/>
    <s v="OPTIPLEX 3020"/>
    <s v="TIGRISSFFBTX"/>
    <x v="2"/>
    <s v="Not Applicable"/>
    <s v="NULL"/>
    <s v="Commercial NDBM"/>
    <s v="Commercial DBM"/>
    <n v="1273"/>
    <n v="1271"/>
    <n v="1151"/>
    <n v="1151"/>
    <n v="935"/>
    <n v="606"/>
    <n v="438"/>
    <n v="0"/>
    <n v="0"/>
    <n v="0"/>
    <n v="0"/>
    <n v="0"/>
    <n v="0"/>
    <n v="0"/>
    <n v="0"/>
    <n v="96"/>
    <n v="0"/>
    <n v="0"/>
    <n v="96"/>
    <n v="0"/>
    <m/>
    <m/>
    <m/>
    <m/>
    <m/>
    <m/>
    <m/>
    <m/>
    <m/>
    <n v="443.98"/>
    <n v="565186.54"/>
    <n v="42622.080000000002"/>
    <n v="0"/>
    <x v="119"/>
  </r>
  <r>
    <s v="73FYR"/>
    <s v="BTS_EMEA"/>
    <s v="FY16 Q1 - Opti HSW Refresh"/>
    <s v="998-BLYF"/>
    <s v="NULL"/>
    <s v="TIGRISSFFFBTX"/>
    <s v="COMMERCIAL"/>
    <s v="COMMERCIAL NDBM"/>
    <x v="2"/>
    <s v="OPTIPLEX 3020"/>
    <s v="TIGRISSFFBTX"/>
    <x v="2"/>
    <s v="DK"/>
    <s v="NULL"/>
    <s v="Commercial NDBM"/>
    <s v="Commercial DBM"/>
    <n v="48"/>
    <n v="48"/>
    <n v="48"/>
    <n v="48"/>
    <n v="48"/>
    <n v="24"/>
    <n v="1"/>
    <n v="1"/>
    <n v="1"/>
    <n v="1"/>
    <n v="1"/>
    <n v="1"/>
    <n v="0"/>
    <n v="0"/>
    <n v="0"/>
    <n v="72"/>
    <n v="0"/>
    <n v="24"/>
    <n v="96"/>
    <n v="48"/>
    <m/>
    <m/>
    <m/>
    <m/>
    <m/>
    <m/>
    <m/>
    <m/>
    <m/>
    <n v="374.5"/>
    <n v="17976"/>
    <n v="35952"/>
    <n v="374.5"/>
    <x v="119"/>
  </r>
  <r>
    <s v="762XX"/>
    <s v="BTS_EMEA"/>
    <s v="FY 16 Holiday Cycle 5"/>
    <s v="998-BRMG"/>
    <s v="NULL"/>
    <s v="LOTUSMTFBTX"/>
    <s v="CONSUMER"/>
    <s v="CONSUMER DIRECT WIN10"/>
    <x v="1"/>
    <s v="INSPIRON 3650"/>
    <s v="LOTUSMTBTX"/>
    <x v="2"/>
    <s v="Not Applicable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m/>
    <m/>
    <m/>
    <m/>
    <m/>
    <m/>
    <m/>
    <m/>
    <m/>
    <s v="-"/>
    <s v="-"/>
    <n v="0"/>
    <n v="0"/>
    <x v="218"/>
  </r>
  <r>
    <s v="7F7N1"/>
    <s v="BTS_EMEA"/>
    <s v="FY16 2H"/>
    <s v="998-BOWM"/>
    <s v="NULL"/>
    <s v="GOLIADMLK12FBTXE"/>
    <s v="COMMERCIAL"/>
    <s v="COMMERCIAL NDBM"/>
    <x v="4"/>
    <s v="LATITUDE E7250"/>
    <s v="GOLIADMLK12BTXE"/>
    <x v="2"/>
    <s v="Not Applicable"/>
    <s v="NULL"/>
    <s v="NULL"/>
    <s v="Commercial DBM"/>
    <n v="177"/>
    <n v="177"/>
    <n v="177"/>
    <n v="177"/>
    <n v="177"/>
    <n v="177"/>
    <n v="93"/>
    <n v="93"/>
    <n v="93"/>
    <n v="0"/>
    <n v="0"/>
    <n v="0"/>
    <n v="0"/>
    <n v="0"/>
    <n v="0"/>
    <n v="0"/>
    <n v="0"/>
    <n v="0"/>
    <n v="0"/>
    <n v="0"/>
    <m/>
    <m/>
    <m/>
    <m/>
    <m/>
    <m/>
    <m/>
    <m/>
    <m/>
    <n v="803.35"/>
    <n v="142192.95000000001"/>
    <n v="0"/>
    <n v="74711.55"/>
    <x v="112"/>
  </r>
  <r>
    <s v="7FC56"/>
    <s v="BTS_EMEA"/>
    <s v="FY16 2H"/>
    <s v="998-BPZM"/>
    <s v="NULL"/>
    <s v="HOUSTON14FBTX"/>
    <s v="COMMERCIAL"/>
    <s v="COMMERCIAL NDBM"/>
    <x v="4"/>
    <s v="LATITUDE 5450"/>
    <s v="HOUSTON14BTX"/>
    <x v="2"/>
    <s v="Not Applicable"/>
    <s v="NULL"/>
    <s v="NULL"/>
    <s v="Commercial DBM"/>
    <n v="222"/>
    <n v="220"/>
    <n v="220"/>
    <n v="220"/>
    <n v="148"/>
    <n v="148"/>
    <n v="121"/>
    <n v="0"/>
    <n v="0"/>
    <n v="0"/>
    <n v="0"/>
    <n v="0"/>
    <n v="0"/>
    <n v="0"/>
    <n v="0"/>
    <n v="0"/>
    <n v="0"/>
    <n v="0"/>
    <n v="0"/>
    <n v="72"/>
    <m/>
    <m/>
    <m/>
    <m/>
    <m/>
    <m/>
    <m/>
    <m/>
    <m/>
    <n v="626.12"/>
    <n v="138998.64000000001"/>
    <n v="0"/>
    <n v="0"/>
    <x v="64"/>
  </r>
  <r>
    <s v="7G36X"/>
    <s v="BTS_EMEA"/>
    <s v="FY16 2H"/>
    <s v="998-BOQC"/>
    <s v="LATITUDE E7450,,NOTEBOOK,GOLIADMLK14FBTXE"/>
    <s v="GOLIADMLK14FBTXE"/>
    <s v="COMMERCIAL"/>
    <s v="COMMERCIAL NDBM"/>
    <x v="4"/>
    <s v="LATITUDE E7450"/>
    <s v="GOLIADMLK14BTXE"/>
    <x v="2"/>
    <s v="Not Applicable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31"/>
    <n v="0"/>
    <n v="0"/>
    <n v="0"/>
    <n v="31"/>
    <n v="25"/>
    <m/>
    <m/>
    <m/>
    <m/>
    <m/>
    <m/>
    <m/>
    <m/>
    <m/>
    <n v="944.79049999999995"/>
    <n v="0"/>
    <n v="29288.505499999999"/>
    <n v="0"/>
    <x v="40"/>
  </r>
  <r>
    <s v="7HHVM"/>
    <s v="BTS_EMEA"/>
    <s v="FY16 2H"/>
    <s v="998-BOFO"/>
    <s v="LATITUDE 3450,,NOTEBOOK,MARBLE FALLS14FBTX"/>
    <s v="MARBLE FALLS14FBTX"/>
    <s v="COMMERCIAL"/>
    <s v="COMMERCIAL NDBM"/>
    <x v="4"/>
    <s v="LATITUDE 3450"/>
    <s v="MARBLE FALLS14BTX"/>
    <x v="2"/>
    <s v="Not Applicable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188"/>
  </r>
  <r>
    <s v="7MCF7"/>
    <s v="BTS_EMEA"/>
    <s v="FY16 2H"/>
    <s v="998-BPWT"/>
    <s v="NULL"/>
    <s v="TULUMMTFBTX"/>
    <s v="COMMERCIAL"/>
    <s v="COMMERCIAL NDBM"/>
    <x v="15"/>
    <s v="PRECISION T1700"/>
    <s v="TULUMMTBTX"/>
    <x v="2"/>
    <s v="Not Applicable"/>
    <s v="NULL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  <n v="10"/>
    <m/>
    <m/>
    <m/>
    <m/>
    <m/>
    <m/>
    <m/>
    <m/>
    <m/>
    <n v="631.42020000000002"/>
    <n v="0"/>
    <n v="1894.2606000000001"/>
    <n v="0"/>
    <x v="210"/>
  </r>
  <r>
    <s v="7NRWP"/>
    <s v="BTS_EMEA"/>
    <s v="FY16 Q1 - Opti HSW Refresh"/>
    <s v="998-BLWR"/>
    <s v="NULL"/>
    <s v="TIGRIS AIOFBTX"/>
    <s v="COMMERCIAL"/>
    <s v="COMMERCIAL NDBM"/>
    <x v="2"/>
    <s v="OPTIPLEX 3030 AIO"/>
    <s v="TIGRIS AIO BTX"/>
    <x v="2"/>
    <s v="GB"/>
    <s v="NULL"/>
    <s v="NULL"/>
    <s v="Commercial DBM"/>
    <n v="689"/>
    <n v="689"/>
    <n v="689"/>
    <n v="649"/>
    <n v="629"/>
    <n v="5"/>
    <n v="1"/>
    <n v="1"/>
    <n v="0"/>
    <n v="0"/>
    <n v="0"/>
    <n v="0"/>
    <n v="0"/>
    <n v="0"/>
    <n v="0"/>
    <n v="120"/>
    <n v="0"/>
    <n v="0"/>
    <n v="120"/>
    <n v="120"/>
    <m/>
    <m/>
    <m/>
    <m/>
    <m/>
    <m/>
    <m/>
    <m/>
    <m/>
    <n v="570.01"/>
    <n v="392736.89"/>
    <n v="68401.2"/>
    <n v="570.01"/>
    <x v="173"/>
  </r>
  <r>
    <s v="7R1R6"/>
    <s v="BTS_EMEA"/>
    <s v="FY15 Wave 1 - Opti Haswell"/>
    <s v="998-BGCP"/>
    <s v="NULL"/>
    <s v="AMAZONMTFBTX"/>
    <s v="COMMERCIAL"/>
    <s v="COMMERCIAL NDBM"/>
    <x v="2"/>
    <s v="OPTIPLEX 9020"/>
    <s v="AMAZONMTBTX"/>
    <x v="2"/>
    <s v="FR"/>
    <s v="NULL"/>
    <s v="Commercial NDBM"/>
    <s v="Commercial DBM"/>
    <n v="14"/>
    <n v="9"/>
    <n v="9"/>
    <n v="9"/>
    <n v="9"/>
    <n v="0"/>
    <n v="0"/>
    <n v="0"/>
    <n v="0"/>
    <n v="0"/>
    <n v="0"/>
    <n v="0"/>
    <n v="0"/>
    <n v="0"/>
    <n v="0"/>
    <n v="60"/>
    <n v="0"/>
    <n v="0"/>
    <n v="60"/>
    <n v="48"/>
    <m/>
    <m/>
    <m/>
    <m/>
    <m/>
    <m/>
    <m/>
    <m/>
    <m/>
    <n v="606.4"/>
    <n v="8489.6"/>
    <n v="36384"/>
    <n v="0"/>
    <x v="65"/>
  </r>
  <r>
    <s v="7VGC0"/>
    <s v="BTS_EMEA"/>
    <s v="FY 16 Holiday Cycle 5"/>
    <s v="998-BRHZ"/>
    <s v="NULL"/>
    <s v="TULIP17SKLFBTX"/>
    <s v="CONSUMER"/>
    <s v="CONSUMER DIRECT WIN10"/>
    <x v="0"/>
    <s v="INSPIRON 17-5759"/>
    <s v="TULIP17SKLBTX"/>
    <x v="2"/>
    <s v="Not Applicable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m/>
    <m/>
    <m/>
    <m/>
    <m/>
    <m/>
    <m/>
    <m/>
    <m/>
    <s v="-"/>
    <s v="-"/>
    <n v="0"/>
    <n v="0"/>
    <x v="148"/>
  </r>
  <r>
    <s v="7WXX7"/>
    <s v="BTS_EMEA"/>
    <s v="FY 16 B2S Cycle 3"/>
    <s v="998-BNIC"/>
    <s v="NULL"/>
    <s v="VANGOGH15BDWFBTX"/>
    <s v="CONSUMER"/>
    <s v="COMMERCIAL NDBM"/>
    <x v="6"/>
    <s v="VOSTRO 15 3558"/>
    <s v="VANGOGH15BDWBTX"/>
    <x v="2"/>
    <s v="Not Applicable"/>
    <s v="NULL"/>
    <s v="NULL"/>
    <s v="Commercial DBM"/>
    <n v="868"/>
    <n v="868"/>
    <n v="868"/>
    <n v="418"/>
    <n v="418"/>
    <n v="135"/>
    <n v="0"/>
    <n v="0"/>
    <n v="0"/>
    <n v="0"/>
    <n v="0"/>
    <n v="0"/>
    <n v="0"/>
    <n v="0"/>
    <n v="0"/>
    <n v="0"/>
    <n v="0"/>
    <n v="0"/>
    <n v="0"/>
    <n v="630"/>
    <m/>
    <m/>
    <m/>
    <m/>
    <m/>
    <m/>
    <m/>
    <m/>
    <m/>
    <n v="579.08000000000004"/>
    <n v="502641.44000000006"/>
    <n v="0"/>
    <n v="0"/>
    <x v="166"/>
  </r>
  <r>
    <s v="7X1KG"/>
    <s v="BTS_EMEA"/>
    <s v="FY15 Wave 2"/>
    <s v="998-BJRS"/>
    <s v="NULL"/>
    <s v="HOUSTON14FBTX"/>
    <s v="COMMERCIAL"/>
    <s v="COMMERCIAL NDBM"/>
    <x v="4"/>
    <s v="LATITUDE 5450"/>
    <s v="HOUSTON14BTX"/>
    <x v="2"/>
    <s v="FR"/>
    <s v="NULL"/>
    <s v="NULL"/>
    <s v="Commercial DBM"/>
    <n v="133"/>
    <n v="133"/>
    <n v="133"/>
    <n v="71"/>
    <n v="1"/>
    <n v="1"/>
    <n v="1"/>
    <n v="1"/>
    <n v="0"/>
    <n v="0"/>
    <n v="0"/>
    <n v="0"/>
    <n v="0"/>
    <n v="0"/>
    <n v="113"/>
    <n v="0"/>
    <n v="0"/>
    <n v="144"/>
    <n v="257"/>
    <n v="162"/>
    <m/>
    <m/>
    <m/>
    <m/>
    <m/>
    <m/>
    <m/>
    <m/>
    <m/>
    <n v="685.03"/>
    <n v="91108.989999999991"/>
    <n v="176052.71"/>
    <n v="685.03"/>
    <x v="64"/>
  </r>
  <r>
    <s v="7XFY0"/>
    <s v="BTS_EMEA"/>
    <s v="FY 16 Holiday Cycle 5"/>
    <s v="998-BRSY"/>
    <s v="NULL"/>
    <s v="TULIP15SKLFBTX"/>
    <s v="CONSUMER"/>
    <s v="CONSUMER DIRECT WIN10"/>
    <x v="0"/>
    <s v="INSPIRON 15-5559"/>
    <s v="TULIP15SKLBTX"/>
    <x v="2"/>
    <s v="Not Applicable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7"/>
    <n v="0"/>
    <n v="0"/>
    <n v="0"/>
    <n v="7"/>
    <n v="0"/>
    <m/>
    <m/>
    <m/>
    <m/>
    <m/>
    <m/>
    <m/>
    <m/>
    <m/>
    <n v="833.15369999999996"/>
    <n v="0"/>
    <n v="5832.0758999999998"/>
    <n v="0"/>
    <x v="89"/>
  </r>
  <r>
    <s v="7XNXT"/>
    <s v="BTS_EMEA"/>
    <s v="FY15 Wave 2"/>
    <s v="998-BJQP"/>
    <s v="NULL"/>
    <s v="HOUSTON15FBTX"/>
    <s v="COMMERCIAL"/>
    <s v="COMMERCIAL INDIRECT"/>
    <x v="4"/>
    <s v="LATITUDE 5550"/>
    <s v="HOUSTON15BTX"/>
    <x v="2"/>
    <s v="ZA"/>
    <s v="NULL"/>
    <s v="NULL"/>
    <s v="Comm Emerging"/>
    <n v="962"/>
    <n v="962"/>
    <n v="962"/>
    <n v="962"/>
    <n v="962"/>
    <n v="962"/>
    <n v="962"/>
    <n v="962"/>
    <n v="962"/>
    <n v="962"/>
    <n v="962"/>
    <n v="0"/>
    <n v="0"/>
    <n v="0"/>
    <n v="0"/>
    <n v="0"/>
    <n v="0"/>
    <n v="0"/>
    <n v="0"/>
    <n v="0"/>
    <m/>
    <m/>
    <m/>
    <m/>
    <m/>
    <m/>
    <m/>
    <m/>
    <m/>
    <n v="806.64"/>
    <n v="775987.67999999993"/>
    <n v="0"/>
    <n v="775987.67999999993"/>
    <x v="62"/>
  </r>
  <r>
    <s v="802DF"/>
    <s v="BTS_EMEA"/>
    <s v="FY15 Wave 1"/>
    <s v="998-BFUK"/>
    <s v="NULL"/>
    <s v="AMAZON7SFFFBTX"/>
    <s v="COMMERCIAL"/>
    <s v="COMMERCIAL NDBM"/>
    <x v="2"/>
    <s v="OPTIPLEX 7020"/>
    <s v="AMAZON7SFFBTX"/>
    <x v="2"/>
    <s v="GB"/>
    <s v="NULL"/>
    <s v="NULL"/>
    <s v="Commercial DBM"/>
    <n v="2"/>
    <n v="2"/>
    <n v="2"/>
    <n v="2"/>
    <n v="2"/>
    <n v="2"/>
    <n v="2"/>
    <n v="2"/>
    <n v="2"/>
    <n v="2"/>
    <n v="2"/>
    <n v="0"/>
    <n v="0"/>
    <n v="0"/>
    <n v="0"/>
    <n v="0"/>
    <n v="0"/>
    <n v="0"/>
    <n v="0"/>
    <n v="0"/>
    <m/>
    <m/>
    <m/>
    <m/>
    <m/>
    <m/>
    <m/>
    <m/>
    <m/>
    <n v="459.71"/>
    <n v="919.42"/>
    <n v="0"/>
    <n v="919.42"/>
    <x v="6"/>
  </r>
  <r>
    <s v="80Y41"/>
    <s v="BTS_EMEA"/>
    <s v="Wave 2 NDBM"/>
    <s v="998-23357"/>
    <s v="NULL"/>
    <s v="GOLIAD12FBTX"/>
    <s v="COMMERCIAL"/>
    <s v="COMMERCIAL NDBM"/>
    <x v="4"/>
    <s v="LATITUDE E7240"/>
    <s v="GOLIAD12BTX"/>
    <x v="2"/>
    <s v="UK, Ireland (primary UK)"/>
    <s v="MUI"/>
    <s v="Commercial NDBM"/>
    <s v="Commercial DBM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m/>
    <m/>
    <m/>
    <m/>
    <m/>
    <m/>
    <m/>
    <m/>
    <m/>
    <n v="737.09109999999998"/>
    <n v="737.09109999999998"/>
    <n v="0"/>
    <n v="737.09109999999998"/>
    <x v="97"/>
  </r>
  <r>
    <s v="82JKT"/>
    <s v="BTS_EMEA"/>
    <s v="FY16 2H"/>
    <s v="998-BOGZ"/>
    <s v="LATITUDE 3550,,NOTEBOOK,MARBLE FALLS15FBTX"/>
    <s v="MARBLE FALLS15FBTX"/>
    <s v="COMMERCIAL"/>
    <s v="COMMERCIAL NDBM"/>
    <x v="4"/>
    <s v="LATITUDE 3550"/>
    <s v="MARBLE FALLS15BTX"/>
    <x v="2"/>
    <s v="Not Applicable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115"/>
    <n v="0"/>
    <n v="0"/>
    <n v="90"/>
    <n v="205"/>
    <n v="60"/>
    <m/>
    <m/>
    <m/>
    <m/>
    <m/>
    <m/>
    <m/>
    <m/>
    <m/>
    <n v="686.17809999999997"/>
    <n v="0"/>
    <n v="140666.5105"/>
    <n v="0"/>
    <x v="147"/>
  </r>
  <r>
    <s v="82WKJ"/>
    <s v="BTS_EMEA"/>
    <s v="FY16 2H"/>
    <s v="998-BOIU"/>
    <s v="LATITUDE E7450,,NOTEBOOK,GOLIADMLK14FBTXE"/>
    <s v="GOLIADMLK14FBTXE"/>
    <s v="COMMERCIAL"/>
    <s v="COMMERCIAL NDBM"/>
    <x v="4"/>
    <s v="LATITUDE E7450"/>
    <s v="GOLIADMLK14BTXE"/>
    <x v="2"/>
    <s v="Not Applicable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5"/>
    <n v="0"/>
    <m/>
    <m/>
    <m/>
    <m/>
    <m/>
    <m/>
    <m/>
    <m/>
    <m/>
    <n v="853.13390000000004"/>
    <n v="0"/>
    <n v="4265.6695"/>
    <n v="0"/>
    <x v="40"/>
  </r>
  <r>
    <s v="84D75"/>
    <s v="BTS_EMEA"/>
    <s v="FY15 Wave 2"/>
    <s v="998-BLMW"/>
    <s v="NULL"/>
    <s v="HOUSTON12FBTX "/>
    <s v="COMMERCIAL"/>
    <s v="COMMERCIAL NDBM"/>
    <x v="4"/>
    <s v="LATITUDE 5250"/>
    <s v="HOUSTON12BTX"/>
    <x v="2"/>
    <s v="DE"/>
    <s v="NULL"/>
    <s v="NULL"/>
    <s v="Commercial DBM"/>
    <n v="361"/>
    <n v="348"/>
    <n v="348"/>
    <n v="348"/>
    <n v="348"/>
    <n v="348"/>
    <n v="348"/>
    <n v="348"/>
    <n v="348"/>
    <n v="348"/>
    <n v="348"/>
    <n v="348"/>
    <n v="0"/>
    <n v="0"/>
    <n v="0"/>
    <n v="0"/>
    <n v="0"/>
    <n v="0"/>
    <n v="0"/>
    <n v="0"/>
    <m/>
    <m/>
    <m/>
    <m/>
    <m/>
    <m/>
    <m/>
    <m/>
    <m/>
    <n v="762.54"/>
    <n v="275276.94"/>
    <n v="0"/>
    <n v="265363.92"/>
    <x v="32"/>
  </r>
  <r>
    <s v="84H2C"/>
    <s v="BTS_EMEA"/>
    <s v="FY 16 Holiday Cycle 5"/>
    <s v="998-BQRE"/>
    <s v="NULL"/>
    <s v="TULIP17BDWFBTX"/>
    <s v="CONSUMER"/>
    <s v="CONSUMER DIRECT WIN10"/>
    <x v="0"/>
    <s v="INSPIRON 17-5758"/>
    <s v="TULIP17BDWBTX"/>
    <x v="2"/>
    <s v="Not Applicable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216"/>
    <n v="288"/>
    <m/>
    <m/>
    <m/>
    <m/>
    <m/>
    <m/>
    <m/>
    <m/>
    <m/>
    <n v="559.88760000000002"/>
    <n v="0"/>
    <n v="120935.7216"/>
    <n v="0"/>
    <x v="155"/>
  </r>
  <r>
    <s v="855GX"/>
    <s v="BTS_EMEA"/>
    <s v="FY 16 Holiday Cycle 5"/>
    <s v="998-BQNV"/>
    <s v="NULL"/>
    <s v="GREATBEARMTBTX"/>
    <s v="CONSUMER"/>
    <s v="COMMERCIAL NDBM"/>
    <x v="10"/>
    <s v="VOSTRO 3900"/>
    <s v="GREATBEAR MT BTX"/>
    <x v="2"/>
    <s v="Not Applicable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600"/>
    <n v="0"/>
    <n v="0"/>
    <n v="600"/>
    <n v="12"/>
    <m/>
    <m/>
    <m/>
    <m/>
    <m/>
    <m/>
    <m/>
    <m/>
    <m/>
    <n v="352.42"/>
    <n v="0"/>
    <n v="211452"/>
    <n v="0"/>
    <x v="227"/>
  </r>
  <r>
    <s v="86YJW"/>
    <s v="BTS_EMEA"/>
    <s v="FY16 2H"/>
    <s v="998-BOIR"/>
    <s v="LATITUDE 5250,,NOTEBOOK,HOUSTON12FBTX"/>
    <s v="HOUSTON12FBTX "/>
    <s v="COMMERCIAL"/>
    <s v="COMMERCIAL NDBM"/>
    <x v="4"/>
    <s v="LATITUDE 5250"/>
    <s v="HOUSTON12BTX"/>
    <x v="2"/>
    <s v="Not Applicable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12"/>
    <n v="0"/>
    <n v="0"/>
    <n v="0"/>
    <n v="12"/>
    <n v="0"/>
    <m/>
    <m/>
    <m/>
    <m/>
    <m/>
    <m/>
    <m/>
    <m/>
    <m/>
    <n v="702.63959999999997"/>
    <n v="0"/>
    <n v="8431.6751999999997"/>
    <n v="0"/>
    <x v="32"/>
  </r>
  <r>
    <s v="8740X"/>
    <s v="BTS_EMEA"/>
    <s v="FY16 2H"/>
    <s v="998-BOPK"/>
    <s v="NULL"/>
    <s v="HOUSTON15FBTX"/>
    <s v="COMMERCIAL"/>
    <s v="COMMERCIAL NDBM"/>
    <x v="4"/>
    <s v="LATITUDE 5550"/>
    <s v="HOUSTON15BTX"/>
    <x v="2"/>
    <s v="Not Applicable"/>
    <s v="NULL"/>
    <s v="NULL"/>
    <s v="Commercial DBM"/>
    <n v="187"/>
    <n v="187"/>
    <n v="187"/>
    <n v="187"/>
    <n v="187"/>
    <n v="187"/>
    <n v="187"/>
    <n v="187"/>
    <n v="103"/>
    <n v="0"/>
    <n v="0"/>
    <n v="0"/>
    <n v="0"/>
    <n v="0"/>
    <n v="0"/>
    <n v="0"/>
    <n v="0"/>
    <n v="0"/>
    <n v="0"/>
    <n v="0"/>
    <m/>
    <m/>
    <m/>
    <m/>
    <m/>
    <m/>
    <m/>
    <m/>
    <m/>
    <n v="739.45"/>
    <n v="138277.15"/>
    <n v="0"/>
    <n v="138277.15"/>
    <x v="62"/>
  </r>
  <r>
    <s v="88DDT"/>
    <s v="BTS_EMEA"/>
    <s v="Holiday OUT Cycle 5/Win8"/>
    <s v="998-16378"/>
    <s v="NULL"/>
    <s v="TABXPS10BTX"/>
    <s v="TABLET DEVICES"/>
    <s v="NULL"/>
    <x v="7"/>
    <s v="DELL XPS 10"/>
    <s v="TABXPSBTX"/>
    <x v="2"/>
    <s v="DE CNS, FR CNS"/>
    <s v="United Kingdom"/>
    <s v="Tablets"/>
    <s v="Tabl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100"/>
  </r>
  <r>
    <s v="8FDNY"/>
    <s v="BTS_EMEA"/>
    <s v="Wave 2 NDBM"/>
    <s v="998-23347"/>
    <s v="NULL"/>
    <s v="GOLIAD12FBTX"/>
    <s v="COMMERCIAL"/>
    <s v="NULL"/>
    <x v="4"/>
    <s v="LATITUDE E7240"/>
    <s v="GOLIAD12BTX"/>
    <x v="2"/>
    <s v="Sweden, Finland (primary Sweden)"/>
    <s v="Denmark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97"/>
  </r>
  <r>
    <s v="8FJYC"/>
    <s v="BTS_EMEA"/>
    <s v="FY 16 B2S Cycle 3"/>
    <s v="998-BNKI"/>
    <s v="NULL"/>
    <s v="BRADLEYBDWFBTX"/>
    <s v="CONSUMER"/>
    <s v="CONSUMER DIRECT"/>
    <x v="0"/>
    <s v="INSPIRON 7548"/>
    <s v="BRADLEYBDWBTX"/>
    <x v="2"/>
    <s v="Not Applicable"/>
    <s v="NULL"/>
    <s v="NULL"/>
    <s v="Cons Direct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m/>
    <m/>
    <m/>
    <m/>
    <m/>
    <m/>
    <m/>
    <m/>
    <m/>
    <n v="1023.77"/>
    <n v="1023.77"/>
    <n v="0"/>
    <n v="1023.77"/>
    <x v="71"/>
  </r>
  <r>
    <s v="8K5XW"/>
    <s v="BTS_EMEA"/>
    <s v="FY 16 Holiday Cycle 5"/>
    <s v="998-BRCY"/>
    <s v="NULL"/>
    <s v="GOODYEARSKLFBTX"/>
    <s v="CONSUMER"/>
    <s v="CONSUMER DIRECT WIN10"/>
    <x v="12"/>
    <s v="XPS 8900"/>
    <s v="GOODYEARSKLBTX"/>
    <x v="2"/>
    <s v="Not Applicable"/>
    <s v="NULL"/>
    <s v="NULL"/>
    <s v="Cons Direct"/>
    <n v="106"/>
    <n v="100"/>
    <n v="89"/>
    <n v="49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811.57"/>
    <n v="86026.42"/>
    <n v="0"/>
    <n v="0"/>
    <x v="228"/>
  </r>
  <r>
    <s v="8P3XF"/>
    <s v="BTS_EMEA"/>
    <s v="FY 16 Holiday Cycle 5"/>
    <s v="998-BRIP"/>
    <s v="NULL"/>
    <s v="GENERAL MTFBTX"/>
    <s v="CONSUMER"/>
    <s v="CONSUMER DIRECT WIN10"/>
    <x v="1"/>
    <s v="INSPIRON 3847"/>
    <s v="GENERAL MT BTX"/>
    <x v="2"/>
    <s v="Not Applicable"/>
    <s v="NULL"/>
    <s v="Consumer Direct"/>
    <s v="Cons Direct"/>
    <n v="0"/>
    <n v="0"/>
    <n v="0"/>
    <n v="0"/>
    <n v="0"/>
    <n v="0"/>
    <n v="0"/>
    <n v="0"/>
    <n v="0"/>
    <n v="0"/>
    <n v="0"/>
    <n v="0"/>
    <n v="0"/>
    <n v="0"/>
    <n v="0"/>
    <n v="0"/>
    <n v="33"/>
    <n v="0"/>
    <n v="33"/>
    <n v="0"/>
    <m/>
    <m/>
    <m/>
    <m/>
    <m/>
    <m/>
    <m/>
    <m/>
    <m/>
    <n v="357.48289999999997"/>
    <n v="0"/>
    <n v="11796.935699999998"/>
    <n v="0"/>
    <x v="30"/>
  </r>
  <r>
    <s v="8RXT5"/>
    <s v="BTS_EMEA"/>
    <s v="FY 16 B2S Cycle 3 - new"/>
    <s v="998-BOPR"/>
    <s v="TULIP17BDWBTX1,INSPIRON 17-5758"/>
    <s v="TULIP17BDWFBTX"/>
    <s v="CONSUMER"/>
    <s v="CONSUMER DIRECT"/>
    <x v="0"/>
    <s v="INSPIRON 17-5758"/>
    <s v="TULIP17BDWBTX"/>
    <x v="2"/>
    <s v="Not Applicable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m/>
    <m/>
    <m/>
    <m/>
    <m/>
    <m/>
    <m/>
    <m/>
    <m/>
    <n v="740.98109999999997"/>
    <n v="0"/>
    <n v="0"/>
    <n v="0"/>
    <x v="155"/>
  </r>
  <r>
    <s v="8W7V9"/>
    <s v="BTS_EMEA"/>
    <s v="FY 16 B2S Cycle 3"/>
    <s v="998-BNJB"/>
    <s v="NULL"/>
    <s v="MONSTER2FBTX"/>
    <s v="CONSUMER"/>
    <s v="CONSUMER DIRECT"/>
    <x v="1"/>
    <s v="INSPIRON 2350"/>
    <s v="MONSTER2BTX"/>
    <x v="2"/>
    <s v="Not Applicable"/>
    <s v="NULL"/>
    <s v="Consumer Direct"/>
    <s v="Cons Direct"/>
    <n v="49"/>
    <n v="48"/>
    <n v="13"/>
    <n v="0"/>
    <n v="0"/>
    <n v="0"/>
    <n v="0"/>
    <n v="0"/>
    <n v="0"/>
    <n v="0"/>
    <n v="0"/>
    <n v="0"/>
    <n v="0"/>
    <n v="0"/>
    <n v="0"/>
    <n v="16"/>
    <n v="0"/>
    <n v="0"/>
    <n v="16"/>
    <n v="0"/>
    <m/>
    <m/>
    <m/>
    <m/>
    <m/>
    <m/>
    <m/>
    <m/>
    <m/>
    <n v="904.86"/>
    <n v="44338.14"/>
    <n v="14477.76"/>
    <n v="0"/>
    <x v="3"/>
  </r>
  <r>
    <s v="8XT9V"/>
    <s v="BTS_EMEA"/>
    <s v="FY 16 B2S Cycle 3 - new"/>
    <s v="998-BORH"/>
    <s v="TULIP15BDWBTX1,INSPIRON 15-5558"/>
    <s v="TULIP15BDWFBTX"/>
    <s v="CONSUMER"/>
    <s v="CONSUMER DIRECT"/>
    <x v="0"/>
    <s v="INSPIRON 15-5558"/>
    <s v="TULIP15BDWBTX"/>
    <x v="2"/>
    <s v="Not Applicable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10"/>
    <n v="0"/>
    <n v="0"/>
    <n v="90"/>
    <n v="100"/>
    <n v="60"/>
    <m/>
    <m/>
    <m/>
    <m/>
    <m/>
    <m/>
    <m/>
    <m/>
    <m/>
    <n v="734.06889999999999"/>
    <n v="0"/>
    <n v="73406.89"/>
    <n v="0"/>
    <x v="80"/>
  </r>
  <r>
    <s v="90W5Y"/>
    <s v="BTS_EMEA"/>
    <s v="Wave 2 NDBM"/>
    <s v="998-23562"/>
    <s v="NULL"/>
    <s v="ALPINE15FBTX"/>
    <s v="COMMERCIAL"/>
    <s v="NULL"/>
    <x v="4"/>
    <s v="LATITUDE E5540"/>
    <s v="ALPINE15BTX"/>
    <x v="2"/>
    <s v="France"/>
    <s v="France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47"/>
  </r>
  <r>
    <s v="912KG"/>
    <s v="BTS_EMEA"/>
    <s v="FY16 2H"/>
    <s v="998-BOOK"/>
    <s v="NULL"/>
    <s v="HOUSTON15FBTX"/>
    <s v="COMMERCIAL"/>
    <s v="COMMERCIAL NDBM"/>
    <x v="4"/>
    <s v="LATITUDE 5550"/>
    <s v="HOUSTON15BTX"/>
    <x v="2"/>
    <s v="Not Applicable"/>
    <s v="NULL"/>
    <s v="NULL"/>
    <s v="Commercial DBM"/>
    <n v="130"/>
    <n v="84"/>
    <n v="84"/>
    <n v="84"/>
    <n v="84"/>
    <n v="84"/>
    <n v="84"/>
    <n v="84"/>
    <n v="84"/>
    <n v="0"/>
    <n v="0"/>
    <n v="0"/>
    <n v="0"/>
    <n v="0"/>
    <n v="0"/>
    <n v="0"/>
    <n v="0"/>
    <n v="84"/>
    <n v="84"/>
    <n v="0"/>
    <m/>
    <m/>
    <m/>
    <m/>
    <m/>
    <m/>
    <m/>
    <m/>
    <m/>
    <n v="819.85"/>
    <n v="106580.5"/>
    <n v="68867.400000000009"/>
    <n v="68867.400000000009"/>
    <x v="62"/>
  </r>
  <r>
    <s v="9135G"/>
    <s v="BTS_EMEA"/>
    <s v="FY16 Q1 - Opti HSW Refresh"/>
    <s v="998-BLVT"/>
    <s v="NULL"/>
    <s v="AMAZON7SFFFBTX"/>
    <s v="COMMERCIAL"/>
    <s v="COMMERCIAL NDBM"/>
    <x v="2"/>
    <s v="OPTIPLEX 7020"/>
    <s v="AMAZON7SFFBTX"/>
    <x v="2"/>
    <s v="GB"/>
    <s v="NULL"/>
    <s v="NULL"/>
    <s v="Commercial DBM"/>
    <n v="963"/>
    <n v="953"/>
    <n v="953"/>
    <n v="706"/>
    <n v="514"/>
    <n v="1"/>
    <n v="1"/>
    <n v="1"/>
    <n v="1"/>
    <n v="1"/>
    <n v="1"/>
    <n v="1"/>
    <n v="0"/>
    <n v="0"/>
    <n v="0"/>
    <n v="672"/>
    <n v="0"/>
    <n v="0"/>
    <n v="672"/>
    <n v="240"/>
    <m/>
    <m/>
    <m/>
    <m/>
    <m/>
    <m/>
    <m/>
    <m/>
    <m/>
    <n v="390.97"/>
    <n v="376504.11000000004"/>
    <n v="262731.84000000003"/>
    <n v="390.97"/>
    <x v="6"/>
  </r>
  <r>
    <s v="944C1"/>
    <s v="BTS_EMEA"/>
    <s v="FY 16 Holiday Cycle 5"/>
    <s v="998-BRSC"/>
    <s v="NULL"/>
    <s v="GENERAL MTFBTX"/>
    <s v="CONSUMER"/>
    <s v="CONSUMER DIRECT WIN10"/>
    <x v="1"/>
    <s v="INSPIRON 3847"/>
    <s v="GENERAL MT BTX"/>
    <x v="2"/>
    <s v="Not Applicable"/>
    <s v="NULL"/>
    <s v="Consumer Direct"/>
    <s v="Cons Direct"/>
    <n v="191"/>
    <n v="186"/>
    <n v="186"/>
    <n v="150"/>
    <n v="126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393.16"/>
    <n v="75093.56"/>
    <n v="0"/>
    <n v="0"/>
    <x v="30"/>
  </r>
  <r>
    <s v="94WG4"/>
    <s v="BTS_EMEA"/>
    <s v="FY 16 Holiday Cycle 5"/>
    <s v="998-BRJH"/>
    <s v="NULL"/>
    <s v="SUNFLOWER24FBTX"/>
    <s v="CONSUMER"/>
    <s v="CONSUMER DIRECT WIN10"/>
    <x v="1"/>
    <s v="INSPIRON 24-5459"/>
    <s v="SUNFLOWER24BTX"/>
    <x v="2"/>
    <s v="Not Applicable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60"/>
    <n v="0"/>
    <n v="0"/>
    <n v="60"/>
    <n v="70"/>
    <m/>
    <m/>
    <m/>
    <m/>
    <m/>
    <m/>
    <m/>
    <m/>
    <m/>
    <n v="687.88649999999996"/>
    <n v="0"/>
    <n v="41273.189999999995"/>
    <n v="0"/>
    <x v="153"/>
  </r>
  <r>
    <s v="95MKD"/>
    <s v="BTS_EMEA"/>
    <s v="FY16 2H"/>
    <s v="998-BPVC"/>
    <s v="NULL"/>
    <s v="DIESEL17FBTX"/>
    <s v="COMMERCIAL"/>
    <s v="COMMERCIAL NDBM"/>
    <x v="14"/>
    <s v="PRECISION M6800"/>
    <s v="DIESEL17BTX"/>
    <x v="2"/>
    <s v="Not Applicable"/>
    <s v="NULL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258"/>
  </r>
  <r>
    <s v="95X2P"/>
    <s v="BTS_EMEA"/>
    <s v="Not Applicable"/>
    <s v="998-BOKF"/>
    <s v="NULL"/>
    <s v="SAN FRANCISCOTOSBTX"/>
    <s v="THIN CLIENT"/>
    <s v="COMMERCIAL NDBM"/>
    <x v="11"/>
    <s v="WYSE 5010 THIN CLIENT"/>
    <s v="SAN FRANCISCOBTX"/>
    <x v="2"/>
    <s v="Not Applicable"/>
    <s v="NULL"/>
    <s v="NULL"/>
    <s v="Commercial DBM"/>
    <n v="133"/>
    <n v="133"/>
    <n v="133"/>
    <n v="133"/>
    <n v="133"/>
    <n v="133"/>
    <n v="67"/>
    <n v="67"/>
    <n v="0"/>
    <n v="0"/>
    <n v="0"/>
    <n v="0"/>
    <n v="0"/>
    <n v="0"/>
    <n v="0"/>
    <n v="0"/>
    <n v="0"/>
    <n v="0"/>
    <n v="0"/>
    <n v="0"/>
    <m/>
    <m/>
    <m/>
    <m/>
    <m/>
    <m/>
    <m/>
    <m/>
    <m/>
    <n v="175.25"/>
    <n v="23308.25"/>
    <n v="0"/>
    <n v="11741.75"/>
    <x v="106"/>
  </r>
  <r>
    <s v="96JKH"/>
    <s v="BTS_EMEA"/>
    <s v="FY 16 Holiday Cycle 5"/>
    <s v="998-BQSR"/>
    <s v="NULL"/>
    <s v="IRIS15BSWFBTX"/>
    <s v="CONSUMER"/>
    <s v="CONSUMER DIRECT WIN10"/>
    <x v="0"/>
    <s v="INSPIRON 15-3552"/>
    <s v="IRIS15BSWBTX"/>
    <x v="2"/>
    <s v="Not Applicable"/>
    <s v="NULL"/>
    <s v="NULL"/>
    <s v="Cons Direct"/>
    <n v="35"/>
    <n v="35"/>
    <n v="35"/>
    <n v="0"/>
    <n v="0"/>
    <n v="0"/>
    <n v="0"/>
    <n v="0"/>
    <n v="0"/>
    <n v="0"/>
    <n v="0"/>
    <n v="0"/>
    <n v="0"/>
    <n v="0"/>
    <n v="24"/>
    <n v="0"/>
    <n v="0"/>
    <n v="180"/>
    <n v="204"/>
    <n v="0"/>
    <m/>
    <m/>
    <m/>
    <m/>
    <m/>
    <m/>
    <m/>
    <m/>
    <m/>
    <n v="397.00990000000002"/>
    <n v="13895.3465"/>
    <n v="80990.0196"/>
    <n v="0"/>
    <x v="183"/>
  </r>
  <r>
    <s v="96K4J"/>
    <s v="BTS_EMEA"/>
    <s v="FY 16 Holiday Cycle 5"/>
    <s v="998-BSEN"/>
    <s v="NULL"/>
    <s v="SUNFLOWER24FBTX"/>
    <s v="CONSUMER"/>
    <s v="CONSUMER DIRECT WIN10"/>
    <x v="1"/>
    <s v="INSPIRON 24-5459"/>
    <s v="SUNFLOWER24BTX"/>
    <x v="2"/>
    <s v="Not Applicable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m/>
    <m/>
    <m/>
    <m/>
    <m/>
    <m/>
    <m/>
    <m/>
    <m/>
    <s v="-"/>
    <s v="-"/>
    <n v="0"/>
    <n v="0"/>
    <x v="153"/>
  </r>
  <r>
    <s v="96MT7"/>
    <s v="BTS_EMEA"/>
    <s v="FY16 1H"/>
    <s v="998-BNVT"/>
    <s v="NULL"/>
    <s v="HOUSTON14FBTX"/>
    <s v="COMMERCIAL"/>
    <s v="COMMERCIAL NDBM"/>
    <x v="4"/>
    <s v="LATITUDE 5450"/>
    <s v="HOUSTON14BTX"/>
    <x v="2"/>
    <s v="Not Applicable"/>
    <s v="NULL"/>
    <s v="NULL"/>
    <s v="Commercial DBM"/>
    <n v="125"/>
    <n v="122"/>
    <n v="122"/>
    <n v="122"/>
    <n v="122"/>
    <n v="50"/>
    <n v="22"/>
    <n v="0"/>
    <n v="0"/>
    <n v="0"/>
    <n v="0"/>
    <n v="0"/>
    <n v="0"/>
    <n v="0"/>
    <n v="0"/>
    <n v="0"/>
    <n v="0"/>
    <n v="72"/>
    <n v="72"/>
    <n v="0"/>
    <m/>
    <m/>
    <m/>
    <m/>
    <m/>
    <m/>
    <m/>
    <m/>
    <m/>
    <n v="661.73"/>
    <n v="82716.25"/>
    <n v="47644.56"/>
    <n v="0"/>
    <x v="64"/>
  </r>
  <r>
    <s v="9725J"/>
    <s v="BTS_EMEA"/>
    <s v="FY 16 Holiday Cycle 5"/>
    <s v="998-BQWC"/>
    <s v="NULL"/>
    <s v="TULIP15SKLFBTX"/>
    <s v="CONSUMER"/>
    <s v="CONSUMER DIRECT WIN10"/>
    <x v="0"/>
    <s v="INSPIRON 15-5559"/>
    <s v="TULIP15SKLBTX"/>
    <x v="2"/>
    <s v="Not Applicable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630"/>
    <n v="630"/>
    <n v="180"/>
    <m/>
    <m/>
    <m/>
    <m/>
    <m/>
    <m/>
    <m/>
    <m/>
    <m/>
    <n v="833.40740000000005"/>
    <n v="0"/>
    <n v="525046.66200000001"/>
    <n v="0"/>
    <x v="89"/>
  </r>
  <r>
    <s v="97J63"/>
    <s v="BTS_EMEA"/>
    <s v="FY16 Q1 - Opti HSW Refresh"/>
    <s v="998-BLXU"/>
    <s v="NULL"/>
    <s v="TIGRISMTFBTX"/>
    <s v="COMMERCIAL"/>
    <s v="COMMERCIAL INDIRECT"/>
    <x v="2"/>
    <s v="OPTIPLEX 3020"/>
    <s v="TIGRISMTBTX"/>
    <x v="2"/>
    <s v="GR"/>
    <s v="NULL"/>
    <s v="Commercial NDBM"/>
    <s v="Comm Emerging"/>
    <n v="120"/>
    <n v="120"/>
    <n v="120"/>
    <n v="120"/>
    <n v="120"/>
    <n v="0"/>
    <n v="0"/>
    <n v="0"/>
    <n v="0"/>
    <n v="0"/>
    <n v="0"/>
    <n v="0"/>
    <n v="0"/>
    <n v="0"/>
    <n v="0"/>
    <n v="450"/>
    <n v="0"/>
    <n v="0"/>
    <n v="450"/>
    <n v="212"/>
    <m/>
    <m/>
    <m/>
    <m/>
    <m/>
    <m/>
    <m/>
    <m/>
    <m/>
    <n v="380.10169999999999"/>
    <n v="45612.203999999998"/>
    <n v="171045.76499999998"/>
    <n v="0"/>
    <x v="41"/>
  </r>
  <r>
    <s v="99MT8"/>
    <s v="BTS_EMEA"/>
    <s v="FY 16 Holiday Cycle 5"/>
    <s v="998-BQNQ"/>
    <s v="NULL"/>
    <s v="GREATBEARMTBTX"/>
    <s v="CONSUMER"/>
    <s v="COMMERCIAL NDBM"/>
    <x v="10"/>
    <s v="VOSTRO 3900"/>
    <s v="GREATBEAR MT BTX"/>
    <x v="2"/>
    <s v="Not Applicable"/>
    <s v="NULL"/>
    <s v="NULL"/>
    <s v="Commercial DBM"/>
    <n v="9"/>
    <n v="9"/>
    <n v="0"/>
    <n v="0"/>
    <n v="0"/>
    <n v="0"/>
    <n v="0"/>
    <n v="0"/>
    <n v="0"/>
    <n v="0"/>
    <n v="0"/>
    <n v="0"/>
    <n v="0"/>
    <n v="0"/>
    <n v="0"/>
    <n v="528"/>
    <n v="0"/>
    <n v="0"/>
    <n v="528"/>
    <n v="0"/>
    <m/>
    <m/>
    <m/>
    <m/>
    <m/>
    <m/>
    <m/>
    <m/>
    <m/>
    <n v="335.26"/>
    <n v="3017.34"/>
    <n v="177017.28"/>
    <n v="0"/>
    <x v="227"/>
  </r>
  <r>
    <s v="9CTK0"/>
    <s v="BTS_EMEA"/>
    <s v="BTS L10"/>
    <s v="210-39613/210-39614"/>
    <s v="NULL"/>
    <s v="KORBEL15BTX"/>
    <s v="Notebooks"/>
    <s v="Commercial Legacy"/>
    <x v="4"/>
    <s v="LATITUDE E5530"/>
    <s v="KORBEL15BTX"/>
    <x v="2"/>
    <s v="UK/FR/GER/IT/SP"/>
    <s v="Emerging"/>
    <s v="Commercial Legacy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245"/>
  </r>
  <r>
    <s v="9FD89"/>
    <s v="BTS_EMEA"/>
    <s v="FY16 2H"/>
    <s v="998-BPXK"/>
    <s v="NULL"/>
    <s v="GOLIADMLK12FBTXE"/>
    <s v="COMMERCIAL"/>
    <s v="COMMERCIAL NDBM"/>
    <x v="4"/>
    <s v="LATITUDE E7250"/>
    <s v="GOLIADMLK12BTXE"/>
    <x v="2"/>
    <s v="Not Applicable"/>
    <s v="NULL"/>
    <s v="NULL"/>
    <s v="Commercial DBM"/>
    <n v="647"/>
    <n v="647"/>
    <n v="627"/>
    <n v="543"/>
    <n v="543"/>
    <n v="291"/>
    <n v="291"/>
    <n v="207"/>
    <n v="0"/>
    <n v="0"/>
    <n v="0"/>
    <n v="0"/>
    <n v="0"/>
    <n v="0"/>
    <n v="0"/>
    <n v="0"/>
    <n v="0"/>
    <n v="0"/>
    <n v="0"/>
    <n v="0"/>
    <m/>
    <m/>
    <m/>
    <m/>
    <m/>
    <m/>
    <m/>
    <m/>
    <m/>
    <n v="760.88"/>
    <n v="492289.36"/>
    <n v="0"/>
    <n v="157502.16"/>
    <x v="112"/>
  </r>
  <r>
    <s v="9G2Y6"/>
    <s v="BTS_EMEA"/>
    <s v="FY 16 B2S Cycle 3"/>
    <s v="998-BNDQ"/>
    <s v="NULL"/>
    <s v="TULIP17BDWFBTX"/>
    <s v="CONSUMER"/>
    <s v="CONSUMER DIRECT"/>
    <x v="0"/>
    <s v="INSPIRON 17-5758"/>
    <s v="TULIP17BDWBTX"/>
    <x v="2"/>
    <s v="Not Applicable"/>
    <s v="NULL"/>
    <s v="NULL"/>
    <s v="Cons Direct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m/>
    <m/>
    <m/>
    <m/>
    <m/>
    <m/>
    <m/>
    <m/>
    <m/>
    <n v="774.91"/>
    <n v="774.91"/>
    <n v="0"/>
    <n v="774.91"/>
    <x v="155"/>
  </r>
  <r>
    <s v="9G66N"/>
    <s v="BTS_EMEA"/>
    <s v="FY16 2H"/>
    <s v="998-BORJ"/>
    <s v="LATITUDE 5450,,NOTEBOOK,HOUSTON14FBTX"/>
    <s v="HOUSTON14FBTX"/>
    <s v="COMMERCIAL"/>
    <s v="COMMERCIAL NDBM"/>
    <x v="4"/>
    <s v="LATITUDE 5450"/>
    <s v="HOUSTON14BTX"/>
    <x v="2"/>
    <s v="Not Applicable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50"/>
    <n v="0"/>
    <n v="0"/>
    <n v="45"/>
    <n v="95"/>
    <n v="30"/>
    <m/>
    <m/>
    <m/>
    <m/>
    <m/>
    <m/>
    <m/>
    <m/>
    <m/>
    <n v="625.72"/>
    <n v="0"/>
    <n v="59443.4"/>
    <n v="0"/>
    <x v="64"/>
  </r>
  <r>
    <s v="9GMVK"/>
    <s v="BTS_EMEA"/>
    <s v="Not Applicable"/>
    <s v="998-BOHF"/>
    <s v="NULL"/>
    <s v="EL DORADOTOSBTX"/>
    <s v="THIN CLIENT"/>
    <s v="COMMERCIAL NDBM"/>
    <x v="11"/>
    <s v="WYSE 7010 THIN CLIENT"/>
    <s v="EL DORADOBTX"/>
    <x v="2"/>
    <s v="Not Applicable"/>
    <s v="NULL"/>
    <s v="NULL"/>
    <s v="Commercial DBM"/>
    <n v="297"/>
    <n v="297"/>
    <n v="297"/>
    <n v="141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196.95"/>
    <n v="58494.149999999994"/>
    <n v="0"/>
    <n v="0"/>
    <x v="149"/>
  </r>
  <r>
    <s v="9K72X"/>
    <s v="BTS_EMEA"/>
    <s v="FY15 Wave 2"/>
    <s v="998-BJWR"/>
    <s v="NULL"/>
    <s v="GOLIADMLK12FBTXE"/>
    <s v="COMMERCIAL"/>
    <s v="COMMERCIAL NDBM"/>
    <x v="4"/>
    <s v="LATITUDE E7250"/>
    <s v="GOLIADMLK12BTXE"/>
    <x v="2"/>
    <s v="GB"/>
    <s v="NULL"/>
    <s v="NULL"/>
    <s v="Commercial DBM"/>
    <n v="486"/>
    <n v="486"/>
    <n v="486"/>
    <n v="402"/>
    <n v="234"/>
    <n v="88"/>
    <n v="0"/>
    <n v="0"/>
    <n v="0"/>
    <n v="0"/>
    <n v="0"/>
    <n v="0"/>
    <n v="0"/>
    <n v="0"/>
    <n v="0"/>
    <n v="0"/>
    <n v="0"/>
    <n v="336"/>
    <n v="336"/>
    <n v="84"/>
    <m/>
    <m/>
    <m/>
    <m/>
    <m/>
    <m/>
    <m/>
    <m/>
    <m/>
    <n v="803.75"/>
    <n v="390622.5"/>
    <n v="270060"/>
    <n v="0"/>
    <x v="112"/>
  </r>
  <r>
    <s v="9M4Y7"/>
    <s v="BTS_EMEA"/>
    <s v="FY15 Wave 1 - Lati Haswell"/>
    <s v="998-BEDB"/>
    <s v="NULL"/>
    <s v="GOLIAD14FBTX"/>
    <s v="COMMERCIAL"/>
    <s v="NULL"/>
    <x v="4"/>
    <s v="LATITUDE E7440"/>
    <s v="GOLIAD14BTX"/>
    <x v="2"/>
    <s v="GB"/>
    <s v="United Kingdom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170"/>
  </r>
  <r>
    <s v="9NF5V"/>
    <s v="BTS_EMEA"/>
    <s v="FY 16 B2S Cycle 3"/>
    <s v="998-BNGE"/>
    <s v="NULL"/>
    <s v="PIRELLIFBTX"/>
    <s v="CONSUMER"/>
    <s v="CONSUMER DIRECT"/>
    <x v="12"/>
    <s v="XPS ONE 27"/>
    <s v="PIRELLIBTX"/>
    <x v="2"/>
    <s v="Not Applicable"/>
    <s v="NULL"/>
    <s v="Consumer Direct"/>
    <s v="Cons Direct"/>
    <n v="73"/>
    <n v="77"/>
    <n v="77"/>
    <n v="41"/>
    <n v="41"/>
    <n v="5"/>
    <n v="5"/>
    <n v="1"/>
    <n v="1"/>
    <n v="1"/>
    <n v="0"/>
    <n v="0"/>
    <n v="0"/>
    <n v="0"/>
    <n v="0"/>
    <n v="120"/>
    <n v="0"/>
    <n v="0"/>
    <n v="120"/>
    <n v="36"/>
    <m/>
    <m/>
    <m/>
    <m/>
    <m/>
    <m/>
    <m/>
    <m/>
    <m/>
    <n v="1492.38"/>
    <n v="108943.74"/>
    <n v="179085.6"/>
    <n v="1492.38"/>
    <x v="98"/>
  </r>
  <r>
    <s v="9RC95"/>
    <s v="BTS_EMEA"/>
    <s v="FY15 Wave 1 - E-Star"/>
    <s v="998-BHPI"/>
    <s v="NULL"/>
    <s v="TIGRISMTFBTX"/>
    <s v="COMMERCIAL"/>
    <s v="COMMERCIAL INDIRECT"/>
    <x v="2"/>
    <s v="OPTIPLEX 3020"/>
    <s v="TIGRISMTBTX"/>
    <x v="2"/>
    <s v="BG"/>
    <s v="NULL"/>
    <s v="Commercial NDBM"/>
    <s v="Comm Emerging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110"/>
    <m/>
    <m/>
    <m/>
    <m/>
    <m/>
    <m/>
    <m/>
    <m/>
    <m/>
    <n v="348.58"/>
    <n v="348.58"/>
    <n v="0"/>
    <n v="348.58"/>
    <x v="41"/>
  </r>
  <r>
    <s v="9RY8V"/>
    <s v="BTS_EMEA"/>
    <s v="FY14 B2S Cycle 3"/>
    <s v="998-20548"/>
    <s v="NULL"/>
    <s v="SUNRISEFBTX"/>
    <s v="CONSUMER"/>
    <s v="NULL"/>
    <x v="10"/>
    <s v="VOSTRO 270S"/>
    <s v="SUNRISEBTX"/>
    <x v="2"/>
    <s v="MUI UK, SWE, DK, NOR, ESP/ primary country: UK"/>
    <s v="Western"/>
    <s v="Commercial Legacy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54"/>
  </r>
  <r>
    <s v="9T4FT"/>
    <s v="BTS_EMEA"/>
    <s v="Not Applicable"/>
    <s v="998-BOKE"/>
    <s v="NULL"/>
    <s v="SAN FRANCISCOTOSBTX"/>
    <s v="THIN CLIENT"/>
    <s v="COMMERCIAL NDBM"/>
    <x v="11"/>
    <s v="WYSE 5010 THIN CLIENT"/>
    <s v="SAN FRANCISCOBTX"/>
    <x v="2"/>
    <s v="Not Applicable"/>
    <s v="NULL"/>
    <s v="NULL"/>
    <s v="Commercial DBM"/>
    <n v="105"/>
    <n v="105"/>
    <n v="105"/>
    <n v="105"/>
    <n v="105"/>
    <n v="105"/>
    <n v="105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174.98"/>
    <n v="18372.899999999998"/>
    <n v="0"/>
    <n v="0"/>
    <x v="106"/>
  </r>
  <r>
    <s v="9TJ8H"/>
    <s v="BTS_EMEA"/>
    <s v="FY 16 B2S Cycle 3 - new"/>
    <s v="998-BOLY"/>
    <s v="INSPIRON 7348,,NOTEBOOK,COTTONWOODBDWFBTX"/>
    <s v="COTTONWOODBDWFBTX"/>
    <s v="CONSUMER"/>
    <s v="CONSUMER DIRECT"/>
    <x v="0"/>
    <s v="INSPIRON 7348"/>
    <s v="COTTONWOODBDWBTX"/>
    <x v="2"/>
    <s v="Not Applicable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750.48"/>
    <n v="0"/>
    <n v="0"/>
    <n v="0"/>
    <x v="87"/>
  </r>
  <r>
    <s v="9TVNX"/>
    <s v="BTS_EMEA"/>
    <s v="FY15 Wave 2"/>
    <s v="998-BJQN"/>
    <s v="NULL"/>
    <s v="HOUSTON15FBTX"/>
    <s v="COMMERCIAL"/>
    <s v="COMMERCIAL NDBM"/>
    <x v="4"/>
    <s v="LATITUDE 5550"/>
    <s v="HOUSTON15BTX"/>
    <x v="2"/>
    <s v="FR"/>
    <s v="NULL"/>
    <s v="NULL"/>
    <s v="Commercial DBM"/>
    <n v="179"/>
    <n v="149"/>
    <n v="149"/>
    <n v="6"/>
    <n v="6"/>
    <n v="3"/>
    <n v="3"/>
    <n v="3"/>
    <n v="3"/>
    <n v="3"/>
    <n v="3"/>
    <n v="3"/>
    <n v="0"/>
    <n v="0"/>
    <n v="200"/>
    <n v="0"/>
    <n v="0"/>
    <n v="252"/>
    <n v="452"/>
    <n v="0"/>
    <m/>
    <m/>
    <m/>
    <m/>
    <m/>
    <m/>
    <m/>
    <m/>
    <m/>
    <n v="747.4"/>
    <n v="133784.6"/>
    <n v="337824.8"/>
    <n v="2242.1999999999998"/>
    <x v="62"/>
  </r>
  <r>
    <s v="9TWMX"/>
    <s v="BTS_EMEA"/>
    <s v="FY15 Wave 1 - Lati Haswell"/>
    <s v="998-BEJM"/>
    <s v="NULL"/>
    <s v="ALPINE14FBTX"/>
    <s v="COMMERCIAL"/>
    <s v="NULL"/>
    <x v="4"/>
    <s v="LATITUDE E5440"/>
    <s v="ALPINE14BTX"/>
    <x v="2"/>
    <s v="GB"/>
    <s v="NULL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72"/>
  </r>
  <r>
    <s v="9V440"/>
    <s v="BTS_EMEA"/>
    <s v="FY16 2H"/>
    <s v="998-BOGV"/>
    <s v="OPTIPLEX 3020,,TIGRISMT,TIGRISMTFBTX"/>
    <s v="TIGRISMTFBTX"/>
    <s v="COMMERCIAL"/>
    <s v="COMMERCIAL NDBM"/>
    <x v="2"/>
    <s v="OPTIPLEX 3020"/>
    <s v="TIGRISMTBTX"/>
    <x v="2"/>
    <s v="Not Applicable"/>
    <s v="NULL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m/>
    <m/>
    <m/>
    <m/>
    <m/>
    <m/>
    <m/>
    <m/>
    <m/>
    <s v="-"/>
    <s v="-"/>
    <n v="0"/>
    <n v="0"/>
    <x v="41"/>
  </r>
  <r>
    <s v="9VPGN"/>
    <s v="BTS_EMEA"/>
    <s v="FY16 2H"/>
    <s v="998-BPBC"/>
    <s v="NULL"/>
    <s v="DOGFISH 3FBTX"/>
    <s v="COMMERCIAL"/>
    <s v="COMMERCIAL NDBM"/>
    <x v="2"/>
    <s v="OPTIPLEX 3020"/>
    <s v="DOGFISH 3 BTX"/>
    <x v="2"/>
    <s v="Not Applicable"/>
    <s v="NULL"/>
    <s v="NULL"/>
    <s v="Commercial DBM"/>
    <n v="175"/>
    <n v="175"/>
    <n v="175"/>
    <n v="175"/>
    <n v="175"/>
    <n v="175"/>
    <n v="175"/>
    <n v="95"/>
    <n v="0"/>
    <n v="0"/>
    <n v="0"/>
    <n v="0"/>
    <n v="0"/>
    <n v="0"/>
    <n v="0"/>
    <n v="0"/>
    <n v="0"/>
    <n v="0"/>
    <n v="0"/>
    <n v="0"/>
    <m/>
    <m/>
    <m/>
    <m/>
    <m/>
    <m/>
    <m/>
    <m/>
    <m/>
    <n v="351.07"/>
    <n v="61437.25"/>
    <n v="0"/>
    <n v="33351.65"/>
    <x v="110"/>
  </r>
  <r>
    <s v="9VTCW"/>
    <s v="BTS_EMEA"/>
    <s v="FY16 Q1 - Opti HSW Refresh"/>
    <s v="998-BLWB"/>
    <s v="NULL"/>
    <s v="DOGFISH 3FBTX"/>
    <s v="COMMERCIAL"/>
    <s v="COMMERCIAL NDBM"/>
    <x v="2"/>
    <s v="OPTIPLEX 3020"/>
    <s v="DOGFISH 3 BTX"/>
    <x v="2"/>
    <s v="GB"/>
    <s v="NULL"/>
    <s v="NULL"/>
    <s v="Commercial DBM"/>
    <n v="2876"/>
    <n v="2828"/>
    <n v="1788"/>
    <n v="1708"/>
    <n v="828"/>
    <n v="175"/>
    <n v="10"/>
    <n v="6"/>
    <n v="5"/>
    <n v="4"/>
    <n v="4"/>
    <n v="0"/>
    <n v="0"/>
    <n v="0"/>
    <n v="0"/>
    <n v="0"/>
    <n v="320"/>
    <n v="0"/>
    <n v="320"/>
    <n v="0"/>
    <m/>
    <m/>
    <m/>
    <m/>
    <m/>
    <m/>
    <m/>
    <m/>
    <m/>
    <n v="351.07"/>
    <n v="1009677.32"/>
    <n v="112342.39999999999"/>
    <n v="2106.42"/>
    <x v="110"/>
  </r>
  <r>
    <s v="C12HJ"/>
    <s v="BTS_EMEA"/>
    <s v="FY 16 B2S Cycle 3"/>
    <s v="998-BNGZ"/>
    <s v="NULL"/>
    <s v="VANGOGH15BDWFBTX"/>
    <s v="CONSUMER"/>
    <s v="COMMERCIAL NDBM"/>
    <x v="6"/>
    <s v="VOSTRO 15 3558"/>
    <s v="VANGOGH15BDWBTX"/>
    <x v="2"/>
    <s v="Not Applicable"/>
    <s v="NULL"/>
    <s v="NULL"/>
    <s v="Commercial DBM"/>
    <n v="140"/>
    <n v="140"/>
    <n v="140"/>
    <n v="140"/>
    <n v="140"/>
    <n v="50"/>
    <n v="0"/>
    <n v="0"/>
    <n v="0"/>
    <n v="0"/>
    <n v="0"/>
    <n v="0"/>
    <n v="0"/>
    <n v="0"/>
    <n v="0"/>
    <n v="0"/>
    <n v="0"/>
    <n v="0"/>
    <n v="0"/>
    <n v="90"/>
    <m/>
    <m/>
    <m/>
    <m/>
    <m/>
    <m/>
    <m/>
    <m/>
    <m/>
    <n v="541.34979999999996"/>
    <n v="75788.971999999994"/>
    <n v="0"/>
    <n v="0"/>
    <x v="166"/>
  </r>
  <r>
    <s v="C20JN"/>
    <s v="BTS_EMEA"/>
    <s v="FY 16 Holiday Cycle 5"/>
    <s v="998-BRNS"/>
    <s v="NULL"/>
    <s v="TULIP15BDWFBTX"/>
    <s v="CONSUMER"/>
    <s v="CONSUMER DIRECT WIN10"/>
    <x v="0"/>
    <s v="INSPIRON 15-5558"/>
    <s v="TULIP15BDWBTX"/>
    <x v="2"/>
    <s v="Not Applicable"/>
    <s v="NULL"/>
    <s v="NULL"/>
    <s v="Cons Direct"/>
    <n v="48"/>
    <n v="48"/>
    <n v="48"/>
    <n v="0"/>
    <n v="0"/>
    <n v="0"/>
    <n v="0"/>
    <n v="0"/>
    <n v="0"/>
    <n v="0"/>
    <n v="0"/>
    <n v="0"/>
    <n v="0"/>
    <n v="0"/>
    <n v="0"/>
    <n v="0"/>
    <n v="0"/>
    <n v="90"/>
    <n v="90"/>
    <n v="90"/>
    <m/>
    <m/>
    <m/>
    <m/>
    <m/>
    <m/>
    <m/>
    <m/>
    <m/>
    <n v="521.02170000000001"/>
    <n v="25009.0416"/>
    <n v="46891.953000000001"/>
    <n v="0"/>
    <x v="80"/>
  </r>
  <r>
    <s v="C38VN"/>
    <s v="BTS_EMEA"/>
    <s v="FY 16 B2S Cycle 3 - new"/>
    <s v="998-BOPU"/>
    <s v="TULIP17BDWBTX1,INSPIRON 17-5758"/>
    <s v="TULIP17BDWFBTX"/>
    <s v="CONSUMER"/>
    <s v="CONSUMER DIRECT"/>
    <x v="0"/>
    <s v="INSPIRON 17-5758"/>
    <s v="TULIP17BDWBTX"/>
    <x v="2"/>
    <s v="Not Applicable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155"/>
  </r>
  <r>
    <s v="C3XC9"/>
    <s v="BTS_EMEA"/>
    <s v="FY 16 Holiday Cycle 5"/>
    <s v="998-BQRX"/>
    <s v="NULL"/>
    <s v="TULIP17SKLFBTX"/>
    <s v="CONSUMER"/>
    <s v="CONSUMER DIRECT WIN10"/>
    <x v="0"/>
    <s v="INSPIRON 17-5759"/>
    <s v="TULIP17SKLBTX"/>
    <x v="2"/>
    <s v="Not Applicable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504"/>
    <n v="504"/>
    <n v="216"/>
    <m/>
    <m/>
    <m/>
    <m/>
    <m/>
    <m/>
    <m/>
    <m/>
    <m/>
    <n v="786.05960000000005"/>
    <n v="0"/>
    <n v="396174.03840000002"/>
    <n v="0"/>
    <x v="148"/>
  </r>
  <r>
    <s v="C4DDV"/>
    <s v="BTS_EMEA"/>
    <s v="FY 16 Holiday Cycle 5"/>
    <s v="998-BRHW"/>
    <s v="NULL"/>
    <s v="POPPY24FBTX"/>
    <s v="CONSUMER"/>
    <s v="CONSUMER DIRECT WIN10"/>
    <x v="1"/>
    <s v="INSPIRON 24-7459"/>
    <s v="POPPY24BTX"/>
    <x v="2"/>
    <s v="Not Applicable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m/>
    <m/>
    <m/>
    <m/>
    <m/>
    <m/>
    <m/>
    <m/>
    <m/>
    <s v="-"/>
    <s v="-"/>
    <n v="0"/>
    <n v="0"/>
    <x v="118"/>
  </r>
  <r>
    <s v="C5P1F"/>
    <s v="BTS_EMEA"/>
    <s v="FY15 Wave 2"/>
    <s v="998-BJWQ"/>
    <s v="NULL"/>
    <s v="GOLIADMLK12FBTXE"/>
    <s v="COMMERCIAL"/>
    <s v="COMMERCIAL NDBM"/>
    <x v="4"/>
    <s v="LATITUDE E7250"/>
    <s v="GOLIADMLK12BTXE"/>
    <x v="2"/>
    <s v="FR"/>
    <s v="NULL"/>
    <s v="NULL"/>
    <s v="Commercial DBM"/>
    <n v="114"/>
    <n v="107"/>
    <n v="84"/>
    <n v="0"/>
    <n v="0"/>
    <n v="0"/>
    <n v="0"/>
    <n v="0"/>
    <n v="0"/>
    <n v="0"/>
    <n v="0"/>
    <n v="0"/>
    <n v="0"/>
    <n v="0"/>
    <n v="23"/>
    <n v="0"/>
    <n v="0"/>
    <n v="84"/>
    <n v="107"/>
    <n v="0"/>
    <m/>
    <m/>
    <m/>
    <m/>
    <m/>
    <m/>
    <m/>
    <m/>
    <m/>
    <n v="961.41"/>
    <n v="109600.73999999999"/>
    <n v="102870.87"/>
    <n v="0"/>
    <x v="112"/>
  </r>
  <r>
    <s v="C8V16"/>
    <s v="BTS_EMEA"/>
    <s v="FY16 2H"/>
    <s v="998-BRIE"/>
    <s v="NULL"/>
    <s v="TIGRISSFFFBTX"/>
    <s v="COMMERCIAL"/>
    <s v="COMMERCIAL NDBM"/>
    <x v="2"/>
    <s v="OPTIPLEX 3020"/>
    <s v="TIGRISSFFBTX"/>
    <x v="2"/>
    <s v="Not Applicable"/>
    <s v="NULL"/>
    <s v="Commercial NDBM"/>
    <s v="Commercial DBM"/>
    <n v="13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605"/>
    <m/>
    <m/>
    <m/>
    <m/>
    <m/>
    <m/>
    <m/>
    <m/>
    <m/>
    <n v="273.73540000000003"/>
    <n v="3558.5602000000003"/>
    <n v="0"/>
    <n v="0"/>
    <x v="119"/>
  </r>
  <r>
    <s v="C8YJF"/>
    <s v="BTS_EMEA"/>
    <s v="Wave 2 NDBM Late Add"/>
    <s v="998-BBKZ"/>
    <s v="NULL"/>
    <s v="TIGRISMTFBTX"/>
    <s v="COMMERCIAL"/>
    <s v="COMMERCIAL INDIRECT - OPTI HSW"/>
    <x v="2"/>
    <s v="OPTIPLEX 3020"/>
    <s v="TIGRISMTBTX"/>
    <x v="2"/>
    <s v="AE"/>
    <s v="MUI"/>
    <s v="Commercial NDBM"/>
    <s v="Comm Emerging"/>
    <n v="3"/>
    <n v="3"/>
    <n v="3"/>
    <n v="3"/>
    <n v="3"/>
    <n v="3"/>
    <n v="3"/>
    <n v="3"/>
    <n v="3"/>
    <n v="3"/>
    <n v="3"/>
    <n v="3"/>
    <n v="3"/>
    <n v="3"/>
    <n v="0"/>
    <n v="0"/>
    <n v="0"/>
    <n v="0"/>
    <n v="0"/>
    <n v="0"/>
    <m/>
    <m/>
    <m/>
    <m/>
    <m/>
    <m/>
    <m/>
    <m/>
    <m/>
    <n v="214.74"/>
    <n v="644.22"/>
    <n v="0"/>
    <n v="644.22"/>
    <x v="41"/>
  </r>
  <r>
    <s v="C9M6G"/>
    <s v="BTS_EMEA"/>
    <s v="FY16 2H"/>
    <s v="998-BOKZ"/>
    <s v="JEFFERSONBTX1,MODEL 7140, VENUE 11 PRO,WIN"/>
    <s v="JEFFERSONFBTX"/>
    <s v="TABLET DEVICES"/>
    <s v="TABLETS"/>
    <x v="7"/>
    <s v="VENUE 11 PRO 7140"/>
    <s v="JEFFERSONBTX"/>
    <x v="2"/>
    <s v="Not Applicable"/>
    <s v="NULL"/>
    <s v="NULL"/>
    <s v="Tablets"/>
    <n v="0"/>
    <n v="0"/>
    <n v="0"/>
    <n v="0"/>
    <n v="0"/>
    <n v="0"/>
    <n v="0"/>
    <n v="0"/>
    <n v="0"/>
    <n v="0"/>
    <n v="0"/>
    <n v="0"/>
    <n v="0"/>
    <n v="0"/>
    <n v="14"/>
    <n v="0"/>
    <n v="0"/>
    <n v="0"/>
    <n v="14"/>
    <n v="0"/>
    <m/>
    <m/>
    <m/>
    <m/>
    <m/>
    <m/>
    <m/>
    <m/>
    <m/>
    <n v="772.80529999999999"/>
    <n v="0"/>
    <n v="10819.2742"/>
    <n v="0"/>
    <x v="137"/>
  </r>
  <r>
    <s v="CC3HX"/>
    <s v="BTS_EMEA"/>
    <s v="FY16 2H"/>
    <s v="998-BPGX"/>
    <s v="NULL"/>
    <s v="HOUSTON15FBTX"/>
    <s v="COMMERCIAL"/>
    <s v="COMMERCIAL NDBM"/>
    <x v="4"/>
    <s v="LATITUDE 5550"/>
    <s v="HOUSTON15BTX"/>
    <x v="2"/>
    <s v="Not Applicable"/>
    <s v="NULL"/>
    <s v="NULL"/>
    <s v="Commercial DBM"/>
    <n v="598"/>
    <n v="598"/>
    <n v="598"/>
    <n v="430"/>
    <n v="430"/>
    <n v="262"/>
    <n v="236"/>
    <n v="136"/>
    <n v="0"/>
    <n v="0"/>
    <n v="0"/>
    <n v="0"/>
    <n v="0"/>
    <n v="0"/>
    <n v="0"/>
    <n v="0"/>
    <n v="0"/>
    <n v="0"/>
    <n v="0"/>
    <n v="0"/>
    <m/>
    <m/>
    <m/>
    <m/>
    <m/>
    <m/>
    <m/>
    <m/>
    <m/>
    <n v="747.8"/>
    <n v="447184.39999999997"/>
    <n v="0"/>
    <n v="101700.79999999999"/>
    <x v="62"/>
  </r>
  <r>
    <s v="CD8PX"/>
    <s v="BTS_EMEA"/>
    <s v="FY16 Q1 - Opti HSW Refresh"/>
    <s v="998-BLXM"/>
    <s v="NULL"/>
    <s v="TIGRISMTFBTX"/>
    <s v="COMMERCIAL"/>
    <s v="COMMERCIAL NDBM"/>
    <x v="2"/>
    <s v="OPTIPLEX 3020"/>
    <s v="TIGRISMTBTX"/>
    <x v="2"/>
    <s v="GB"/>
    <s v="NULL"/>
    <s v="Commercial NDBM"/>
    <s v="Commercial DBM"/>
    <n v="2323"/>
    <n v="2317"/>
    <n v="2065"/>
    <n v="2041"/>
    <n v="1957"/>
    <n v="632"/>
    <n v="536"/>
    <n v="508"/>
    <n v="496"/>
    <n v="0"/>
    <n v="0"/>
    <n v="0"/>
    <n v="0"/>
    <n v="0"/>
    <n v="0"/>
    <n v="768"/>
    <n v="264"/>
    <n v="0"/>
    <n v="1032"/>
    <n v="0"/>
    <m/>
    <m/>
    <m/>
    <m/>
    <m/>
    <m/>
    <m/>
    <m/>
    <m/>
    <n v="379.66"/>
    <n v="881950.18"/>
    <n v="391809.12000000005"/>
    <n v="192867.28"/>
    <x v="41"/>
  </r>
  <r>
    <s v="CJJPR"/>
    <s v="BTS_EMEA"/>
    <s v="FY 16 B2S Cycle 3"/>
    <s v="998-BNEV"/>
    <s v="NULL"/>
    <s v="GENERAL MTFBTX"/>
    <s v="CONSUMER"/>
    <s v="CONSUMER DIRECT"/>
    <x v="1"/>
    <s v="INSPIRON 3847"/>
    <s v="GENERAL MT BTX"/>
    <x v="2"/>
    <s v="Not Applicable"/>
    <s v="NULL"/>
    <s v="Consumer Direct"/>
    <s v="Cons Direct"/>
    <n v="50"/>
    <n v="50"/>
    <n v="38"/>
    <n v="26"/>
    <n v="10"/>
    <n v="1"/>
    <n v="1"/>
    <n v="1"/>
    <n v="0"/>
    <n v="0"/>
    <n v="0"/>
    <n v="0"/>
    <n v="0"/>
    <n v="0"/>
    <n v="0"/>
    <n v="0"/>
    <n v="0"/>
    <n v="0"/>
    <n v="0"/>
    <n v="12"/>
    <m/>
    <m/>
    <m/>
    <m/>
    <m/>
    <m/>
    <m/>
    <m/>
    <m/>
    <n v="681.51"/>
    <n v="34075.5"/>
    <n v="0"/>
    <n v="681.51"/>
    <x v="30"/>
  </r>
  <r>
    <s v="CJXV2"/>
    <s v="BTS_EMEA"/>
    <s v="FY16 2H"/>
    <s v="998-BOOL"/>
    <s v="NULL"/>
    <s v="GOLIADMLK14FBTXE"/>
    <s v="COMMERCIAL"/>
    <s v="COMMERCIAL NDBM"/>
    <x v="4"/>
    <s v="LATITUDE E7450"/>
    <s v="GOLIADMLK14BTXE"/>
    <x v="2"/>
    <s v="Not Applicable"/>
    <s v="NULL"/>
    <s v="NULL"/>
    <s v="Commercial DBM"/>
    <n v="263"/>
    <n v="262"/>
    <n v="262"/>
    <n v="262"/>
    <n v="262"/>
    <n v="191"/>
    <n v="110"/>
    <n v="29"/>
    <n v="0"/>
    <n v="0"/>
    <n v="0"/>
    <n v="0"/>
    <n v="0"/>
    <n v="0"/>
    <n v="0"/>
    <n v="0"/>
    <n v="0"/>
    <n v="0"/>
    <n v="0"/>
    <n v="0"/>
    <m/>
    <m/>
    <m/>
    <m/>
    <m/>
    <m/>
    <m/>
    <m/>
    <m/>
    <n v="898.42"/>
    <n v="236284.46"/>
    <n v="0"/>
    <n v="26054.18"/>
    <x v="40"/>
  </r>
  <r>
    <s v="CKT74"/>
    <s v="BTS_EMEA"/>
    <s v="FY16 2H"/>
    <s v="998-BRQG"/>
    <s v="NULL"/>
    <s v="DOGFISH 3FBTX"/>
    <s v="COMMERCIAL"/>
    <s v="COMMERCIAL NDBM"/>
    <x v="2"/>
    <s v="OPTIPLEX 3020"/>
    <s v="DOGFISH 3 BTX"/>
    <x v="2"/>
    <s v="Not Applicable"/>
    <s v="NULL"/>
    <s v="NULL"/>
    <s v="Commercial DBM"/>
    <n v="170"/>
    <n v="170"/>
    <n v="10"/>
    <n v="10"/>
    <n v="0"/>
    <n v="0"/>
    <n v="0"/>
    <n v="0"/>
    <n v="0"/>
    <n v="0"/>
    <n v="0"/>
    <n v="0"/>
    <n v="0"/>
    <n v="0"/>
    <n v="0"/>
    <n v="0"/>
    <n v="480"/>
    <n v="0"/>
    <n v="480"/>
    <n v="400"/>
    <m/>
    <m/>
    <m/>
    <m/>
    <m/>
    <m/>
    <m/>
    <m/>
    <m/>
    <n v="327.41000000000003"/>
    <n v="55659.700000000004"/>
    <n v="157156.80000000002"/>
    <n v="0"/>
    <x v="267"/>
  </r>
  <r>
    <s v="CM42C"/>
    <s v="BTS_EMEA"/>
    <s v="FY16 Q1 - Opti HSW Refresh"/>
    <s v="998-BLVQ"/>
    <s v="NULL"/>
    <s v="AMAZONSFFFBTX"/>
    <s v="COMMERCIAL"/>
    <s v="COMMERCIAL NDBM"/>
    <x v="2"/>
    <s v="OPTIPLEX 9020"/>
    <s v="AMAZONSFFBTX"/>
    <x v="2"/>
    <s v="GB"/>
    <s v="NULL"/>
    <s v="Commercial NDBM"/>
    <s v="Commercial DBM"/>
    <n v="496"/>
    <n v="496"/>
    <n v="473"/>
    <n v="473"/>
    <n v="449"/>
    <n v="89"/>
    <n v="1"/>
    <n v="1"/>
    <n v="1"/>
    <n v="0"/>
    <n v="0"/>
    <n v="0"/>
    <n v="0"/>
    <n v="0"/>
    <n v="0"/>
    <n v="264"/>
    <n v="0"/>
    <n v="0"/>
    <n v="264"/>
    <n v="72"/>
    <m/>
    <m/>
    <m/>
    <m/>
    <m/>
    <m/>
    <m/>
    <m/>
    <m/>
    <n v="461.55"/>
    <n v="228928.80000000002"/>
    <n v="121849.2"/>
    <n v="461.55"/>
    <x v="133"/>
  </r>
  <r>
    <s v="CN9WR"/>
    <s v="BTS_EMEA"/>
    <s v="FY16 2H"/>
    <s v="998-BOHC"/>
    <s v="LATITUDE 3150,,NOTEBOOK,PLANOMFBTX"/>
    <s v="PLANOMFBTX"/>
    <s v="COMMERCIAL"/>
    <s v="COMMERCIAL NDBM"/>
    <x v="4"/>
    <s v="LATITUDE 3150"/>
    <s v="PLANOMBTX"/>
    <x v="2"/>
    <s v="Not Applicable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259"/>
  </r>
  <r>
    <s v="CP04H"/>
    <s v="BTS_EMEA"/>
    <s v="FY15 Wave 2"/>
    <s v="998-BIWT"/>
    <s v="NULL"/>
    <s v="IDITARODFBTX"/>
    <s v="TABLET DEVICES"/>
    <s v="COMMERCIAL NDBM"/>
    <x v="7"/>
    <s v="CHROMEBOX 3010"/>
    <s v="IDITARODBTX"/>
    <x v="2"/>
    <s v="GB"/>
    <s v="NULL"/>
    <s v="NULL"/>
    <s v="Commercial DBM"/>
    <n v="217"/>
    <n v="215"/>
    <n v="215"/>
    <n v="215"/>
    <n v="215"/>
    <n v="215"/>
    <n v="215"/>
    <n v="215"/>
    <n v="215"/>
    <n v="82"/>
    <n v="82"/>
    <n v="82"/>
    <n v="82"/>
    <n v="82"/>
    <n v="0"/>
    <n v="0"/>
    <n v="0"/>
    <n v="0"/>
    <n v="0"/>
    <n v="0"/>
    <m/>
    <m/>
    <m/>
    <m/>
    <m/>
    <m/>
    <m/>
    <m/>
    <m/>
    <n v="210.9"/>
    <n v="45765.3"/>
    <n v="0"/>
    <n v="45343.5"/>
    <x v="216"/>
  </r>
  <r>
    <s v="CP0K4"/>
    <s v="BTS_EMEA"/>
    <s v="FY16 2H"/>
    <s v="998-BOGC"/>
    <s v="LATITUDE 7350,,NOTEBOOK,CRESTEDBUTTEFBTX"/>
    <s v="CRESTEDBUTTEFBTX"/>
    <s v="COMMERCIAL"/>
    <s v="COMMERCIAL NDBM"/>
    <x v="4"/>
    <s v="LATITUDE 7350"/>
    <s v="CRESTED BUTTEBTX"/>
    <x v="2"/>
    <s v="Not Applicable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871.37990000000002"/>
    <n v="0"/>
    <n v="0"/>
    <n v="0"/>
    <x v="221"/>
  </r>
  <r>
    <s v="CT2D3"/>
    <s v="BTS_EMEA"/>
    <s v="FY15 Wave 2"/>
    <s v="998-BJTF"/>
    <s v="NULL"/>
    <s v="GOLIADMLK14FBTXE"/>
    <s v="COMMERCIAL"/>
    <s v="COMMERCIAL NDBM"/>
    <x v="4"/>
    <s v="LATITUDE E7450"/>
    <s v="GOLIADMLK14BTXE"/>
    <x v="2"/>
    <s v="DE"/>
    <s v="NULL"/>
    <s v="NULL"/>
    <s v="Commercial DBM"/>
    <n v="735"/>
    <n v="722"/>
    <n v="722"/>
    <n v="722"/>
    <n v="641"/>
    <n v="481"/>
    <n v="40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998.42"/>
    <n v="733838.7"/>
    <n v="0"/>
    <n v="0"/>
    <x v="40"/>
  </r>
  <r>
    <s v="CT73M"/>
    <s v="BTS_EMEA"/>
    <s v="Haywire"/>
    <s v="NA"/>
    <s v="NULL"/>
    <s v="NULL"/>
    <s v="SERVER"/>
    <s v="Server"/>
    <x v="13"/>
    <s v="POWEREDGE T20"/>
    <s v="NULL"/>
    <x v="2"/>
    <s v="Not Applicable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115"/>
  </r>
  <r>
    <s v="CV1V7"/>
    <s v="BTS_EMEA"/>
    <s v="FY16 2H"/>
    <s v="998-BOGY"/>
    <s v="LATITUDE 3550,,NOTEBOOK,MARBLE FALLS15FBTX"/>
    <s v="MARBLE FALLS15FBTX"/>
    <s v="COMMERCIAL"/>
    <s v="COMMERCIAL NDBM"/>
    <x v="4"/>
    <s v="LATITUDE 3550"/>
    <s v="MARBLE FALLS15BTX"/>
    <x v="2"/>
    <s v="Not Applicable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10"/>
    <n v="0"/>
    <n v="0"/>
    <n v="0"/>
    <n v="10"/>
    <n v="0"/>
    <m/>
    <m/>
    <m/>
    <m/>
    <m/>
    <m/>
    <m/>
    <m/>
    <m/>
    <n v="566.48209999999995"/>
    <n v="0"/>
    <n v="5664.8209999999999"/>
    <n v="0"/>
    <x v="147"/>
  </r>
  <r>
    <s v="CVKCY"/>
    <s v="BTS_EMEA"/>
    <s v="FY 16 Holiday Cycle 5"/>
    <s v="998-BRNF"/>
    <s v="NULL"/>
    <s v="TULIP17SKLFBTX"/>
    <s v="CONSUMER"/>
    <s v="CONSUMER DIRECT WIN10"/>
    <x v="0"/>
    <s v="INSPIRON 17-5759"/>
    <s v="TULIP17SKLBTX"/>
    <x v="2"/>
    <s v="Not Applicable"/>
    <s v="NULL"/>
    <s v="NULL"/>
    <s v="Cons Direct"/>
    <n v="164"/>
    <n v="164"/>
    <n v="0"/>
    <n v="0"/>
    <n v="0"/>
    <n v="0"/>
    <n v="0"/>
    <n v="0"/>
    <n v="0"/>
    <n v="0"/>
    <n v="0"/>
    <n v="0"/>
    <n v="0"/>
    <n v="0"/>
    <n v="0"/>
    <n v="0"/>
    <n v="0"/>
    <n v="144"/>
    <n v="144"/>
    <n v="144"/>
    <m/>
    <m/>
    <m/>
    <m/>
    <m/>
    <m/>
    <m/>
    <m/>
    <m/>
    <n v="613.89940000000001"/>
    <n v="100679.5016"/>
    <n v="88401.513600000006"/>
    <n v="0"/>
    <x v="148"/>
  </r>
  <r>
    <s v="CVY10"/>
    <s v="BTS_EMEA"/>
    <s v="FY16 2H"/>
    <s v="998-BPUM"/>
    <s v="NULL"/>
    <s v="DIESEL15FBTX"/>
    <s v="COMMERCIAL"/>
    <s v="COMMERCIAL NDBM"/>
    <x v="14"/>
    <s v="PRECISION M4800"/>
    <s v="DIESEL15BTX"/>
    <x v="2"/>
    <s v="Not Applicable"/>
    <s v="NULL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10"/>
    <n v="5"/>
    <m/>
    <m/>
    <m/>
    <m/>
    <m/>
    <m/>
    <m/>
    <m/>
    <m/>
    <n v="1201.5624"/>
    <n v="0"/>
    <n v="12015.624"/>
    <n v="0"/>
    <x v="226"/>
  </r>
  <r>
    <s v="D08R2"/>
    <s v="BTS_EMEA"/>
    <s v="FY 16 Holiday Cycle 5"/>
    <s v="998-BRIS"/>
    <s v="NULL"/>
    <s v="TULIP15SKLFBTX"/>
    <s v="CONSUMER"/>
    <s v="CONSUMER DIRECT WIN10"/>
    <x v="0"/>
    <s v="INSPIRON 15-5559"/>
    <s v="TULIP15SKLBTX"/>
    <x v="2"/>
    <s v="Not Applicable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89"/>
  </r>
  <r>
    <s v="D2D6R"/>
    <s v="BTS_EMEA"/>
    <s v="FY 16 Holiday Cycle 5"/>
    <s v="998-BRIR"/>
    <s v="NULL"/>
    <s v="TULIP15SKLFBTX"/>
    <s v="CONSUMER"/>
    <s v="CONSUMER DIRECT WIN10"/>
    <x v="0"/>
    <s v="INSPIRON 15-5559"/>
    <s v="TULIP15SKLBTX"/>
    <x v="2"/>
    <s v="Not Applicable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20"/>
    <n v="0"/>
    <n v="0"/>
    <n v="0"/>
    <n v="20"/>
    <n v="0"/>
    <m/>
    <m/>
    <m/>
    <m/>
    <m/>
    <m/>
    <m/>
    <m/>
    <m/>
    <n v="566.31269999999995"/>
    <n v="0"/>
    <n v="11326.253999999999"/>
    <n v="0"/>
    <x v="89"/>
  </r>
  <r>
    <s v="D4T8D"/>
    <s v="BTS_EMEA"/>
    <s v="FY 16 Holiday Cycle 5"/>
    <s v="998-BQRY"/>
    <s v="NULL"/>
    <s v="TULIP17SKLFBTX"/>
    <s v="CONSUMER"/>
    <s v="CONSUMER DIRECT WIN10"/>
    <x v="0"/>
    <s v="INSPIRON 17-5759"/>
    <s v="TULIP17SKLBTX"/>
    <x v="2"/>
    <s v="Not Applicable"/>
    <s v="NULL"/>
    <s v="NULL"/>
    <s v="Cons Direct"/>
    <n v="44"/>
    <n v="44"/>
    <n v="0"/>
    <n v="0"/>
    <n v="0"/>
    <n v="0"/>
    <n v="0"/>
    <n v="0"/>
    <n v="0"/>
    <n v="0"/>
    <n v="0"/>
    <n v="0"/>
    <n v="0"/>
    <n v="0"/>
    <n v="30"/>
    <n v="0"/>
    <n v="0"/>
    <n v="144"/>
    <n v="174"/>
    <n v="72"/>
    <m/>
    <m/>
    <m/>
    <m/>
    <m/>
    <m/>
    <m/>
    <m/>
    <m/>
    <n v="787.8596"/>
    <n v="34665.822399999997"/>
    <n v="137087.5704"/>
    <n v="0"/>
    <x v="148"/>
  </r>
  <r>
    <s v="D5HD1"/>
    <s v="BTS_EMEA"/>
    <s v="FY15 Wave 2"/>
    <s v="998-BLRM"/>
    <s v="NULL"/>
    <s v="BELMONTFBTX"/>
    <s v="TABLET DEVICES"/>
    <s v="COMMERCIAL NDBM"/>
    <x v="16"/>
    <s v="CHROMEBOOK 11 3120"/>
    <s v="BELMONTBTX"/>
    <x v="2"/>
    <s v="GB"/>
    <s v="NULL"/>
    <s v="NULL"/>
    <s v="Commercial DBM"/>
    <n v="96"/>
    <n v="96"/>
    <n v="7"/>
    <n v="7"/>
    <n v="7"/>
    <n v="7"/>
    <n v="7"/>
    <n v="7"/>
    <n v="7"/>
    <n v="7"/>
    <n v="7"/>
    <n v="7"/>
    <n v="0"/>
    <n v="0"/>
    <n v="0"/>
    <n v="0"/>
    <n v="0"/>
    <n v="0"/>
    <n v="0"/>
    <n v="54"/>
    <m/>
    <m/>
    <m/>
    <m/>
    <m/>
    <m/>
    <m/>
    <m/>
    <m/>
    <n v="279.54000000000002"/>
    <n v="26835.840000000004"/>
    <n v="0"/>
    <n v="1956.7800000000002"/>
    <x v="233"/>
  </r>
  <r>
    <s v="D5NY1"/>
    <s v="BTS_EMEA"/>
    <s v="FY16 Q1 - Opti HSW Refresh"/>
    <s v="998-BLVM"/>
    <s v="NULL"/>
    <s v="AMAZON7MTFBTX"/>
    <s v="COMMERCIAL"/>
    <s v="COMMERCIAL NDBM"/>
    <x v="2"/>
    <s v="OPTIPLEX 7020"/>
    <s v="AMAZON7MTBTX"/>
    <x v="2"/>
    <s v="GB"/>
    <s v="NULL"/>
    <s v="NULL"/>
    <s v="Commercial DBM"/>
    <n v="400"/>
    <n v="376"/>
    <n v="376"/>
    <n v="376"/>
    <n v="376"/>
    <n v="0"/>
    <n v="0"/>
    <n v="0"/>
    <n v="0"/>
    <n v="0"/>
    <n v="0"/>
    <n v="0"/>
    <n v="0"/>
    <n v="0"/>
    <n v="0"/>
    <n v="510"/>
    <n v="0"/>
    <n v="0"/>
    <n v="510"/>
    <n v="0"/>
    <m/>
    <m/>
    <m/>
    <m/>
    <m/>
    <m/>
    <m/>
    <m/>
    <m/>
    <n v="469.39"/>
    <n v="187756"/>
    <n v="239388.9"/>
    <n v="0"/>
    <x v="225"/>
  </r>
  <r>
    <s v="D97RC"/>
    <s v="BTS_EMEA"/>
    <s v="FY16 2H"/>
    <s v="998-BOJT"/>
    <s v="OPTIPLEX 9020,,DOGFISH,DOGFISH 9FBTX"/>
    <s v="DOGFISH 9FBTX"/>
    <s v="COMMERCIAL"/>
    <s v="COMMERCIAL NDBM"/>
    <x v="2"/>
    <s v="OPTIPLEX 9020"/>
    <s v="DOGFISH 9 BTX"/>
    <x v="2"/>
    <s v="Not Applicable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96"/>
  </r>
  <r>
    <s v="DCXF6"/>
    <s v="BTS_EMEA"/>
    <s v="FY 16 Holiday Cycle 5"/>
    <s v="998-BQVZ"/>
    <s v="NULL"/>
    <s v="TULIP15SKLFBTX"/>
    <s v="CONSUMER"/>
    <s v="CONSUMER DIRECT WIN10"/>
    <x v="0"/>
    <s v="INSPIRON 15-5559"/>
    <s v="TULIP15SKLBTX"/>
    <x v="2"/>
    <s v="Not Applicable"/>
    <s v="NULL"/>
    <s v="NULL"/>
    <s v="Cons Direct"/>
    <n v="62"/>
    <n v="62"/>
    <n v="62"/>
    <n v="0"/>
    <n v="0"/>
    <n v="0"/>
    <n v="0"/>
    <n v="0"/>
    <n v="0"/>
    <n v="0"/>
    <n v="0"/>
    <n v="0"/>
    <n v="0"/>
    <n v="0"/>
    <n v="43"/>
    <n v="0"/>
    <n v="0"/>
    <n v="270"/>
    <n v="313"/>
    <n v="0"/>
    <m/>
    <m/>
    <m/>
    <m/>
    <m/>
    <m/>
    <m/>
    <m/>
    <m/>
    <n v="637.94730000000004"/>
    <n v="39552.732600000003"/>
    <n v="199677.5049"/>
    <n v="0"/>
    <x v="89"/>
  </r>
  <r>
    <s v="DD3V0"/>
    <s v="BTS_EMEA"/>
    <s v="FY16 2H"/>
    <s v="998-BPZO"/>
    <s v="NULL"/>
    <s v="HOUSTON15FBTX"/>
    <s v="COMMERCIAL"/>
    <s v="COMMERCIAL NDBM"/>
    <x v="4"/>
    <s v="LATITUDE 5550"/>
    <s v="HOUSTON15BTX"/>
    <x v="2"/>
    <s v="Not Applicable"/>
    <s v="NULL"/>
    <s v="NULL"/>
    <s v="Commercial DBM"/>
    <n v="441"/>
    <n v="430"/>
    <n v="430"/>
    <n v="346"/>
    <n v="346"/>
    <n v="346"/>
    <n v="346"/>
    <n v="74"/>
    <n v="0"/>
    <n v="0"/>
    <n v="0"/>
    <n v="0"/>
    <n v="0"/>
    <n v="0"/>
    <n v="0"/>
    <n v="0"/>
    <n v="0"/>
    <n v="0"/>
    <n v="0"/>
    <n v="84"/>
    <m/>
    <m/>
    <m/>
    <m/>
    <m/>
    <m/>
    <m/>
    <m/>
    <m/>
    <n v="852.74"/>
    <n v="376058.34"/>
    <n v="0"/>
    <n v="63102.76"/>
    <x v="64"/>
  </r>
  <r>
    <s v="DFT78"/>
    <s v="BTS_EMEA"/>
    <s v="Not Applicable"/>
    <s v="998-BOHU"/>
    <s v="NULL"/>
    <s v="SANTA CLARAFBTX"/>
    <s v="THIN CLIENT"/>
    <s v="COMMERCIAL NDBM"/>
    <x v="11"/>
    <s v="WYSE 3010 THIN CLIENT"/>
    <s v="SANTA CLARABTX"/>
    <x v="2"/>
    <s v="Not Applicable"/>
    <s v="NULL"/>
    <s v="NULL"/>
    <s v="Commercial DBM"/>
    <n v="260"/>
    <n v="260"/>
    <n v="260"/>
    <n v="260"/>
    <n v="260"/>
    <n v="255"/>
    <n v="255"/>
    <n v="168"/>
    <n v="0"/>
    <n v="0"/>
    <n v="0"/>
    <n v="0"/>
    <n v="0"/>
    <n v="0"/>
    <n v="0"/>
    <n v="0"/>
    <n v="0"/>
    <n v="0"/>
    <n v="0"/>
    <n v="0"/>
    <m/>
    <m/>
    <m/>
    <m/>
    <m/>
    <m/>
    <m/>
    <m/>
    <m/>
    <n v="77.52"/>
    <n v="20155.2"/>
    <n v="0"/>
    <n v="13023.359999999999"/>
    <x v="213"/>
  </r>
  <r>
    <s v="DKH83"/>
    <s v="BTS_EMEA"/>
    <s v="FY 16 B2S Cycle 3"/>
    <s v="998-BNKL"/>
    <s v="NULL"/>
    <s v="HADLEY17BDWFBTX"/>
    <s v="CONSUMER"/>
    <s v="CONSUMER DIRECT"/>
    <x v="0"/>
    <s v="INSPIRON 7746"/>
    <s v="HADLEY17BDWBTX"/>
    <x v="2"/>
    <s v="Not Applicable"/>
    <s v="NULL"/>
    <s v="NULL"/>
    <s v="Cons Direct"/>
    <n v="3"/>
    <n v="3"/>
    <n v="3"/>
    <n v="3"/>
    <n v="3"/>
    <n v="3"/>
    <n v="3"/>
    <n v="3"/>
    <n v="3"/>
    <n v="0"/>
    <n v="0"/>
    <n v="0"/>
    <n v="0"/>
    <n v="0"/>
    <n v="0"/>
    <n v="0"/>
    <n v="0"/>
    <n v="0"/>
    <n v="0"/>
    <n v="0"/>
    <m/>
    <m/>
    <m/>
    <m/>
    <m/>
    <m/>
    <m/>
    <m/>
    <m/>
    <n v="1036.0899999999999"/>
    <n v="3108.2699999999995"/>
    <n v="0"/>
    <n v="3108.2699999999995"/>
    <x v="179"/>
  </r>
  <r>
    <s v="DKHRJ"/>
    <s v="BTS_EMEA"/>
    <s v="FY16 2H"/>
    <s v="998-BOKY"/>
    <s v="JEFFERSONBTX1,MODEL 7140, VENUE 11 PRO,WIN"/>
    <s v="JEFFERSONFBTX"/>
    <s v="TABLET DEVICES"/>
    <s v="TABLETS"/>
    <x v="7"/>
    <s v="VENUE 11 PRO 7140"/>
    <s v="JEFFERSONBTX"/>
    <x v="2"/>
    <s v="Not Applicable"/>
    <s v="NULL"/>
    <s v="NULL"/>
    <s v="Tablets"/>
    <n v="0"/>
    <n v="0"/>
    <n v="0"/>
    <n v="0"/>
    <n v="0"/>
    <n v="0"/>
    <n v="0"/>
    <n v="0"/>
    <n v="0"/>
    <n v="0"/>
    <n v="0"/>
    <n v="0"/>
    <n v="0"/>
    <n v="0"/>
    <n v="10"/>
    <n v="0"/>
    <n v="0"/>
    <n v="0"/>
    <n v="10"/>
    <n v="0"/>
    <m/>
    <m/>
    <m/>
    <m/>
    <m/>
    <m/>
    <m/>
    <m/>
    <m/>
    <n v="910.24339999999995"/>
    <n v="0"/>
    <n v="9102.4339999999993"/>
    <n v="0"/>
    <x v="137"/>
  </r>
  <r>
    <s v="DNJFG"/>
    <s v="BTS_EMEA"/>
    <s v="FY 16 Holiday Cycle 5"/>
    <s v="998-BSFN"/>
    <s v="NULL"/>
    <s v="GOODYEARSKLFBTX"/>
    <s v="CONSUMER"/>
    <s v="CONSUMER DIRECT WIN10"/>
    <x v="12"/>
    <s v="XPS 8900"/>
    <s v="GOODYEARSKLBTX"/>
    <x v="2"/>
    <s v="Not Applicable"/>
    <s v="NULL"/>
    <s v="NULL"/>
    <s v="Cons Direct"/>
    <n v="50"/>
    <n v="47"/>
    <n v="47"/>
    <n v="37"/>
    <n v="0"/>
    <n v="0"/>
    <n v="0"/>
    <n v="0"/>
    <n v="0"/>
    <n v="0"/>
    <n v="0"/>
    <n v="0"/>
    <n v="0"/>
    <n v="0"/>
    <n v="0"/>
    <n v="0"/>
    <n v="0"/>
    <n v="0"/>
    <n v="0"/>
    <n v="30"/>
    <m/>
    <m/>
    <m/>
    <m/>
    <m/>
    <m/>
    <m/>
    <m/>
    <m/>
    <n v="811.57"/>
    <n v="40578.5"/>
    <n v="0"/>
    <n v="0"/>
    <x v="228"/>
  </r>
  <r>
    <s v="DNKKN"/>
    <s v="BTS_EMEA"/>
    <s v="FY 16 B2S Cycle 3"/>
    <s v="998-BNEM"/>
    <s v="NULL"/>
    <s v="GOODYEARFBTX"/>
    <s v="CONSUMER"/>
    <s v="CONSUMER DIRECT"/>
    <x v="12"/>
    <s v="XPS 8700"/>
    <s v="GOODYEARBTX"/>
    <x v="2"/>
    <s v="Not Applicable"/>
    <s v="NULL"/>
    <s v="Consumer Direct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m/>
    <m/>
    <m/>
    <m/>
    <m/>
    <m/>
    <m/>
    <m/>
    <m/>
    <n v="884.27"/>
    <n v="0"/>
    <n v="0"/>
    <n v="0"/>
    <x v="68"/>
  </r>
  <r>
    <s v="DP22F"/>
    <s v="BTS_EMEA"/>
    <s v="FY16 1H"/>
    <s v="998-BMHR"/>
    <s v="NULL"/>
    <s v="HOUSTON15FBTX"/>
    <s v="COMMERCIAL"/>
    <s v="COMMERCIAL INDIRECT"/>
    <x v="4"/>
    <s v="LATITUDE 5550"/>
    <s v="HOUSTON15BTX"/>
    <x v="2"/>
    <s v="PL"/>
    <s v="NULL"/>
    <s v="NULL"/>
    <s v="Comm Emerging"/>
    <n v="279"/>
    <n v="279"/>
    <n v="279"/>
    <n v="279"/>
    <n v="279"/>
    <n v="279"/>
    <n v="279"/>
    <n v="279"/>
    <n v="279"/>
    <n v="279"/>
    <n v="279"/>
    <n v="0"/>
    <n v="0"/>
    <n v="0"/>
    <n v="0"/>
    <n v="0"/>
    <n v="0"/>
    <n v="0"/>
    <n v="0"/>
    <n v="0"/>
    <m/>
    <m/>
    <m/>
    <m/>
    <m/>
    <m/>
    <m/>
    <m/>
    <m/>
    <n v="747.8"/>
    <n v="208636.19999999998"/>
    <n v="0"/>
    <n v="208636.19999999998"/>
    <x v="62"/>
  </r>
  <r>
    <s v="DP95J"/>
    <s v="BTS_EMEA"/>
    <s v="Not Applicable"/>
    <s v="998-BOHH"/>
    <s v="NULL"/>
    <s v="EL DORADOTOSBTX"/>
    <s v="THIN CLIENT"/>
    <s v="COMMERCIAL NDBM"/>
    <x v="11"/>
    <s v="WYSE 7010 THIN CLIENT"/>
    <s v="EL DORADOBTX"/>
    <x v="2"/>
    <s v="Not Applicable"/>
    <s v="NULL"/>
    <s v="NULL"/>
    <s v="Commercial DBM"/>
    <n v="47"/>
    <n v="47"/>
    <n v="47"/>
    <n v="47"/>
    <n v="47"/>
    <n v="47"/>
    <n v="47"/>
    <n v="47"/>
    <n v="0"/>
    <n v="0"/>
    <n v="0"/>
    <n v="0"/>
    <n v="0"/>
    <n v="0"/>
    <n v="0"/>
    <n v="0"/>
    <n v="0"/>
    <n v="0"/>
    <n v="0"/>
    <n v="0"/>
    <m/>
    <m/>
    <m/>
    <m/>
    <m/>
    <m/>
    <m/>
    <m/>
    <m/>
    <n v="197.22"/>
    <n v="9269.34"/>
    <n v="0"/>
    <n v="9269.34"/>
    <x v="149"/>
  </r>
  <r>
    <s v="DPDTC"/>
    <s v="BTS_EMEA"/>
    <s v="FY 16 Holiday Cycle 5"/>
    <s v="998-BRNG"/>
    <s v="NULL"/>
    <s v="TULIP17SKLFBTX"/>
    <s v="CONSUMER"/>
    <s v="CONSUMER DIRECT WIN10"/>
    <x v="0"/>
    <s v="INSPIRON 17-5759"/>
    <s v="TULIP17SKLBTX"/>
    <x v="2"/>
    <s v="Not Applicable"/>
    <s v="NULL"/>
    <s v="NULL"/>
    <s v="Cons Direct"/>
    <n v="53"/>
    <n v="53"/>
    <n v="53"/>
    <n v="0"/>
    <n v="0"/>
    <n v="0"/>
    <n v="0"/>
    <n v="0"/>
    <n v="0"/>
    <n v="0"/>
    <n v="0"/>
    <n v="0"/>
    <n v="0"/>
    <n v="0"/>
    <n v="37"/>
    <n v="0"/>
    <n v="0"/>
    <n v="72"/>
    <n v="109"/>
    <n v="144"/>
    <m/>
    <m/>
    <m/>
    <m/>
    <m/>
    <m/>
    <m/>
    <m/>
    <m/>
    <n v="613.8954"/>
    <n v="32536.456200000001"/>
    <n v="66914.598599999998"/>
    <n v="0"/>
    <x v="148"/>
  </r>
  <r>
    <s v="DPH7N"/>
    <s v="BTS_EMEA"/>
    <s v="Not Applicable"/>
    <s v="998-BOHG"/>
    <s v="NULL"/>
    <s v="EL DORADOTOSBTX"/>
    <s v="THIN CLIENT"/>
    <s v="COMMERCIAL NDBM"/>
    <x v="11"/>
    <s v="WYSE 7010 THIN CLIENT"/>
    <s v="EL DORADOBTX"/>
    <x v="2"/>
    <s v="Not Applicable"/>
    <s v="NULL"/>
    <s v="NULL"/>
    <s v="Commercial DBM"/>
    <n v="62"/>
    <n v="62"/>
    <n v="62"/>
    <n v="62"/>
    <n v="62"/>
    <n v="62"/>
    <n v="54"/>
    <n v="46"/>
    <n v="0"/>
    <n v="0"/>
    <n v="0"/>
    <n v="0"/>
    <n v="0"/>
    <n v="0"/>
    <n v="0"/>
    <n v="0"/>
    <n v="0"/>
    <n v="0"/>
    <n v="0"/>
    <n v="0"/>
    <m/>
    <m/>
    <m/>
    <m/>
    <m/>
    <m/>
    <m/>
    <m/>
    <m/>
    <n v="197.22"/>
    <n v="12227.64"/>
    <n v="0"/>
    <n v="9072.1200000000008"/>
    <x v="149"/>
  </r>
  <r>
    <s v="DWPT7"/>
    <s v="BTS_EMEA"/>
    <s v="FY16 1H"/>
    <s v="998-BMHS"/>
    <s v="NULL"/>
    <s v="HOUSTON15FBTX"/>
    <s v="COMMERCIAL"/>
    <s v="COMMERCIAL INDIRECT"/>
    <x v="4"/>
    <s v="LATITUDE 5550"/>
    <s v="HOUSTON15BTX"/>
    <x v="2"/>
    <s v="PL"/>
    <s v="NULL"/>
    <s v="NULL"/>
    <s v="Comm Emerging"/>
    <n v="282"/>
    <n v="282"/>
    <n v="282"/>
    <n v="282"/>
    <n v="282"/>
    <n v="282"/>
    <n v="282"/>
    <n v="282"/>
    <n v="282"/>
    <n v="282"/>
    <n v="282"/>
    <n v="0"/>
    <n v="0"/>
    <n v="0"/>
    <n v="0"/>
    <n v="0"/>
    <n v="0"/>
    <n v="0"/>
    <n v="0"/>
    <n v="0"/>
    <m/>
    <m/>
    <m/>
    <m/>
    <m/>
    <m/>
    <m/>
    <m/>
    <m/>
    <n v="648.33000000000004"/>
    <n v="182829.06"/>
    <n v="0"/>
    <n v="182829.06"/>
    <x v="62"/>
  </r>
  <r>
    <s v="DXKRF"/>
    <s v="BTS_EMEA"/>
    <s v="FY16 2H"/>
    <s v="998-BOJG"/>
    <s v="OPTIPLEX 3020,,TIGRISSFF,TIGRISSFFFBTX"/>
    <s v="TIGRISSFFFBTX"/>
    <s v="COMMERCIAL"/>
    <s v="COMMERCIAL NDBM"/>
    <x v="2"/>
    <s v="OPTIPLEX 3020"/>
    <s v="TIGRISSFFBTX"/>
    <x v="2"/>
    <s v="Not Applicable"/>
    <s v="NULL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119"/>
  </r>
  <r>
    <s v="DXY71"/>
    <s v="BTS_EMEA"/>
    <s v="FY 16 Holiday Cycle 5"/>
    <s v="998-BQRJ"/>
    <s v="NULL"/>
    <s v="TULIP15BDWFBTX"/>
    <s v="CONSUMER"/>
    <s v="CONSUMER DIRECT WIN10"/>
    <x v="0"/>
    <s v="INSPIRON 15-5558"/>
    <s v="TULIP15BDWBTX"/>
    <x v="2"/>
    <s v="Not Applicable"/>
    <s v="NULL"/>
    <s v="NULL"/>
    <s v="Cons Direct"/>
    <n v="90"/>
    <n v="90"/>
    <n v="0"/>
    <n v="0"/>
    <n v="0"/>
    <n v="0"/>
    <n v="0"/>
    <n v="0"/>
    <n v="0"/>
    <n v="0"/>
    <n v="0"/>
    <n v="0"/>
    <n v="0"/>
    <n v="0"/>
    <n v="0"/>
    <n v="0"/>
    <n v="0"/>
    <n v="90"/>
    <n v="90"/>
    <n v="0"/>
    <m/>
    <m/>
    <m/>
    <m/>
    <m/>
    <m/>
    <m/>
    <m/>
    <m/>
    <n v="521.27539999999999"/>
    <n v="46914.786"/>
    <n v="46914.786"/>
    <n v="0"/>
    <x v="80"/>
  </r>
  <r>
    <s v="F06PG"/>
    <s v="BTS_EMEA"/>
    <s v="FY16 2H"/>
    <s v="998-BQDD"/>
    <s v="NULL"/>
    <s v="TIGRISSFFFBTX"/>
    <s v="COMMERCIAL"/>
    <s v="COMMERCIAL INDIRECT"/>
    <x v="2"/>
    <s v="OPTIPLEX 3020"/>
    <s v="TIGRISSFFBTX"/>
    <x v="2"/>
    <s v="Not Applicable"/>
    <s v="NULL"/>
    <s v="Commercial NDBM"/>
    <s v="Comm Emerging"/>
    <n v="100"/>
    <n v="100"/>
    <n v="100"/>
    <n v="100"/>
    <n v="100"/>
    <n v="6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375.54570000000001"/>
    <n v="37554.57"/>
    <n v="0"/>
    <n v="0"/>
    <x v="119"/>
  </r>
  <r>
    <s v="F09PD"/>
    <s v="BTS_EMEA"/>
    <s v="FY15 Wave 1 - Opti Haswell"/>
    <s v="998-BFWY"/>
    <s v="NULL"/>
    <s v="TIGRISMTFBTX"/>
    <s v="COMMERCIAL"/>
    <s v="COMMERCIAL INDIRECT - OPTI HSW"/>
    <x v="2"/>
    <s v="OPTIPLEX 3020"/>
    <s v="TIGRISMTBTX"/>
    <x v="2"/>
    <s v="AE"/>
    <s v="NULL"/>
    <s v="Commercial NDBM"/>
    <s v="Comm Emerging"/>
    <n v="770"/>
    <n v="770"/>
    <n v="770"/>
    <n v="770"/>
    <n v="770"/>
    <n v="770"/>
    <n v="770"/>
    <n v="770"/>
    <n v="470"/>
    <n v="0"/>
    <n v="0"/>
    <n v="0"/>
    <n v="0"/>
    <n v="0"/>
    <n v="0"/>
    <n v="0"/>
    <n v="0"/>
    <n v="0"/>
    <n v="0"/>
    <n v="0"/>
    <m/>
    <m/>
    <m/>
    <m/>
    <m/>
    <m/>
    <m/>
    <m/>
    <m/>
    <n v="450.3"/>
    <n v="346731"/>
    <n v="0"/>
    <n v="346731"/>
    <x v="41"/>
  </r>
  <r>
    <s v="F1HJ9"/>
    <s v="BTS_EMEA"/>
    <s v="FY16 2H"/>
    <s v="998-BOFM"/>
    <s v="OPTIPLEX 7020,,AMAZON7MT,AMAZON7MTFBTX"/>
    <s v="AMAZON7MTFBTX"/>
    <s v="COMMERCIAL"/>
    <s v="COMMERCIAL NDBM"/>
    <x v="2"/>
    <s v="OPTIPLEX 7020"/>
    <s v="AMAZON7MTBTX"/>
    <x v="2"/>
    <s v="Not Applicable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36"/>
    <n v="0"/>
    <n v="36"/>
    <n v="0"/>
    <m/>
    <m/>
    <m/>
    <m/>
    <m/>
    <m/>
    <m/>
    <m/>
    <m/>
    <n v="592.45259999999996"/>
    <n v="0"/>
    <n v="21328.293599999997"/>
    <n v="0"/>
    <x v="225"/>
  </r>
  <r>
    <s v="F21RG"/>
    <s v="BTS_EMEA"/>
    <s v="FY 16 Spring Cycle 1"/>
    <s v="998-BMBJ"/>
    <s v="NULL"/>
    <s v="BRADLEYBDWFBTX"/>
    <s v="CONSUMER"/>
    <s v="CONSUMER DIRECT"/>
    <x v="0"/>
    <s v="INSPIRON 7548"/>
    <s v="BRADLEYBDWBTX"/>
    <x v="2"/>
    <s v="FR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1023.77"/>
    <n v="0"/>
    <n v="0"/>
    <n v="0"/>
    <x v="71"/>
  </r>
  <r>
    <s v="F23J0"/>
    <s v="BTS_EMEA"/>
    <s v="FY15 Wave 1 - Opti Haswell"/>
    <s v="998-BFWH"/>
    <s v="NULL"/>
    <s v="TIGRISSFFFBTX"/>
    <s v="COMMERCIAL"/>
    <s v="COMMERCIAL NDBM"/>
    <x v="2"/>
    <s v="OPTIPLEX 3020"/>
    <s v="TIGRISSFFBTX"/>
    <x v="2"/>
    <s v="DK"/>
    <s v="NULL"/>
    <s v="Commercial NDBM"/>
    <s v="Commercial DBM"/>
    <n v="49"/>
    <n v="49"/>
    <n v="49"/>
    <n v="49"/>
    <n v="49"/>
    <n v="0"/>
    <n v="0"/>
    <n v="0"/>
    <n v="0"/>
    <n v="0"/>
    <n v="0"/>
    <n v="0"/>
    <n v="0"/>
    <n v="0"/>
    <n v="0"/>
    <n v="168"/>
    <n v="0"/>
    <n v="0"/>
    <n v="168"/>
    <n v="48"/>
    <m/>
    <m/>
    <m/>
    <m/>
    <m/>
    <m/>
    <m/>
    <m/>
    <m/>
    <n v="444.66"/>
    <n v="21788.34"/>
    <n v="74702.880000000005"/>
    <n v="0"/>
    <x v="119"/>
  </r>
  <r>
    <s v="F38RH"/>
    <s v="BTS_EMEA"/>
    <s v="FY15 Wave 1"/>
    <s v="998-BFUD"/>
    <s v="NULL"/>
    <s v="AMAZON7MTFBTX"/>
    <s v="COMMERCIAL"/>
    <s v="COMMERCIAL NDBM"/>
    <x v="2"/>
    <s v="OPTIPLEX 7020"/>
    <s v="AMAZON7MTBTX"/>
    <x v="2"/>
    <s v="DE"/>
    <s v="NULL"/>
    <s v="NULL"/>
    <s v="Commercial DBM"/>
    <n v="306"/>
    <n v="249"/>
    <n v="249"/>
    <n v="237"/>
    <n v="141"/>
    <n v="1"/>
    <n v="1"/>
    <n v="1"/>
    <n v="1"/>
    <n v="0"/>
    <n v="0"/>
    <n v="0"/>
    <n v="0"/>
    <n v="0"/>
    <n v="0"/>
    <n v="612"/>
    <n v="0"/>
    <n v="0"/>
    <n v="612"/>
    <n v="0"/>
    <m/>
    <m/>
    <m/>
    <m/>
    <m/>
    <m/>
    <m/>
    <m/>
    <m/>
    <n v="467.97"/>
    <n v="143198.82"/>
    <n v="286397.64"/>
    <n v="467.97"/>
    <x v="225"/>
  </r>
  <r>
    <s v="F3G50"/>
    <s v="BTS_EMEA"/>
    <s v="FY16 2H"/>
    <s v="998-BPZE"/>
    <s v="NULL"/>
    <s v="TESTAROSSAPFBTX"/>
    <s v="COMMERCIAL"/>
    <s v="COMMERCIAL NDBM"/>
    <x v="14"/>
    <s v="PRECISION M3800"/>
    <s v="TESTAROSSA PBTX"/>
    <x v="2"/>
    <s v="Not Applicable"/>
    <s v="NULL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10"/>
    <n v="5"/>
    <m/>
    <m/>
    <m/>
    <m/>
    <m/>
    <m/>
    <m/>
    <m/>
    <m/>
    <n v="1721.5183"/>
    <n v="0"/>
    <n v="17215.183000000001"/>
    <n v="0"/>
    <x v="123"/>
  </r>
  <r>
    <s v="F5FYD"/>
    <s v="BTS_EMEA"/>
    <s v="FY 16 B2S Cycle 3"/>
    <s v="998-BNKM"/>
    <s v="NULL"/>
    <s v="HADLEY17BDWFBTX"/>
    <s v="CONSUMER"/>
    <s v="CONSUMER DIRECT"/>
    <x v="0"/>
    <s v="INSPIRON 7746"/>
    <s v="HADLEY17BDWBTX"/>
    <x v="2"/>
    <s v="Not Applicable"/>
    <s v="NULL"/>
    <s v="NULL"/>
    <s v="Cons Direct"/>
    <n v="3"/>
    <n v="3"/>
    <n v="3"/>
    <n v="3"/>
    <n v="3"/>
    <n v="3"/>
    <n v="3"/>
    <n v="3"/>
    <n v="3"/>
    <n v="0"/>
    <n v="0"/>
    <n v="0"/>
    <n v="0"/>
    <n v="0"/>
    <n v="0"/>
    <n v="0"/>
    <n v="0"/>
    <n v="0"/>
    <n v="0"/>
    <n v="0"/>
    <m/>
    <m/>
    <m/>
    <m/>
    <m/>
    <m/>
    <m/>
    <m/>
    <m/>
    <n v="1037.8900000000001"/>
    <n v="3113.67"/>
    <n v="0"/>
    <n v="3113.67"/>
    <x v="179"/>
  </r>
  <r>
    <s v="F6GPD"/>
    <s v="BTS_EMEA"/>
    <s v="FY15 Wave 1 - Opti Haswell"/>
    <s v="998-BGCW"/>
    <s v="NULL"/>
    <s v="AMAZONSFFFBTX"/>
    <s v="COMMERCIAL"/>
    <s v="COMMERCIAL NDBM"/>
    <x v="2"/>
    <s v="OPTIPLEX 9020"/>
    <s v="AMAZONSFFBTX"/>
    <x v="2"/>
    <s v="DK"/>
    <s v="NULL"/>
    <s v="Commercial NDBM"/>
    <s v="Commercial DBM"/>
    <n v="116"/>
    <n v="116"/>
    <n v="116"/>
    <n v="116"/>
    <n v="116"/>
    <n v="68"/>
    <n v="44"/>
    <n v="20"/>
    <n v="0"/>
    <n v="0"/>
    <n v="0"/>
    <n v="0"/>
    <n v="0"/>
    <n v="0"/>
    <n v="0"/>
    <n v="0"/>
    <n v="0"/>
    <n v="0"/>
    <n v="0"/>
    <n v="24"/>
    <m/>
    <m/>
    <m/>
    <m/>
    <m/>
    <m/>
    <m/>
    <m/>
    <m/>
    <n v="462.07"/>
    <n v="53600.12"/>
    <n v="0"/>
    <n v="9241.4"/>
    <x v="133"/>
  </r>
  <r>
    <s v="F7WKW"/>
    <s v="BTS_EMEA"/>
    <s v="FY16 2H"/>
    <s v="998-BOKM"/>
    <s v="VENUE 11 PRO,MIDLAND64FBTX,HRYV8,BASE,TBLT,X64,5130,BTX,WW,WIN"/>
    <s v="MIDLAND64FBTX"/>
    <s v="TABLET DEVICES"/>
    <s v="TABLETS"/>
    <x v="7"/>
    <s v="VENUE 11 PRO"/>
    <s v="MIDLAND64BTX"/>
    <x v="2"/>
    <s v="Not Applicable"/>
    <s v="NULL"/>
    <s v="NULL"/>
    <s v="Tabl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m/>
    <m/>
    <m/>
    <m/>
    <m/>
    <m/>
    <m/>
    <m/>
    <m/>
    <s v="-"/>
    <s v="-"/>
    <n v="0"/>
    <n v="0"/>
    <x v="86"/>
  </r>
  <r>
    <s v="F89NX"/>
    <s v="BTS_EMEA"/>
    <s v="FY16 2H"/>
    <s v="998-BREP"/>
    <s v="NULL"/>
    <s v="HOUSTON15FBTX"/>
    <s v="COMMERCIAL"/>
    <s v="COMMERCIAL NDBM"/>
    <x v="4"/>
    <s v="LATITUDE 5550"/>
    <s v="HOUSTON15BTX"/>
    <x v="2"/>
    <s v="Not Applicable"/>
    <s v="NULL"/>
    <s v="NULL"/>
    <s v="Commercial DBM"/>
    <n v="36"/>
    <n v="36"/>
    <n v="36"/>
    <n v="36"/>
    <n v="20"/>
    <n v="0"/>
    <n v="0"/>
    <n v="0"/>
    <n v="0"/>
    <n v="0"/>
    <n v="0"/>
    <n v="0"/>
    <n v="0"/>
    <n v="0"/>
    <n v="37"/>
    <n v="0"/>
    <n v="0"/>
    <n v="84"/>
    <n v="121"/>
    <n v="84"/>
    <m/>
    <m/>
    <m/>
    <m/>
    <m/>
    <m/>
    <m/>
    <m/>
    <m/>
    <n v="908.34670000000006"/>
    <n v="32700.481200000002"/>
    <n v="109909.9507"/>
    <n v="0"/>
    <x v="62"/>
  </r>
  <r>
    <s v="FCY15"/>
    <s v="BTS_EMEA"/>
    <s v="FY15 Wave 2"/>
    <s v="998-BJTP"/>
    <s v="NULL"/>
    <s v="MARBLE FALLS15FBTX"/>
    <s v="COMMERCIAL"/>
    <s v="COMMERCIAL NDBM"/>
    <x v="4"/>
    <s v="LATITUDE 3550"/>
    <s v="MARBLE FALLS15BTX"/>
    <x v="2"/>
    <s v="GB"/>
    <s v="NULL"/>
    <s v="NULL"/>
    <s v="Commercial DBM"/>
    <n v="639"/>
    <n v="639"/>
    <n v="639"/>
    <n v="555"/>
    <n v="555"/>
    <n v="289"/>
    <n v="289"/>
    <n v="0"/>
    <n v="0"/>
    <n v="0"/>
    <n v="0"/>
    <n v="0"/>
    <n v="0"/>
    <n v="0"/>
    <n v="0"/>
    <n v="0"/>
    <n v="0"/>
    <n v="84"/>
    <n v="84"/>
    <n v="0"/>
    <m/>
    <m/>
    <m/>
    <m/>
    <m/>
    <m/>
    <m/>
    <m/>
    <m/>
    <n v="576.35"/>
    <n v="368287.65"/>
    <n v="48413.4"/>
    <n v="0"/>
    <x v="147"/>
  </r>
  <r>
    <s v="FD5PJ"/>
    <s v="BTS_EMEA"/>
    <s v="FY 16 Holiday Cycle 5"/>
    <s v="998-BQWB"/>
    <s v="NULL"/>
    <s v="TULIP15SKLFBTX"/>
    <s v="CONSUMER"/>
    <s v="CONSUMER DIRECT WIN10"/>
    <x v="0"/>
    <s v="INSPIRON 15-5559"/>
    <s v="TULIP15SKLBTX"/>
    <x v="2"/>
    <s v="Not Applicable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630"/>
    <n v="630"/>
    <n v="180"/>
    <m/>
    <m/>
    <m/>
    <m/>
    <m/>
    <m/>
    <m/>
    <m/>
    <m/>
    <n v="636.14729999999997"/>
    <n v="0"/>
    <n v="400772.799"/>
    <n v="0"/>
    <x v="89"/>
  </r>
  <r>
    <s v="FDJMH"/>
    <s v="BTS_EMEA"/>
    <s v="FY16 2H"/>
    <s v="998-BOFS"/>
    <s v="LATITUDE 3340,,,ROUNDROCKFBTX"/>
    <s v="ROUNDROCKFBTX"/>
    <s v="COMMERCIAL"/>
    <s v="COMMERCIAL NDBM"/>
    <x v="4"/>
    <s v="LATITUDE 3340"/>
    <s v="ROUND ROCKBTX"/>
    <x v="2"/>
    <s v="Not Applicable"/>
    <s v="NULL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m/>
    <m/>
    <m/>
    <m/>
    <m/>
    <m/>
    <m/>
    <m/>
    <m/>
    <s v="-"/>
    <s v="-"/>
    <n v="0"/>
    <n v="0"/>
    <x v="10"/>
  </r>
  <r>
    <s v="FDV01"/>
    <s v="BTS_EMEA"/>
    <s v="FY15 Wave 1 - Opti Haswell"/>
    <s v="998-BFWF"/>
    <s v="NULL"/>
    <s v="TIGRISSFFFBTX"/>
    <s v="COMMERCIAL"/>
    <s v="COMMERCIAL NDBM"/>
    <x v="2"/>
    <s v="OPTIPLEX 3020"/>
    <s v="TIGRISSFFBTX"/>
    <x v="2"/>
    <s v="DE"/>
    <s v="NULL"/>
    <s v="Commercial NDBM"/>
    <s v="Commercial DBM"/>
    <n v="541"/>
    <n v="464"/>
    <n v="464"/>
    <n v="464"/>
    <n v="314"/>
    <n v="0"/>
    <n v="0"/>
    <n v="0"/>
    <n v="0"/>
    <n v="0"/>
    <n v="0"/>
    <n v="0"/>
    <n v="0"/>
    <n v="0"/>
    <n v="0"/>
    <n v="1296"/>
    <n v="0"/>
    <n v="168"/>
    <n v="1464"/>
    <n v="96"/>
    <m/>
    <m/>
    <m/>
    <m/>
    <m/>
    <m/>
    <m/>
    <m/>
    <m/>
    <n v="475.63"/>
    <n v="257315.83"/>
    <n v="696322.32"/>
    <n v="0"/>
    <x v="119"/>
  </r>
  <r>
    <s v="FJYHG"/>
    <s v="BTS_EMEA"/>
    <s v="FY 16 Holiday Cycle 5"/>
    <s v="998-BQSW"/>
    <s v="NULL"/>
    <s v="VANGOGH15BDWFBTX"/>
    <s v="CONSUMER"/>
    <s v="COMMERCIAL NDBM"/>
    <x v="6"/>
    <s v="VOSTRO 15 3558"/>
    <s v="VANGOGH15BDWBTX"/>
    <x v="2"/>
    <s v="Not Applicable"/>
    <s v="NULL"/>
    <s v="NULL"/>
    <s v="Commercial DBM"/>
    <n v="484"/>
    <n v="484"/>
    <n v="430"/>
    <n v="429"/>
    <n v="429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507.52350000000001"/>
    <n v="245641.37400000001"/>
    <n v="0"/>
    <n v="0"/>
    <x v="166"/>
  </r>
  <r>
    <s v="FKMH6"/>
    <s v="BTS_EMEA"/>
    <s v="FY16 2H"/>
    <s v="998-BPGT"/>
    <s v="NULL"/>
    <s v="DOGFISH 9FBTX"/>
    <s v="COMMERCIAL"/>
    <s v="COMMERCIAL NDBM"/>
    <x v="2"/>
    <s v="OPTIPLEX 9020"/>
    <s v="DOGFISH 9 BTX"/>
    <x v="2"/>
    <s v="Not Applicable"/>
    <s v="NULL"/>
    <s v="NULL"/>
    <s v="Commercial DBM"/>
    <n v="330"/>
    <n v="330"/>
    <n v="330"/>
    <n v="330"/>
    <n v="330"/>
    <n v="250"/>
    <n v="170"/>
    <n v="0"/>
    <n v="0"/>
    <n v="0"/>
    <n v="0"/>
    <n v="0"/>
    <n v="0"/>
    <n v="0"/>
    <n v="0"/>
    <n v="80"/>
    <n v="0"/>
    <n v="0"/>
    <n v="80"/>
    <n v="0"/>
    <m/>
    <m/>
    <m/>
    <m/>
    <m/>
    <m/>
    <m/>
    <m/>
    <m/>
    <n v="493.07"/>
    <n v="162713.1"/>
    <n v="39445.599999999999"/>
    <n v="0"/>
    <x v="96"/>
  </r>
  <r>
    <s v="FR5RV"/>
    <s v="BTS_EMEA"/>
    <s v="FY16 1H - Express Lane"/>
    <s v="998-BNWI"/>
    <s v="NULL"/>
    <s v="GOLIADMLK14FBTXE"/>
    <s v="COMMERCIAL"/>
    <s v="COMMERCIAL NDBM"/>
    <x v="4"/>
    <s v="LATITUDE E7450"/>
    <s v="GOLIADMLK14BTXE"/>
    <x v="2"/>
    <s v="Not Applicable"/>
    <s v="NULL"/>
    <s v="NULL"/>
    <s v="Commercial DBM"/>
    <n v="444"/>
    <n v="444"/>
    <n v="444"/>
    <n v="444"/>
    <n v="444"/>
    <n v="444"/>
    <n v="39"/>
    <n v="1"/>
    <n v="1"/>
    <n v="1"/>
    <n v="0"/>
    <n v="0"/>
    <n v="0"/>
    <n v="0"/>
    <n v="0"/>
    <n v="0"/>
    <n v="0"/>
    <n v="0"/>
    <n v="0"/>
    <n v="0"/>
    <m/>
    <m/>
    <m/>
    <m/>
    <m/>
    <m/>
    <m/>
    <m/>
    <m/>
    <n v="876.9"/>
    <n v="389343.6"/>
    <n v="0"/>
    <n v="876.9"/>
    <x v="40"/>
  </r>
  <r>
    <s v="FWP6W"/>
    <s v="BTS_EMEA"/>
    <s v="FY 15 Holiday Cycle 5"/>
    <s v="998-BHKW"/>
    <s v="NULL"/>
    <s v="OAK15BYTFBTX"/>
    <s v="CONSUMER"/>
    <s v="NULL"/>
    <x v="0"/>
    <s v="INSPIRON 3531"/>
    <s v="OAK15BYTBTX"/>
    <x v="2"/>
    <s v="UK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127"/>
  </r>
  <r>
    <s v="G1YYF"/>
    <s v="BTS_EMEA"/>
    <s v="FY16 2H"/>
    <s v="998-BPXL"/>
    <s v="NULL"/>
    <s v="HOUSTON15FBTX"/>
    <s v="COMMERCIAL"/>
    <s v="COMMERCIAL NDBM"/>
    <x v="4"/>
    <s v="LATITUDE 5550"/>
    <s v="HOUSTON15BTX"/>
    <x v="2"/>
    <s v="Not Applicable"/>
    <s v="NULL"/>
    <s v="NULL"/>
    <s v="Commercial DBM"/>
    <n v="219"/>
    <n v="211"/>
    <n v="183"/>
    <n v="183"/>
    <n v="183"/>
    <n v="99"/>
    <n v="99"/>
    <n v="15"/>
    <n v="0"/>
    <n v="0"/>
    <n v="0"/>
    <n v="0"/>
    <n v="0"/>
    <n v="0"/>
    <n v="0"/>
    <n v="0"/>
    <n v="0"/>
    <n v="0"/>
    <n v="0"/>
    <n v="0"/>
    <m/>
    <m/>
    <m/>
    <m/>
    <m/>
    <m/>
    <m/>
    <m/>
    <m/>
    <n v="762.19"/>
    <n v="166919.61000000002"/>
    <n v="0"/>
    <n v="11432.85"/>
    <x v="62"/>
  </r>
  <r>
    <s v="G3FXH"/>
    <s v="BTS_EMEA"/>
    <s v="FY 16 Holiday Cycle 5"/>
    <s v="998-BQNR"/>
    <s v="NULL"/>
    <s v="GREATBEARMTBTX"/>
    <s v="CONSUMER"/>
    <s v="COMMERCIAL NDBM"/>
    <x v="10"/>
    <s v="VOSTRO 3900"/>
    <s v="GREATBEAR MT BTX"/>
    <x v="2"/>
    <s v="Not Applicable"/>
    <s v="NULL"/>
    <s v="NULL"/>
    <s v="Commercial DBM"/>
    <n v="47"/>
    <n v="47"/>
    <n v="0"/>
    <n v="0"/>
    <n v="0"/>
    <n v="0"/>
    <n v="0"/>
    <n v="0"/>
    <n v="0"/>
    <n v="0"/>
    <n v="0"/>
    <n v="0"/>
    <n v="0"/>
    <n v="0"/>
    <n v="0"/>
    <n v="828"/>
    <n v="0"/>
    <n v="0"/>
    <n v="828"/>
    <n v="0"/>
    <m/>
    <m/>
    <m/>
    <m/>
    <m/>
    <m/>
    <m/>
    <m/>
    <m/>
    <n v="384.27"/>
    <n v="18060.689999999999"/>
    <n v="318175.56"/>
    <n v="0"/>
    <x v="227"/>
  </r>
  <r>
    <s v="GHMHF"/>
    <s v="BTS_EMEA"/>
    <s v="FY16 2H"/>
    <s v="998-BPQB"/>
    <s v="NULL"/>
    <s v="JEFFERSONFBTX"/>
    <s v="TABLET DEVICES"/>
    <s v="TABLETS"/>
    <x v="7"/>
    <s v="VENUE 11 PRO 7140"/>
    <s v="JEFFERSONBTX"/>
    <x v="2"/>
    <s v="Not Applicable"/>
    <s v="NULL"/>
    <s v="NULL"/>
    <s v="Tablets"/>
    <n v="214"/>
    <n v="214"/>
    <n v="214"/>
    <n v="214"/>
    <n v="214"/>
    <n v="214"/>
    <n v="214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817.57"/>
    <n v="174959.98"/>
    <n v="0"/>
    <n v="0"/>
    <x v="137"/>
  </r>
  <r>
    <s v="GJRC7"/>
    <s v="BTS_EMEA"/>
    <s v="FY16 2H"/>
    <s v="998-BPGU"/>
    <s v="NULL"/>
    <s v="AMAZONSFFFBTX"/>
    <s v="COMMERCIAL"/>
    <s v="COMMERCIAL NDBM"/>
    <x v="2"/>
    <s v="OPTIPLEX 9020"/>
    <s v="AMAZONSFFBTX"/>
    <x v="2"/>
    <s v="Not Applicable"/>
    <s v="NULL"/>
    <s v="Commercial NDBM"/>
    <s v="Commercial DBM"/>
    <n v="246"/>
    <n v="176"/>
    <n v="176"/>
    <n v="176"/>
    <n v="152"/>
    <n v="104"/>
    <n v="1"/>
    <n v="0"/>
    <n v="0"/>
    <n v="0"/>
    <n v="0"/>
    <n v="0"/>
    <n v="0"/>
    <n v="0"/>
    <n v="0"/>
    <n v="120"/>
    <n v="24"/>
    <n v="0"/>
    <n v="144"/>
    <n v="24"/>
    <m/>
    <m/>
    <m/>
    <m/>
    <m/>
    <m/>
    <m/>
    <m/>
    <m/>
    <n v="512.09"/>
    <n v="125974.14000000001"/>
    <n v="73740.960000000006"/>
    <n v="0"/>
    <x v="133"/>
  </r>
  <r>
    <s v="GMFG7"/>
    <s v="BTS_EMEA"/>
    <s v="FY16 Q1 - Opti HSW Refresh"/>
    <s v="998-BLVW"/>
    <s v="NULL"/>
    <s v="AMAZON7SFFFBTX"/>
    <s v="COMMERCIAL"/>
    <s v="COMMERCIAL NDBM"/>
    <x v="2"/>
    <s v="OPTIPLEX 7020"/>
    <s v="AMAZON7SFFBTX"/>
    <x v="2"/>
    <s v="GB"/>
    <s v="NULL"/>
    <s v="NULL"/>
    <s v="Commercial DBM"/>
    <n v="526"/>
    <n v="418"/>
    <n v="383"/>
    <n v="383"/>
    <n v="383"/>
    <n v="0"/>
    <n v="0"/>
    <n v="0"/>
    <n v="0"/>
    <n v="0"/>
    <n v="0"/>
    <n v="0"/>
    <n v="0"/>
    <n v="0"/>
    <n v="0"/>
    <n v="1171"/>
    <n v="0"/>
    <n v="0"/>
    <n v="1171"/>
    <n v="216"/>
    <m/>
    <m/>
    <m/>
    <m/>
    <m/>
    <m/>
    <m/>
    <m/>
    <m/>
    <n v="461.13"/>
    <n v="242554.38"/>
    <n v="539983.23"/>
    <n v="0"/>
    <x v="6"/>
  </r>
  <r>
    <s v="GPPWK"/>
    <s v="BTS_EMEA"/>
    <s v="FY 16 Holiday Cycle 5"/>
    <s v="998-BQVX"/>
    <s v="NULL"/>
    <s v="TULIP15SKLFBTX"/>
    <s v="CONSUMER"/>
    <s v="CONSUMER DIRECT WIN10"/>
    <x v="0"/>
    <s v="INSPIRON 15-5559"/>
    <s v="TULIP15SKLBTX"/>
    <x v="2"/>
    <s v="Not Applicable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540"/>
    <n v="540"/>
    <n v="270"/>
    <m/>
    <m/>
    <m/>
    <m/>
    <m/>
    <m/>
    <m/>
    <m/>
    <m/>
    <n v="566.56640000000004"/>
    <n v="0"/>
    <n v="305945.85600000003"/>
    <n v="0"/>
    <x v="89"/>
  </r>
  <r>
    <s v="GTFVH"/>
    <s v="BTS_EMEA"/>
    <s v="FY 16 Holiday Cycle 5"/>
    <s v="998-BRIT"/>
    <s v="NULL"/>
    <s v="TULIP15SKLFBTX"/>
    <s v="CONSUMER"/>
    <s v="CONSUMER DIRECT WIN10"/>
    <x v="0"/>
    <s v="INSPIRON 15-5559"/>
    <s v="TULIP15SKLBTX"/>
    <x v="2"/>
    <s v="Not Applicable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m/>
    <m/>
    <m/>
    <m/>
    <m/>
    <m/>
    <m/>
    <m/>
    <m/>
    <s v="-"/>
    <s v="-"/>
    <n v="0"/>
    <n v="0"/>
    <x v="89"/>
  </r>
  <r>
    <s v="GTY78"/>
    <s v="BTS_EMEA"/>
    <s v="FY16 2H"/>
    <s v="998-BOHY"/>
    <s v="VENUE 11 PRO,7130,7139,JUNCTIONFBTX,WIN"/>
    <s v="JUNCTIONFBTX"/>
    <s v="TABLET DEVICES"/>
    <s v="TABLETS"/>
    <x v="7"/>
    <s v="VENUE 11 PRO"/>
    <s v="JUNCTIONBTX"/>
    <x v="2"/>
    <s v="Not Applicable"/>
    <s v="NULL"/>
    <s v="Tablets"/>
    <s v="Tabl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76"/>
  </r>
  <r>
    <s v="GWWC7"/>
    <s v="BTS_EMEA"/>
    <s v="FY15 Wave 1 - Refresh"/>
    <s v="998-BJJI"/>
    <s v="NULL"/>
    <s v="AMAZON7MTFBTX"/>
    <s v="COMMERCIAL"/>
    <s v="COMMERCIAL INDIRECT"/>
    <x v="2"/>
    <s v="OPTIPLEX 7020"/>
    <s v="AMAZON7MTBTX"/>
    <x v="2"/>
    <s v="AE"/>
    <s v="NULL"/>
    <s v="NULL"/>
    <s v="Comm Emerging"/>
    <n v="1225"/>
    <n v="1225"/>
    <n v="1225"/>
    <n v="1225"/>
    <n v="1225"/>
    <n v="1225"/>
    <n v="875"/>
    <n v="425"/>
    <n v="130"/>
    <n v="130"/>
    <n v="130"/>
    <n v="130"/>
    <n v="0"/>
    <n v="0"/>
    <n v="0"/>
    <n v="0"/>
    <n v="0"/>
    <n v="0"/>
    <n v="0"/>
    <n v="0"/>
    <m/>
    <m/>
    <m/>
    <m/>
    <m/>
    <m/>
    <m/>
    <m/>
    <m/>
    <n v="460.4"/>
    <n v="563990"/>
    <n v="0"/>
    <n v="195670"/>
    <x v="225"/>
  </r>
  <r>
    <s v="GWXMT"/>
    <s v="BTS_EMEA"/>
    <s v="FY15 Wave 1 - E-Star"/>
    <s v="998-BHMR"/>
    <s v="NULL"/>
    <s v="AMAZON7MTFBTX"/>
    <s v="COMMERCIAL"/>
    <s v="COMMERCIAL INDIRECT"/>
    <x v="2"/>
    <s v="OPTIPLEX 7020"/>
    <s v="AMAZON7MTBTX"/>
    <x v="2"/>
    <s v="ZA"/>
    <s v="NULL"/>
    <s v="NULL"/>
    <s v="Comm Emerging"/>
    <n v="47"/>
    <n v="47"/>
    <n v="47"/>
    <n v="5"/>
    <n v="5"/>
    <n v="5"/>
    <n v="5"/>
    <n v="5"/>
    <n v="5"/>
    <n v="5"/>
    <n v="0"/>
    <n v="0"/>
    <n v="0"/>
    <n v="0"/>
    <n v="0"/>
    <n v="534"/>
    <n v="0"/>
    <n v="0"/>
    <n v="534"/>
    <n v="0"/>
    <m/>
    <m/>
    <m/>
    <m/>
    <m/>
    <m/>
    <m/>
    <m/>
    <m/>
    <n v="473.98"/>
    <n v="22277.06"/>
    <n v="253105.32"/>
    <n v="2369.9"/>
    <x v="225"/>
  </r>
  <r>
    <s v="GWY32"/>
    <s v="BTS_EMEA"/>
    <s v="FY16 2H"/>
    <s v="998-BPZN"/>
    <s v="NULL"/>
    <s v="HOUSTON12FBTX "/>
    <s v="COMMERCIAL"/>
    <s v="COMMERCIAL NDBM"/>
    <x v="4"/>
    <s v="LATITUDE 5250"/>
    <s v="HOUSTON12BTX"/>
    <x v="2"/>
    <s v="Not Applicable"/>
    <s v="NULL"/>
    <s v="NULL"/>
    <s v="Commercial DBM"/>
    <n v="444"/>
    <n v="444"/>
    <n v="444"/>
    <n v="444"/>
    <n v="444"/>
    <n v="360"/>
    <n v="360"/>
    <n v="12"/>
    <n v="0"/>
    <n v="0"/>
    <n v="0"/>
    <n v="0"/>
    <n v="0"/>
    <n v="0"/>
    <n v="0"/>
    <n v="0"/>
    <n v="0"/>
    <n v="0"/>
    <n v="0"/>
    <n v="0"/>
    <m/>
    <m/>
    <m/>
    <m/>
    <m/>
    <m/>
    <m/>
    <m/>
    <m/>
    <n v="704.35"/>
    <n v="312731.40000000002"/>
    <n v="0"/>
    <n v="8452.2000000000007"/>
    <x v="32"/>
  </r>
  <r>
    <s v="GXDDM"/>
    <s v="BTS_EMEA"/>
    <s v="FY15 Wave 2"/>
    <s v="998-BJTD"/>
    <s v="NULL"/>
    <s v="GOLIADMLK14FBTXE"/>
    <s v="COMMERCIAL"/>
    <s v="COMMERCIAL NDBM"/>
    <x v="4"/>
    <s v="LATITUDE E7450"/>
    <s v="GOLIADMLK14BTXE"/>
    <x v="2"/>
    <s v="GB"/>
    <s v="NULL"/>
    <s v="NULL"/>
    <s v="Commercial DBM"/>
    <n v="450"/>
    <n v="434"/>
    <n v="434"/>
    <n v="272"/>
    <n v="272"/>
    <n v="0"/>
    <n v="0"/>
    <n v="0"/>
    <n v="0"/>
    <n v="0"/>
    <n v="0"/>
    <n v="0"/>
    <n v="0"/>
    <n v="0"/>
    <n v="0"/>
    <n v="0"/>
    <n v="0"/>
    <n v="324"/>
    <n v="324"/>
    <n v="243"/>
    <m/>
    <m/>
    <m/>
    <m/>
    <m/>
    <m/>
    <m/>
    <m/>
    <m/>
    <n v="940.76"/>
    <n v="423342"/>
    <n v="304806.24"/>
    <n v="0"/>
    <x v="40"/>
  </r>
  <r>
    <s v="GY83F"/>
    <s v="BTS_EMEA"/>
    <s v="FY16 2H"/>
    <s v="998-BPBF"/>
    <s v="NULL"/>
    <s v="AMAZON7SFFFBTX"/>
    <s v="COMMERCIAL"/>
    <s v="COMMERCIAL NDBM"/>
    <x v="2"/>
    <s v="OPTIPLEX 7020"/>
    <s v="AMAZON7SFFBTX"/>
    <x v="2"/>
    <s v="Not Applicable"/>
    <s v="NULL"/>
    <s v="NULL"/>
    <s v="Commercial DBM"/>
    <n v="74"/>
    <n v="74"/>
    <n v="74"/>
    <n v="74"/>
    <n v="74"/>
    <n v="0"/>
    <n v="0"/>
    <n v="0"/>
    <n v="0"/>
    <n v="0"/>
    <n v="0"/>
    <n v="0"/>
    <n v="0"/>
    <n v="0"/>
    <n v="0"/>
    <n v="120"/>
    <n v="0"/>
    <n v="0"/>
    <n v="120"/>
    <n v="48"/>
    <m/>
    <m/>
    <m/>
    <m/>
    <m/>
    <m/>
    <m/>
    <m/>
    <m/>
    <n v="511.66"/>
    <n v="37862.840000000004"/>
    <n v="61399.200000000004"/>
    <n v="0"/>
    <x v="6"/>
  </r>
  <r>
    <s v="GYN77"/>
    <s v="BTS_EMEA"/>
    <s v="FY16 Q1 - Opti HSW Refresh"/>
    <s v="998-BLVL"/>
    <s v="NULL"/>
    <s v="AMAZON7MTFBTX"/>
    <s v="COMMERCIAL"/>
    <s v="COMMERCIAL NDBM"/>
    <x v="2"/>
    <s v="OPTIPLEX 7020"/>
    <s v="AMAZON7MTBTX"/>
    <x v="2"/>
    <s v="GB"/>
    <s v="NULL"/>
    <s v="NULL"/>
    <s v="Commercial DBM"/>
    <n v="1042"/>
    <n v="1042"/>
    <n v="1042"/>
    <n v="1042"/>
    <n v="1042"/>
    <n v="961"/>
    <n v="157"/>
    <n v="121"/>
    <n v="0"/>
    <n v="0"/>
    <n v="0"/>
    <n v="0"/>
    <n v="0"/>
    <n v="0"/>
    <n v="0"/>
    <n v="12"/>
    <n v="0"/>
    <n v="0"/>
    <n v="12"/>
    <n v="24"/>
    <m/>
    <m/>
    <m/>
    <m/>
    <m/>
    <m/>
    <m/>
    <m/>
    <m/>
    <n v="399.19"/>
    <n v="415955.98"/>
    <n v="4790.28"/>
    <n v="48301.99"/>
    <x v="225"/>
  </r>
  <r>
    <s v="H1D7Y"/>
    <s v="BTS_EMEA"/>
    <s v="FY16 2H"/>
    <s v="998-BOLT"/>
    <s v="OPTIPLEX 9030 AIO,BTX,RHINE,RHINE,BTX,WW"/>
    <s v="RHINEFBTX"/>
    <s v="COMMERCIAL"/>
    <s v="COMMERCIAL NDBM"/>
    <x v="2"/>
    <s v="OPTIPLEX 9030 AIO"/>
    <s v="RHINEAIOBTX"/>
    <x v="2"/>
    <s v="Not Applicable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10"/>
    <n v="0"/>
    <n v="0"/>
    <n v="10"/>
    <n v="0"/>
    <m/>
    <m/>
    <m/>
    <m/>
    <m/>
    <m/>
    <m/>
    <m/>
    <m/>
    <n v="904.67"/>
    <n v="0"/>
    <n v="9046.6999999999989"/>
    <n v="0"/>
    <x v="131"/>
  </r>
  <r>
    <s v="H5JVN"/>
    <s v="BTS_EMEA"/>
    <s v="FY16 Q1 - Opti HSW Refresh"/>
    <s v="998-BLVX"/>
    <s v="NULL"/>
    <s v="AMAZON7SFFFBTX"/>
    <s v="COMMERCIAL"/>
    <s v="COMMERCIAL NDBM"/>
    <x v="2"/>
    <s v="OPTIPLEX 7020"/>
    <s v="AMAZON7SFFBTX"/>
    <x v="2"/>
    <s v="GB"/>
    <s v="NULL"/>
    <s v="NULL"/>
    <s v="Commercial DBM"/>
    <n v="722"/>
    <n v="705"/>
    <n v="622"/>
    <n v="622"/>
    <n v="526"/>
    <n v="24"/>
    <n v="0"/>
    <n v="0"/>
    <n v="0"/>
    <n v="0"/>
    <n v="0"/>
    <n v="0"/>
    <n v="0"/>
    <n v="0"/>
    <n v="0"/>
    <n v="603"/>
    <n v="0"/>
    <n v="0"/>
    <n v="603"/>
    <n v="192"/>
    <m/>
    <m/>
    <m/>
    <m/>
    <m/>
    <m/>
    <m/>
    <m/>
    <m/>
    <n v="492.63"/>
    <n v="355678.86"/>
    <n v="297055.89"/>
    <n v="0"/>
    <x v="6"/>
  </r>
  <r>
    <s v="H64VX"/>
    <s v="BTS_EMEA"/>
    <s v="FY15 Wave 1 - Opti Haswell"/>
    <s v="998-BFTM"/>
    <s v="NULL"/>
    <s v="TIGRISMTFBTX"/>
    <s v="COMMERCIAL"/>
    <s v="COMMERCIAL NDBM"/>
    <x v="2"/>
    <s v="OPTIPLEX 3020"/>
    <s v="TIGRISMTBTX"/>
    <x v="2"/>
    <s v="DE"/>
    <s v="NULL"/>
    <s v="Commercial NDBM"/>
    <s v="Commercial DBM"/>
    <n v="1211"/>
    <n v="1137"/>
    <n v="1089"/>
    <n v="345"/>
    <n v="1"/>
    <n v="0"/>
    <n v="0"/>
    <n v="0"/>
    <n v="0"/>
    <n v="0"/>
    <n v="0"/>
    <n v="0"/>
    <n v="0"/>
    <n v="0"/>
    <n v="0"/>
    <n v="1452"/>
    <n v="72"/>
    <n v="0"/>
    <n v="1524"/>
    <n v="396"/>
    <m/>
    <m/>
    <m/>
    <m/>
    <m/>
    <m/>
    <m/>
    <m/>
    <m/>
    <n v="449.78"/>
    <n v="544683.57999999996"/>
    <n v="685464.72"/>
    <n v="0"/>
    <x v="41"/>
  </r>
  <r>
    <s v="H6MJJ"/>
    <s v="BTS_EMEA"/>
    <s v="FY 16 B2S Cycle 3"/>
    <s v="998-BNIJ"/>
    <s v="NULL"/>
    <s v="PIRELLIFBTX"/>
    <s v="CONSUMER"/>
    <s v="CONSUMER DIRECT"/>
    <x v="12"/>
    <s v="XPS ONE 27"/>
    <s v="PIRELLIBTX"/>
    <x v="2"/>
    <s v="Not Applicable"/>
    <s v="NULL"/>
    <s v="Consumer Direct"/>
    <s v="Cons Direct"/>
    <n v="146"/>
    <n v="180"/>
    <n v="180"/>
    <n v="180"/>
    <n v="180"/>
    <n v="96"/>
    <n v="72"/>
    <n v="12"/>
    <n v="0"/>
    <n v="0"/>
    <n v="0"/>
    <n v="0"/>
    <n v="0"/>
    <n v="0"/>
    <n v="0"/>
    <n v="108"/>
    <n v="0"/>
    <n v="0"/>
    <n v="108"/>
    <n v="0"/>
    <m/>
    <m/>
    <m/>
    <m/>
    <m/>
    <m/>
    <m/>
    <m/>
    <m/>
    <n v="1492.38"/>
    <n v="217887.48"/>
    <n v="161177.04"/>
    <n v="17908.560000000001"/>
    <x v="98"/>
  </r>
  <r>
    <s v="H6V2V"/>
    <s v="BTS_EMEA"/>
    <s v="FY16 2H"/>
    <s v="998-BPGY"/>
    <s v="NULL"/>
    <s v="HOUSTON15FBTX"/>
    <s v="COMMERCIAL"/>
    <s v="COMMERCIAL NDBM"/>
    <x v="4"/>
    <s v="LATITUDE 5550"/>
    <s v="HOUSTON15BTX"/>
    <x v="2"/>
    <s v="Not Applicable"/>
    <s v="NULL"/>
    <s v="NULL"/>
    <s v="Commercial DBM"/>
    <n v="373"/>
    <n v="373"/>
    <n v="373"/>
    <n v="373"/>
    <n v="373"/>
    <n v="289"/>
    <n v="121"/>
    <n v="121"/>
    <n v="0"/>
    <n v="0"/>
    <n v="0"/>
    <n v="0"/>
    <n v="0"/>
    <n v="0"/>
    <n v="0"/>
    <n v="0"/>
    <n v="0"/>
    <n v="0"/>
    <n v="0"/>
    <n v="0"/>
    <m/>
    <m/>
    <m/>
    <m/>
    <m/>
    <m/>
    <m/>
    <m/>
    <m/>
    <n v="761.66"/>
    <n v="284099.18"/>
    <n v="0"/>
    <n v="92160.86"/>
    <x v="62"/>
  </r>
  <r>
    <s v="H8N2N"/>
    <s v="BTS_EMEA"/>
    <s v="FY 16 B2S Cycle 3 - new"/>
    <s v="998-BOPP"/>
    <s v="TULIP17BDWBTX1,INSPIRON 17-5758"/>
    <s v="TULIP17BDWFBTX"/>
    <s v="CONSUMER"/>
    <s v="CONSUMER DIRECT"/>
    <x v="0"/>
    <s v="INSPIRON 17-5758"/>
    <s v="TULIP17BDWBTX"/>
    <x v="2"/>
    <s v="Not Applicable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135"/>
    <n v="135"/>
    <n v="90"/>
    <m/>
    <m/>
    <m/>
    <m/>
    <m/>
    <m/>
    <m/>
    <m/>
    <m/>
    <n v="632.79399999999998"/>
    <n v="0"/>
    <n v="85427.19"/>
    <n v="0"/>
    <x v="155"/>
  </r>
  <r>
    <s v="H9V0D"/>
    <s v="BTS_EMEA"/>
    <s v="FY16 2H"/>
    <s v="998-BRFU"/>
    <s v="NULL"/>
    <s v="GOLIADMLK12FBTXE"/>
    <s v="COMMERCIAL"/>
    <s v="COMMERCIAL NDBM"/>
    <x v="4"/>
    <s v="LATITUDE E7250"/>
    <s v="GOLIADMLK12BTXE"/>
    <x v="2"/>
    <s v="Not Applicable"/>
    <s v="NULL"/>
    <s v="NULL"/>
    <s v="Commercial DBM"/>
    <n v="64"/>
    <n v="58"/>
    <n v="30"/>
    <n v="30"/>
    <n v="14"/>
    <n v="0"/>
    <n v="0"/>
    <n v="0"/>
    <n v="0"/>
    <n v="0"/>
    <n v="0"/>
    <n v="0"/>
    <n v="0"/>
    <n v="0"/>
    <n v="20"/>
    <n v="0"/>
    <n v="0"/>
    <n v="168"/>
    <n v="188"/>
    <n v="0"/>
    <m/>
    <m/>
    <m/>
    <m/>
    <m/>
    <m/>
    <m/>
    <m/>
    <m/>
    <n v="801.60109999999997"/>
    <n v="51302.470399999998"/>
    <n v="150701.0068"/>
    <n v="0"/>
    <x v="112"/>
  </r>
  <r>
    <s v="HCC62"/>
    <s v="BTS_EMEA"/>
    <s v="FY 16 B2S Cycle 3"/>
    <s v="998-BNDO"/>
    <s v="NULL"/>
    <s v="TULIP17BDWFBTX"/>
    <s v="CONSUMER"/>
    <s v="CONSUMER DIRECT"/>
    <x v="0"/>
    <s v="INSPIRON 17-5758"/>
    <s v="TULIP17BDWBTX"/>
    <x v="2"/>
    <s v="Not Applicable"/>
    <s v="NULL"/>
    <s v="NULL"/>
    <s v="Cons Direct"/>
    <n v="3"/>
    <n v="3"/>
    <n v="3"/>
    <n v="3"/>
    <n v="3"/>
    <n v="3"/>
    <n v="3"/>
    <n v="3"/>
    <n v="3"/>
    <n v="0"/>
    <n v="0"/>
    <n v="0"/>
    <n v="0"/>
    <n v="0"/>
    <n v="0"/>
    <n v="0"/>
    <n v="0"/>
    <n v="0"/>
    <n v="0"/>
    <n v="0"/>
    <m/>
    <m/>
    <m/>
    <m/>
    <m/>
    <m/>
    <m/>
    <m/>
    <m/>
    <n v="776.71"/>
    <n v="2330.13"/>
    <n v="0"/>
    <n v="2330.13"/>
    <x v="155"/>
  </r>
  <r>
    <s v="HCT80"/>
    <s v="BTS_EMEA"/>
    <s v="FY 16 Holiday Cycle 5"/>
    <s v="998-BRVC"/>
    <s v="NULL"/>
    <s v="PANDORA15SKLFBTX"/>
    <s v="CONSUMER"/>
    <s v="CONSUMER DIRECT WIN10"/>
    <x v="0"/>
    <s v="INSPIRON 7559"/>
    <s v="PANDORA15SKLBTX"/>
    <x v="2"/>
    <s v="Not Applicable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3"/>
    <m/>
    <m/>
    <m/>
    <m/>
    <m/>
    <m/>
    <m/>
    <m/>
    <m/>
    <s v="-"/>
    <s v="-"/>
    <n v="0"/>
    <n v="0"/>
    <x v="200"/>
  </r>
  <r>
    <s v="HCW1P"/>
    <s v="BTS_EMEA"/>
    <s v="FY16 1H - Express Lane"/>
    <s v="998-BNSP"/>
    <s v="NULL"/>
    <s v="AMAZON7MTFBTX"/>
    <s v="COMMERCIAL"/>
    <s v="COMMERCIAL INDIRECT"/>
    <x v="2"/>
    <s v="OPTIPLEX 7020"/>
    <s v="AMAZON7MTBTX"/>
    <x v="2"/>
    <s v="Not Applicable"/>
    <s v="NULL"/>
    <s v="NULL"/>
    <s v="Comm Emerging"/>
    <n v="2425"/>
    <n v="2425"/>
    <n v="2425"/>
    <n v="2425"/>
    <n v="2425"/>
    <n v="1523"/>
    <n v="251"/>
    <n v="190"/>
    <n v="0"/>
    <n v="0"/>
    <n v="0"/>
    <n v="0"/>
    <n v="0"/>
    <n v="0"/>
    <n v="0"/>
    <n v="0"/>
    <n v="0"/>
    <n v="0"/>
    <n v="0"/>
    <n v="0"/>
    <m/>
    <m/>
    <m/>
    <m/>
    <m/>
    <m/>
    <m/>
    <m/>
    <m/>
    <n v="373.41"/>
    <n v="905519.25000000012"/>
    <n v="0"/>
    <n v="70947.900000000009"/>
    <x v="225"/>
  </r>
  <r>
    <s v="HDF54"/>
    <s v="BTS_EMEA"/>
    <s v="Haywire"/>
    <s v="NA"/>
    <s v="NULL"/>
    <s v="NULL"/>
    <s v="SERVER"/>
    <s v="Server"/>
    <x v="13"/>
    <s v="POWEREDGE T20"/>
    <s v="NULL"/>
    <x v="2"/>
    <s v="Not Applicable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115"/>
  </r>
  <r>
    <s v="HFC09"/>
    <s v="BTS_EMEA"/>
    <s v="FY 16 Holiday Cycle 5"/>
    <s v="998-BRIQ"/>
    <s v="NULL"/>
    <s v="GENERAL MTFBTX"/>
    <s v="CONSUMER"/>
    <s v="CONSUMER DIRECT WIN10"/>
    <x v="1"/>
    <s v="INSPIRON 3847"/>
    <s v="GENERAL MT BTX"/>
    <x v="2"/>
    <s v="Not Applicable"/>
    <s v="NULL"/>
    <s v="Consumer Direct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30"/>
  </r>
  <r>
    <s v="HMGJX"/>
    <s v="BTS_EMEA"/>
    <s v="Not Applicable"/>
    <s v="998-BOKB"/>
    <s v="NULL"/>
    <s v="SAN FRANCISCOTOSBTX"/>
    <s v="THIN CLIENT"/>
    <s v="COMMERCIAL NDBM"/>
    <x v="11"/>
    <s v="WYSE 5010 THIN CLIENT"/>
    <s v="SAN FRANCISCOBTX"/>
    <x v="2"/>
    <s v="Not Applicable"/>
    <s v="NULL"/>
    <s v="NULL"/>
    <s v="Commercial DBM"/>
    <n v="676"/>
    <n v="676"/>
    <n v="276"/>
    <n v="276"/>
    <n v="174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120.58"/>
    <n v="81512.08"/>
    <n v="0"/>
    <n v="0"/>
    <x v="106"/>
  </r>
  <r>
    <s v="HMTRG"/>
    <s v="BTS_EMEA"/>
    <s v="FY16 Q1 - Opti HSW Refresh"/>
    <s v="998-BLWC"/>
    <s v="NULL"/>
    <s v="DOGFISH 3FBTX"/>
    <s v="COMMERCIAL"/>
    <s v="COMMERCIAL NDBM"/>
    <x v="2"/>
    <s v="OPTIPLEX 3020"/>
    <s v="DOGFISH 3 BTX"/>
    <x v="2"/>
    <s v="GB"/>
    <s v="NULL"/>
    <s v="NULL"/>
    <s v="Commercial DBM"/>
    <n v="829"/>
    <n v="802"/>
    <n v="802"/>
    <n v="562"/>
    <n v="482"/>
    <n v="406"/>
    <n v="5"/>
    <n v="5"/>
    <n v="5"/>
    <n v="0"/>
    <n v="0"/>
    <n v="0"/>
    <n v="0"/>
    <n v="0"/>
    <n v="0"/>
    <n v="0"/>
    <n v="0"/>
    <n v="0"/>
    <n v="0"/>
    <n v="80"/>
    <m/>
    <m/>
    <m/>
    <m/>
    <m/>
    <m/>
    <m/>
    <m/>
    <m/>
    <n v="367.52"/>
    <n v="304674.07999999996"/>
    <n v="0"/>
    <n v="1837.6"/>
    <x v="110"/>
  </r>
  <r>
    <s v="HN8W4"/>
    <s v="BTS_EMEA"/>
    <s v="FY16 Q1 - Opti HSW Refresh"/>
    <s v="998-BLXQ"/>
    <s v="NULL"/>
    <s v="TIGRISMTFBTX"/>
    <s v="COMMERCIAL"/>
    <s v="COMMERCIAL INDIRECT"/>
    <x v="2"/>
    <s v="OPTIPLEX 3020"/>
    <s v="TIGRISMTBTX"/>
    <x v="2"/>
    <s v="ZA"/>
    <s v="NULL"/>
    <s v="Commercial NDBM"/>
    <s v="Comm Emerging"/>
    <n v="151"/>
    <n v="151"/>
    <n v="151"/>
    <n v="151"/>
    <n v="151"/>
    <n v="151"/>
    <n v="151"/>
    <n v="151"/>
    <n v="151"/>
    <n v="151"/>
    <n v="0"/>
    <n v="0"/>
    <n v="0"/>
    <n v="0"/>
    <n v="0"/>
    <n v="0"/>
    <n v="0"/>
    <n v="0"/>
    <n v="0"/>
    <n v="1008"/>
    <m/>
    <m/>
    <m/>
    <m/>
    <m/>
    <m/>
    <m/>
    <m/>
    <m/>
    <n v="379.59"/>
    <n v="57318.09"/>
    <n v="0"/>
    <n v="57318.09"/>
    <x v="41"/>
  </r>
  <r>
    <s v="HPRJW"/>
    <s v="BTS_EMEA"/>
    <s v="FY 16 B2S Cycle 3"/>
    <s v="998-BNDC"/>
    <s v="NULL"/>
    <s v="THUNFBTX"/>
    <s v="CONSUMER"/>
    <s v="CONSUMER DIRECT"/>
    <x v="1"/>
    <s v="INSPIRON 5348"/>
    <s v="THUNBTX"/>
    <x v="2"/>
    <s v="Not Applicable"/>
    <s v="NULL"/>
    <s v="NULL"/>
    <s v="Cons Direct"/>
    <n v="36"/>
    <n v="31"/>
    <n v="31"/>
    <n v="31"/>
    <n v="31"/>
    <n v="31"/>
    <n v="31"/>
    <n v="31"/>
    <n v="0"/>
    <n v="0"/>
    <n v="0"/>
    <n v="0"/>
    <n v="0"/>
    <n v="0"/>
    <n v="0"/>
    <n v="0"/>
    <n v="0"/>
    <n v="0"/>
    <n v="0"/>
    <n v="0"/>
    <m/>
    <m/>
    <m/>
    <m/>
    <m/>
    <m/>
    <m/>
    <m/>
    <m/>
    <n v="690.17"/>
    <n v="24846.12"/>
    <n v="0"/>
    <n v="21395.27"/>
    <x v="103"/>
  </r>
  <r>
    <s v="HTX2P"/>
    <s v="BTS_EMEA"/>
    <s v="FY 16 B2S Cycle 3"/>
    <s v="998-BNGX"/>
    <s v="NULL"/>
    <s v="VANGOGH15BDWFBTX"/>
    <s v="CONSUMER"/>
    <s v="COMMERCIAL NDBM"/>
    <x v="6"/>
    <s v="VOSTRO 15 3558"/>
    <s v="VANGOGH15BDWBTX"/>
    <x v="2"/>
    <s v="Not Applicable"/>
    <s v="NULL"/>
    <s v="NULL"/>
    <s v="Commercial DBM"/>
    <n v="207"/>
    <n v="130"/>
    <n v="130"/>
    <n v="58"/>
    <n v="0"/>
    <n v="0"/>
    <n v="0"/>
    <n v="0"/>
    <n v="0"/>
    <n v="0"/>
    <n v="0"/>
    <n v="0"/>
    <n v="0"/>
    <n v="0"/>
    <n v="78"/>
    <n v="0"/>
    <n v="0"/>
    <n v="90"/>
    <n v="168"/>
    <n v="270"/>
    <m/>
    <m/>
    <m/>
    <m/>
    <m/>
    <m/>
    <m/>
    <m/>
    <m/>
    <n v="543.63"/>
    <n v="112531.41"/>
    <n v="91329.84"/>
    <n v="0"/>
    <x v="166"/>
  </r>
  <r>
    <s v="HVT8X"/>
    <s v="BTS_EMEA"/>
    <s v="FY16 2H"/>
    <s v="998-BOIN"/>
    <s v="LATITUDE 5550,,NOTEBOOK,HOUSTON15FBTX"/>
    <s v="HOUSTON15FBTX"/>
    <s v="COMMERCIAL"/>
    <s v="COMMERCIAL NDBM"/>
    <x v="4"/>
    <s v="LATITUDE 5550"/>
    <s v="HOUSTON15BTX"/>
    <x v="2"/>
    <s v="Not Applicable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62"/>
  </r>
  <r>
    <s v="HWNW6"/>
    <s v="BTS_EMEA"/>
    <s v="FY16 Q1 - Opti HSW Refresh"/>
    <s v="998-BMDJ"/>
    <s v="NULL"/>
    <s v="AMAZONSFFFBTX"/>
    <s v="COMMERCIAL"/>
    <s v="COMMERCIAL NDBM"/>
    <x v="2"/>
    <s v="OPTIPLEX 9020"/>
    <s v="AMAZONSFFBTX"/>
    <x v="2"/>
    <s v="GB"/>
    <s v="NULL"/>
    <s v="Commercial NDBM"/>
    <s v="Commercial DBM"/>
    <n v="518"/>
    <n v="568"/>
    <n v="518"/>
    <n v="470"/>
    <n v="445"/>
    <n v="0"/>
    <n v="0"/>
    <n v="0"/>
    <n v="0"/>
    <n v="0"/>
    <n v="0"/>
    <n v="0"/>
    <n v="0"/>
    <n v="0"/>
    <n v="0"/>
    <n v="456"/>
    <n v="0"/>
    <n v="0"/>
    <n v="456"/>
    <n v="96"/>
    <m/>
    <m/>
    <m/>
    <m/>
    <m/>
    <m/>
    <m/>
    <m/>
    <m/>
    <n v="599.02"/>
    <n v="310292.36"/>
    <n v="273153.12"/>
    <n v="0"/>
    <x v="133"/>
  </r>
  <r>
    <s v="HYN48"/>
    <s v="BTS_EMEA"/>
    <s v="FY 16 Holiday Cycle 5"/>
    <s v="998-BRGQ"/>
    <s v="NULL"/>
    <s v="IRIS15BSWFBTX"/>
    <s v="CONSUMER"/>
    <s v="CONSUMER DIRECT WIN10"/>
    <x v="0"/>
    <s v="INSPIRON 15-3552"/>
    <s v="IRIS15BSWBTX"/>
    <x v="2"/>
    <s v="Not Applicable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1613"/>
    <n v="0"/>
    <n v="0"/>
    <n v="0"/>
    <n v="1613"/>
    <n v="900"/>
    <m/>
    <m/>
    <m/>
    <m/>
    <m/>
    <m/>
    <m/>
    <m/>
    <m/>
    <n v="395.2099"/>
    <n v="0"/>
    <n v="637473.56870000006"/>
    <n v="0"/>
    <x v="183"/>
  </r>
  <r>
    <s v="J54YD"/>
    <s v="BTS_EMEA"/>
    <s v="FY 16 Holiday Cycle 5"/>
    <s v="998-BSIG"/>
    <s v="NULL"/>
    <s v="POPPY24FBTX"/>
    <s v="CONSUMER"/>
    <s v="CONSUMER DIRECT WIN10"/>
    <x v="1"/>
    <s v="INSPIRON 24-7459"/>
    <s v="POPPY24BTX"/>
    <x v="2"/>
    <s v="Not Applicable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"/>
    <m/>
    <m/>
    <m/>
    <m/>
    <m/>
    <m/>
    <m/>
    <m/>
    <m/>
    <s v="-"/>
    <s v="-"/>
    <n v="0"/>
    <n v="0"/>
    <x v="118"/>
  </r>
  <r>
    <s v="J5VWH"/>
    <s v="BTS_EMEA"/>
    <s v="FY 16 Holiday Cycle 5"/>
    <s v="998-BRMH"/>
    <s v="NULL"/>
    <s v="LOTUSMTFBTX"/>
    <s v="CONSUMER"/>
    <s v="CONSUMER DIRECT WIN10"/>
    <x v="1"/>
    <s v="INSPIRON 3650"/>
    <s v="LOTUSMTBTX"/>
    <x v="2"/>
    <s v="Not Applicable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m/>
    <m/>
    <m/>
    <m/>
    <m/>
    <m/>
    <m/>
    <m/>
    <m/>
    <s v="-"/>
    <s v="-"/>
    <n v="0"/>
    <n v="0"/>
    <x v="218"/>
  </r>
  <r>
    <s v="J6N3H"/>
    <s v="BTS_EMEA"/>
    <s v="FY15 Wave 2"/>
    <s v="998-BJQM"/>
    <s v="NULL"/>
    <s v="HOUSTON15FBTX"/>
    <s v="COMMERCIAL"/>
    <s v="COMMERCIAL NDBM"/>
    <x v="4"/>
    <s v="LATITUDE 5550"/>
    <s v="HOUSTON15BTX"/>
    <x v="2"/>
    <s v="GB"/>
    <s v="NULL"/>
    <s v="NULL"/>
    <s v="Commercial DBM"/>
    <n v="335"/>
    <n v="330"/>
    <n v="330"/>
    <n v="330"/>
    <n v="324"/>
    <n v="0"/>
    <n v="0"/>
    <n v="0"/>
    <n v="0"/>
    <n v="0"/>
    <n v="0"/>
    <n v="0"/>
    <n v="0"/>
    <n v="0"/>
    <n v="0"/>
    <n v="0"/>
    <n v="0"/>
    <n v="336"/>
    <n v="336"/>
    <n v="336"/>
    <m/>
    <m/>
    <m/>
    <m/>
    <m/>
    <m/>
    <m/>
    <m/>
    <m/>
    <n v="747.93"/>
    <n v="250556.55"/>
    <n v="251304.47999999998"/>
    <n v="0"/>
    <x v="62"/>
  </r>
  <r>
    <s v="J7R26"/>
    <s v="BTS_EMEA"/>
    <s v="FY16 2H"/>
    <s v="998-BOXE"/>
    <s v="NULL"/>
    <s v="TIGRISSFFFBTX"/>
    <s v="COMMERCIAL"/>
    <s v="COMMERCIAL NDBM"/>
    <x v="2"/>
    <s v="OPTIPLEX 3020"/>
    <s v="TIGRISSFFBTX"/>
    <x v="2"/>
    <s v="Not Applicable"/>
    <s v="NULL"/>
    <s v="Commercial NDBM"/>
    <s v="Commercial DBM"/>
    <n v="3189"/>
    <n v="3176"/>
    <n v="3176"/>
    <n v="3152"/>
    <n v="2912"/>
    <n v="2411"/>
    <n v="0"/>
    <n v="0"/>
    <n v="0"/>
    <n v="0"/>
    <n v="0"/>
    <n v="0"/>
    <n v="0"/>
    <n v="0"/>
    <n v="0"/>
    <n v="432"/>
    <n v="0"/>
    <n v="168"/>
    <n v="600"/>
    <n v="0"/>
    <m/>
    <m/>
    <m/>
    <m/>
    <m/>
    <m/>
    <m/>
    <m/>
    <m/>
    <n v="494.13"/>
    <n v="1575780.57"/>
    <n v="296478"/>
    <n v="0"/>
    <x v="119"/>
  </r>
  <r>
    <s v="JDH8F"/>
    <s v="BTS_EMEA"/>
    <s v="Not Applicable"/>
    <s v="998-BITR"/>
    <s v="NULL"/>
    <s v="DELL WYSE D90D7FBTX"/>
    <s v="THIN CLIENT"/>
    <s v="COMMERCIAL NDBM"/>
    <x v="11"/>
    <s v="DELL WYSE"/>
    <s v="DELL WYSE D90D7BTX"/>
    <x v="2"/>
    <s v="Not Applicable"/>
    <s v="NULL"/>
    <s v="NULL"/>
    <s v="Commercial DBM"/>
    <n v="2"/>
    <n v="2"/>
    <n v="2"/>
    <n v="2"/>
    <n v="2"/>
    <n v="2"/>
    <n v="2"/>
    <n v="2"/>
    <n v="1"/>
    <n v="1"/>
    <n v="1"/>
    <n v="1"/>
    <n v="1"/>
    <n v="0"/>
    <n v="0"/>
    <n v="0"/>
    <n v="0"/>
    <n v="0"/>
    <n v="0"/>
    <n v="0"/>
    <m/>
    <m/>
    <m/>
    <m/>
    <m/>
    <m/>
    <m/>
    <m/>
    <m/>
    <n v="177.84"/>
    <n v="355.68"/>
    <n v="0"/>
    <n v="355.68"/>
    <x v="230"/>
  </r>
  <r>
    <s v="JG7C6"/>
    <s v="BTS_EMEA"/>
    <s v="FY16 2H"/>
    <s v="998-BPTV"/>
    <s v="DELL PRECISION M2800,,,FIGTREEFBTX"/>
    <s v="FIGTREEFBTX"/>
    <s v="COMMERCIAL"/>
    <s v="COMMERCIAL NDBM"/>
    <x v="14"/>
    <s v="DELL PRECISION M2800"/>
    <s v="FIGTREEBTX"/>
    <x v="2"/>
    <s v="Not Applicable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m/>
    <m/>
    <m/>
    <m/>
    <m/>
    <m/>
    <m/>
    <m/>
    <m/>
    <n v="847.02480000000003"/>
    <n v="0"/>
    <n v="0"/>
    <n v="0"/>
    <x v="180"/>
  </r>
  <r>
    <s v="JHH4H"/>
    <s v="BTS_EMEA"/>
    <s v="FY15 Wave 2"/>
    <s v="998-BJRQ"/>
    <s v="NULL"/>
    <s v="HOUSTON14FBTX"/>
    <s v="COMMERCIAL"/>
    <s v="COMMERCIAL NDBM"/>
    <x v="4"/>
    <s v="LATITUDE 5450"/>
    <s v="HOUSTON14BTX"/>
    <x v="2"/>
    <s v="FR"/>
    <s v="NULL"/>
    <s v="NULL"/>
    <s v="Commercial DBM"/>
    <n v="209"/>
    <n v="193"/>
    <n v="0"/>
    <n v="0"/>
    <n v="0"/>
    <n v="0"/>
    <n v="0"/>
    <n v="0"/>
    <n v="0"/>
    <n v="0"/>
    <n v="0"/>
    <n v="0"/>
    <n v="0"/>
    <n v="0"/>
    <n v="0"/>
    <n v="0"/>
    <n v="0"/>
    <n v="0"/>
    <n v="0"/>
    <n v="204"/>
    <m/>
    <m/>
    <m/>
    <m/>
    <m/>
    <m/>
    <m/>
    <m/>
    <m/>
    <n v="653.51"/>
    <n v="136583.59"/>
    <n v="0"/>
    <n v="0"/>
    <x v="64"/>
  </r>
  <r>
    <s v="JHHXH"/>
    <s v="BTS_EMEA"/>
    <s v="FY15 Wave 2"/>
    <s v="998-BJTV"/>
    <s v="NULL"/>
    <s v="MARBLE FALLS15FBTX"/>
    <s v="COMMERCIAL"/>
    <s v="COMMERCIAL NDBM"/>
    <x v="4"/>
    <s v="LATITUDE 3550"/>
    <s v="MARBLE FALLS15BTX"/>
    <x v="2"/>
    <s v="FR"/>
    <s v="NULL"/>
    <s v="NULL"/>
    <s v="Commercial DBM"/>
    <n v="75"/>
    <n v="74"/>
    <n v="74"/>
    <n v="74"/>
    <n v="74"/>
    <n v="74"/>
    <n v="74"/>
    <n v="74"/>
    <n v="74"/>
    <n v="74"/>
    <n v="74"/>
    <n v="0"/>
    <n v="0"/>
    <n v="0"/>
    <n v="0"/>
    <n v="0"/>
    <n v="0"/>
    <n v="0"/>
    <n v="0"/>
    <n v="0"/>
    <m/>
    <m/>
    <m/>
    <m/>
    <m/>
    <m/>
    <m/>
    <m/>
    <m/>
    <n v="433.27"/>
    <n v="32495.25"/>
    <n v="0"/>
    <n v="32061.98"/>
    <x v="147"/>
  </r>
  <r>
    <s v="JKJ8K"/>
    <s v="BTS_EMEA"/>
    <s v="FY16 2H"/>
    <s v="998-BOPN"/>
    <s v="NULL"/>
    <s v="GOLIADMLK14FBTXE"/>
    <s v="COMMERCIAL"/>
    <s v="COMMERCIAL NDBM"/>
    <x v="4"/>
    <s v="LATITUDE E7450"/>
    <s v="GOLIADMLK14BTXE"/>
    <x v="2"/>
    <s v="Not Applicable"/>
    <s v="NULL"/>
    <s v="NULL"/>
    <s v="Commercial DBM"/>
    <n v="233"/>
    <n v="233"/>
    <n v="233"/>
    <n v="233"/>
    <n v="233"/>
    <n v="233"/>
    <n v="233"/>
    <n v="233"/>
    <n v="233"/>
    <n v="0"/>
    <n v="0"/>
    <n v="0"/>
    <n v="0"/>
    <n v="0"/>
    <n v="0"/>
    <n v="0"/>
    <n v="0"/>
    <n v="0"/>
    <n v="0"/>
    <n v="0"/>
    <m/>
    <m/>
    <m/>
    <m/>
    <m/>
    <m/>
    <m/>
    <m/>
    <m/>
    <n v="836.61"/>
    <n v="194930.13"/>
    <n v="0"/>
    <n v="194930.13"/>
    <x v="40"/>
  </r>
  <r>
    <s v="JKNH2"/>
    <s v="BTS_EMEA"/>
    <s v="FY 16 B2S Cycle 3"/>
    <s v="998-BNGQ"/>
    <s v="NULL"/>
    <s v="VANGOGH15BDWFBTX"/>
    <s v="CONSUMER"/>
    <s v="COMMERCIAL NDBM"/>
    <x v="6"/>
    <s v="VOSTRO 15 3558"/>
    <s v="VANGOGH15BDWBTX"/>
    <x v="2"/>
    <s v="Not Applicable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810"/>
    <n v="810"/>
    <n v="0"/>
    <m/>
    <m/>
    <m/>
    <m/>
    <m/>
    <m/>
    <m/>
    <m/>
    <m/>
    <n v="576.84"/>
    <n v="0"/>
    <n v="467240.4"/>
    <n v="0"/>
    <x v="166"/>
  </r>
  <r>
    <s v="JMFPW"/>
    <s v="BTS_EMEA"/>
    <s v="FY 16 Holiday Cycle 5"/>
    <s v="998-BRIU"/>
    <s v="NULL"/>
    <s v="TULIP15SKLFBTX"/>
    <s v="CONSUMER"/>
    <s v="CONSUMER DIRECT WIN10"/>
    <x v="0"/>
    <s v="INSPIRON 15-5559"/>
    <s v="TULIP15SKLBTX"/>
    <x v="2"/>
    <s v="Not Applicable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6"/>
    <n v="0"/>
    <n v="0"/>
    <n v="0"/>
    <n v="6"/>
    <n v="0"/>
    <m/>
    <m/>
    <m/>
    <m/>
    <m/>
    <m/>
    <m/>
    <m/>
    <m/>
    <n v="614.31269999999995"/>
    <n v="0"/>
    <n v="3685.8761999999997"/>
    <n v="0"/>
    <x v="89"/>
  </r>
  <r>
    <s v="JN9V4"/>
    <s v="BTS_EMEA"/>
    <s v="FY 16 Holiday Cycle 5"/>
    <s v="998-BQNT"/>
    <s v="NULL"/>
    <s v="GREATBEARMTBTX"/>
    <s v="CONSUMER"/>
    <s v="COMMERCIAL NDBM"/>
    <x v="10"/>
    <s v="VOSTRO 3900"/>
    <s v="GREATBEAR MT BTX"/>
    <x v="2"/>
    <s v="Not Applicable"/>
    <s v="NULL"/>
    <s v="NULL"/>
    <s v="Commercial DBM"/>
    <n v="818"/>
    <n v="611"/>
    <n v="0"/>
    <n v="0"/>
    <n v="0"/>
    <n v="0"/>
    <n v="0"/>
    <n v="0"/>
    <n v="0"/>
    <n v="0"/>
    <n v="0"/>
    <n v="0"/>
    <n v="0"/>
    <n v="0"/>
    <n v="0"/>
    <n v="4550"/>
    <n v="0"/>
    <n v="0"/>
    <n v="4550"/>
    <n v="0"/>
    <m/>
    <m/>
    <m/>
    <m/>
    <m/>
    <m/>
    <m/>
    <m/>
    <m/>
    <n v="384.21"/>
    <n v="314283.77999999997"/>
    <n v="1748155.5"/>
    <n v="0"/>
    <x v="227"/>
  </r>
  <r>
    <s v="JNTNX"/>
    <s v="BTS_EMEA"/>
    <s v="FY 16 Holiday Cycle 5"/>
    <s v="998-BQRG"/>
    <s v="NULL"/>
    <s v="VANGOGH15BDWFBTX"/>
    <s v="CONSUMER"/>
    <s v="COMMERCIAL NDBM"/>
    <x v="6"/>
    <s v="VOSTRO 15 3558"/>
    <s v="VANGOGH15BDWBTX"/>
    <x v="2"/>
    <s v="Not Applicable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360"/>
    <n v="360"/>
    <n v="0"/>
    <m/>
    <m/>
    <m/>
    <m/>
    <m/>
    <m/>
    <m/>
    <m/>
    <m/>
    <n v="411.71370000000002"/>
    <n v="0"/>
    <n v="148216.932"/>
    <n v="0"/>
    <x v="166"/>
  </r>
  <r>
    <s v="JP9M8"/>
    <s v="BTS_EMEA"/>
    <s v="FY16 2H"/>
    <s v="998-BOXO"/>
    <s v="LATITUDE E7450,,NOTEBOOK,GOLIADMLK14FBTXE"/>
    <s v="GOLIADMLK14FBTXE"/>
    <s v="COMMERCIAL"/>
    <s v="COMMERCIAL NDBM"/>
    <x v="4"/>
    <s v="LATITUDE E7450"/>
    <s v="GOLIADMLK14BTXE"/>
    <x v="2"/>
    <s v="Not Applicable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951.03989999999999"/>
    <n v="0"/>
    <n v="0"/>
    <n v="0"/>
    <x v="40"/>
  </r>
  <r>
    <s v="JPR77"/>
    <s v="BTS_EMEA"/>
    <s v="FY 16 B2S Cycle 3"/>
    <s v="998-BNEG"/>
    <s v="NULL"/>
    <s v="SAFFRONFBTX"/>
    <s v="CONSUMER"/>
    <s v="CONSUMER DIRECT"/>
    <x v="1"/>
    <s v="INSPIRON 3646"/>
    <s v="SAFFRONBTX"/>
    <x v="2"/>
    <s v="Not Applicable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80"/>
    <n v="0"/>
    <n v="0"/>
    <n v="80"/>
    <n v="0"/>
    <m/>
    <m/>
    <m/>
    <m/>
    <m/>
    <m/>
    <m/>
    <m/>
    <m/>
    <n v="302.3"/>
    <n v="0"/>
    <n v="24184"/>
    <n v="0"/>
    <x v="88"/>
  </r>
  <r>
    <s v="JRCMC"/>
    <s v="BTS_EMEA"/>
    <s v="FY15 Wave 2"/>
    <s v="998-BJQH"/>
    <s v="NULL"/>
    <s v="HOUSTON15FBTX"/>
    <s v="COMMERCIAL"/>
    <s v="COMMERCIAL NDBM"/>
    <x v="4"/>
    <s v="LATITUDE 5550"/>
    <s v="HOUSTON15BTX"/>
    <x v="2"/>
    <s v="GB"/>
    <s v="NULL"/>
    <s v="NULL"/>
    <s v="Commercial DBM"/>
    <n v="466"/>
    <n v="466"/>
    <n v="466"/>
    <n v="382"/>
    <n v="43"/>
    <n v="0"/>
    <n v="0"/>
    <n v="0"/>
    <n v="0"/>
    <n v="0"/>
    <n v="0"/>
    <n v="0"/>
    <n v="0"/>
    <n v="0"/>
    <n v="0"/>
    <n v="0"/>
    <n v="0"/>
    <n v="168"/>
    <n v="168"/>
    <n v="252"/>
    <m/>
    <m/>
    <m/>
    <m/>
    <m/>
    <m/>
    <m/>
    <m/>
    <m/>
    <n v="668.97"/>
    <n v="311740.02"/>
    <n v="112386.96"/>
    <n v="0"/>
    <x v="62"/>
  </r>
  <r>
    <s v="JT68T"/>
    <s v="BTS_EMEA"/>
    <s v="FY16 2H"/>
    <s v="998-BPBB"/>
    <s v="NULL"/>
    <s v="DOGFISH 3FBTX"/>
    <s v="COMMERCIAL"/>
    <s v="COMMERCIAL NDBM"/>
    <x v="2"/>
    <s v="OPTIPLEX 3020"/>
    <s v="DOGFISH 3 BTX"/>
    <x v="2"/>
    <s v="Not Applicable"/>
    <s v="NULL"/>
    <s v="NULL"/>
    <s v="Commercial DBM"/>
    <n v="528"/>
    <n v="495"/>
    <n v="173"/>
    <n v="173"/>
    <n v="173"/>
    <n v="63"/>
    <n v="0"/>
    <n v="0"/>
    <n v="0"/>
    <n v="0"/>
    <n v="0"/>
    <n v="0"/>
    <n v="0"/>
    <n v="0"/>
    <n v="0"/>
    <n v="0"/>
    <n v="160"/>
    <n v="0"/>
    <n v="160"/>
    <n v="0"/>
    <m/>
    <m/>
    <m/>
    <m/>
    <m/>
    <m/>
    <m/>
    <m/>
    <m/>
    <n v="437.52"/>
    <n v="231010.56"/>
    <n v="70003.199999999997"/>
    <n v="0"/>
    <x v="110"/>
  </r>
  <r>
    <s v="JT75M"/>
    <s v="BTS_EMEA"/>
    <s v="FY 16 B2S Cycle 3"/>
    <s v="998-BNKH"/>
    <s v="NULL"/>
    <s v="BRADLEYBDWFBTX"/>
    <s v="CONSUMER"/>
    <s v="CONSUMER DIRECT"/>
    <x v="0"/>
    <s v="INSPIRON 7548"/>
    <s v="BRADLEYBDWBTX"/>
    <x v="2"/>
    <s v="Not Applicable"/>
    <s v="NULL"/>
    <s v="NULL"/>
    <s v="Cons Direct"/>
    <n v="39"/>
    <n v="85"/>
    <n v="85"/>
    <n v="85"/>
    <n v="85"/>
    <n v="85"/>
    <n v="85"/>
    <n v="85"/>
    <n v="85"/>
    <n v="46"/>
    <n v="0"/>
    <n v="0"/>
    <n v="0"/>
    <n v="0"/>
    <n v="0"/>
    <n v="0"/>
    <n v="0"/>
    <n v="0"/>
    <n v="0"/>
    <n v="0"/>
    <m/>
    <m/>
    <m/>
    <m/>
    <m/>
    <m/>
    <m/>
    <m/>
    <m/>
    <n v="1023.77"/>
    <n v="39927.03"/>
    <n v="0"/>
    <n v="87020.45"/>
    <x v="71"/>
  </r>
  <r>
    <s v="JTXC9"/>
    <s v="BTS_EMEA"/>
    <s v="FY16 2H"/>
    <s v="998-BOXQ"/>
    <s v="LATITUDE E7250,,NOTEBOOK,GOLIADMLK12FBTXE"/>
    <s v="GOLIADMLK12FBTXE"/>
    <s v="COMMERCIAL"/>
    <s v="COMMERCIAL NDBM"/>
    <x v="4"/>
    <s v="LATITUDE E7250"/>
    <s v="GOLIADMLK12BTXE"/>
    <x v="2"/>
    <s v="Not Applicable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112"/>
  </r>
  <r>
    <s v="JVFFM"/>
    <s v="BTS_EMEA"/>
    <s v="FY16 1H"/>
    <s v="998-BMHQ"/>
    <s v="NULL"/>
    <s v="HOUSTON15FBTX"/>
    <s v="COMMERCIAL"/>
    <s v="COMMERCIAL INDIRECT"/>
    <x v="4"/>
    <s v="LATITUDE 5550"/>
    <s v="HOUSTON15BTX"/>
    <x v="2"/>
    <s v="PL"/>
    <s v="NULL"/>
    <s v="NULL"/>
    <s v="Comm Emerging"/>
    <n v="329"/>
    <n v="329"/>
    <n v="329"/>
    <n v="329"/>
    <n v="329"/>
    <n v="329"/>
    <n v="329"/>
    <n v="329"/>
    <n v="329"/>
    <n v="329"/>
    <n v="329"/>
    <n v="0"/>
    <n v="0"/>
    <n v="0"/>
    <n v="0"/>
    <n v="0"/>
    <n v="0"/>
    <n v="0"/>
    <n v="0"/>
    <n v="0"/>
    <m/>
    <m/>
    <m/>
    <m/>
    <m/>
    <m/>
    <m/>
    <m/>
    <m/>
    <n v="668.84"/>
    <n v="220048.36000000002"/>
    <n v="0"/>
    <n v="220048.36000000002"/>
    <x v="62"/>
  </r>
  <r>
    <s v="JWJ84"/>
    <s v="BTS_EMEA"/>
    <s v="Not Applicable"/>
    <s v="998-BOHD"/>
    <s v="NULL"/>
    <s v="CONTRA COSTAFBTX"/>
    <s v="THIN CLIENT"/>
    <s v="COMMERCIAL NDBM"/>
    <x v="11"/>
    <s v="WYSE 5030 PCOIP ZERO CLIENT"/>
    <s v="CONTRA COSTABTX"/>
    <x v="2"/>
    <s v="Not Applicable"/>
    <s v="NULL"/>
    <s v="NULL"/>
    <s v="Commercial DBM"/>
    <n v="385"/>
    <n v="385"/>
    <n v="385"/>
    <n v="385"/>
    <n v="110"/>
    <n v="110"/>
    <n v="110"/>
    <n v="1"/>
    <n v="0"/>
    <n v="0"/>
    <n v="0"/>
    <n v="0"/>
    <n v="0"/>
    <n v="0"/>
    <n v="0"/>
    <n v="0"/>
    <n v="0"/>
    <n v="0"/>
    <n v="0"/>
    <n v="0"/>
    <m/>
    <m/>
    <m/>
    <m/>
    <m/>
    <m/>
    <m/>
    <m/>
    <m/>
    <n v="112.36"/>
    <n v="43258.6"/>
    <n v="0"/>
    <n v="112.36"/>
    <x v="192"/>
  </r>
  <r>
    <s v="JY04R"/>
    <s v="BTS_EMEA"/>
    <s v="FY 16 B2S Cycle 3"/>
    <s v="998-BNGR"/>
    <s v="NULL"/>
    <s v="VANGOGH15BDWFBTX"/>
    <s v="CONSUMER"/>
    <s v="COMMERCIAL NDBM"/>
    <x v="6"/>
    <s v="VOSTRO 15 3558"/>
    <s v="VANGOGH15BDWBTX"/>
    <x v="2"/>
    <s v="Not Applicable"/>
    <s v="NULL"/>
    <s v="NULL"/>
    <s v="Commercial DBM"/>
    <n v="127"/>
    <n v="62"/>
    <n v="0"/>
    <n v="0"/>
    <n v="0"/>
    <n v="0"/>
    <n v="0"/>
    <n v="0"/>
    <n v="0"/>
    <n v="0"/>
    <n v="0"/>
    <n v="0"/>
    <n v="0"/>
    <n v="0"/>
    <n v="120"/>
    <n v="0"/>
    <n v="0"/>
    <n v="0"/>
    <n v="120"/>
    <n v="1930"/>
    <m/>
    <m/>
    <m/>
    <m/>
    <m/>
    <m/>
    <m/>
    <m/>
    <m/>
    <n v="541.83000000000004"/>
    <n v="68812.41"/>
    <n v="65019.600000000006"/>
    <n v="0"/>
    <x v="166"/>
  </r>
  <r>
    <s v="K1TV0"/>
    <s v="BTS_EMEA"/>
    <s v="FY 16 B2S Cycle 3"/>
    <s v="998-BNOL"/>
    <s v="NULL"/>
    <s v="TULIP15BDWFBTX"/>
    <s v="CONSUMER"/>
    <s v="CONSUMER DIRECT"/>
    <x v="0"/>
    <s v="INSPIRON 15-5558"/>
    <s v="TULIP15BDWBTX"/>
    <x v="2"/>
    <s v="Not Applicable"/>
    <s v="NULL"/>
    <s v="NULL"/>
    <s v="Cons Direct"/>
    <n v="5"/>
    <n v="5"/>
    <n v="5"/>
    <n v="5"/>
    <n v="5"/>
    <n v="5"/>
    <n v="5"/>
    <n v="5"/>
    <n v="5"/>
    <n v="0"/>
    <n v="0"/>
    <n v="0"/>
    <n v="0"/>
    <n v="0"/>
    <n v="0"/>
    <n v="0"/>
    <n v="0"/>
    <n v="0"/>
    <n v="0"/>
    <n v="0"/>
    <m/>
    <m/>
    <m/>
    <m/>
    <m/>
    <m/>
    <m/>
    <m/>
    <m/>
    <n v="517.05999999999995"/>
    <n v="2585.2999999999997"/>
    <n v="0"/>
    <n v="2585.2999999999997"/>
    <x v="80"/>
  </r>
  <r>
    <s v="K3F1W"/>
    <s v="BTS_EMEA"/>
    <s v="FY 16 Holiday Cycle 5"/>
    <s v="998-BQSX"/>
    <s v="NULL"/>
    <s v="VANGOGH15BDWFBTX"/>
    <s v="CONSUMER"/>
    <s v="COMMERCIAL NDBM"/>
    <x v="6"/>
    <s v="VOSTRO 15 3558"/>
    <s v="VANGOGH15BDWBTX"/>
    <x v="2"/>
    <s v="Not Applicable"/>
    <s v="NULL"/>
    <s v="NULL"/>
    <s v="Commercial DBM"/>
    <n v="60"/>
    <n v="60"/>
    <n v="60"/>
    <n v="60"/>
    <n v="60"/>
    <n v="0"/>
    <n v="0"/>
    <n v="0"/>
    <n v="0"/>
    <n v="0"/>
    <n v="0"/>
    <n v="0"/>
    <n v="0"/>
    <n v="0"/>
    <n v="0"/>
    <n v="0"/>
    <n v="0"/>
    <n v="990"/>
    <n v="990"/>
    <n v="1380"/>
    <m/>
    <m/>
    <m/>
    <m/>
    <m/>
    <m/>
    <m/>
    <m/>
    <m/>
    <n v="359.52949999999998"/>
    <n v="21571.77"/>
    <n v="355934.20499999996"/>
    <n v="0"/>
    <x v="166"/>
  </r>
  <r>
    <s v="K4N2M"/>
    <s v="BTS_EMEA"/>
    <s v="FY16 2H"/>
    <s v="998-BQDE"/>
    <s v="NULL"/>
    <s v="TIGRISSFFFBTX"/>
    <s v="COMMERCIAL"/>
    <s v="COMMERCIAL INDIRECT"/>
    <x v="2"/>
    <s v="OPTIPLEX 3020"/>
    <s v="TIGRISSFFBTX"/>
    <x v="2"/>
    <s v="Not Applicable"/>
    <s v="NULL"/>
    <s v="Commercial NDBM"/>
    <s v="Comm Emerging"/>
    <n v="130"/>
    <n v="130"/>
    <n v="130"/>
    <n v="130"/>
    <n v="130"/>
    <n v="8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375.64690000000002"/>
    <n v="48834.097000000002"/>
    <n v="0"/>
    <n v="0"/>
    <x v="119"/>
  </r>
  <r>
    <s v="K4WVH"/>
    <s v="BTS_EMEA"/>
    <s v="Not Applicable"/>
    <s v="998-BITT"/>
    <s v="NULL"/>
    <s v="DELL WYSE D10DFBTX"/>
    <s v="THIN CLIENT"/>
    <s v="COMMERCIAL NDBM"/>
    <x v="11"/>
    <s v="DELL WYSE"/>
    <s v="DELL WYSE D10DBTX"/>
    <x v="2"/>
    <s v="Not Applicable"/>
    <s v="NULL"/>
    <s v="NULL"/>
    <s v="Commercial DBM"/>
    <n v="8"/>
    <n v="8"/>
    <n v="8"/>
    <n v="8"/>
    <n v="8"/>
    <n v="8"/>
    <n v="8"/>
    <n v="8"/>
    <n v="6"/>
    <n v="0"/>
    <n v="0"/>
    <n v="0"/>
    <n v="0"/>
    <n v="0"/>
    <n v="0"/>
    <n v="0"/>
    <n v="0"/>
    <n v="0"/>
    <n v="0"/>
    <n v="0"/>
    <m/>
    <m/>
    <m/>
    <m/>
    <m/>
    <m/>
    <m/>
    <m/>
    <m/>
    <n v="128.74"/>
    <n v="1029.92"/>
    <n v="0"/>
    <n v="1029.92"/>
    <x v="260"/>
  </r>
  <r>
    <s v="K8M4D"/>
    <s v="BTS_EMEA"/>
    <s v="FY 16 B2S Cycle 3"/>
    <s v="998-BNSZ"/>
    <s v="NULL"/>
    <s v="TULIP15BDWFBTX"/>
    <s v="CONSUMER"/>
    <s v="CONSUMER DIRECT"/>
    <x v="0"/>
    <s v="INSPIRON 15-5558"/>
    <s v="TULIP15BDWBTX"/>
    <x v="2"/>
    <s v="Not Applicable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655.57"/>
    <n v="0"/>
    <n v="0"/>
    <n v="0"/>
    <x v="80"/>
  </r>
  <r>
    <s v="KCC2R"/>
    <s v="BTS_EMEA"/>
    <s v="FY 16 Holiday Cycle 5"/>
    <s v="998-BSFM"/>
    <s v="NULL"/>
    <s v="GOODYEARSKLFBTX"/>
    <s v="CONSUMER"/>
    <s v="CONSUMER DIRECT WIN10"/>
    <x v="12"/>
    <s v="XPS 8900"/>
    <s v="GOODYEARSKLBTX"/>
    <x v="2"/>
    <s v="Not Applicable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m/>
    <m/>
    <m/>
    <m/>
    <m/>
    <m/>
    <m/>
    <m/>
    <m/>
    <s v="-"/>
    <s v="-"/>
    <n v="0"/>
    <n v="0"/>
    <x v="228"/>
  </r>
  <r>
    <s v="KD6P0"/>
    <s v="BTS_EMEA"/>
    <s v="FY16 2H"/>
    <s v="998-BOWX"/>
    <s v="OPTIPLEX 9020,,DOGFISH,DOGFISH 9FBTX"/>
    <s v="DOGFISH 9FBTX"/>
    <s v="COMMERCIAL"/>
    <s v="COMMERCIAL NDBM"/>
    <x v="2"/>
    <s v="OPTIPLEX 9020"/>
    <s v="DOGFISH 9 BTX"/>
    <x v="2"/>
    <s v="Not Applicable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96"/>
  </r>
  <r>
    <s v="KDG93"/>
    <s v="BTS_EMEA"/>
    <s v="FY16 1H - Express Lane"/>
    <s v="998-BNWL"/>
    <s v="NULL"/>
    <s v="GOLIADMLK14FBTXE"/>
    <s v="COMMERCIAL"/>
    <s v="COMMERCIAL NDBM"/>
    <x v="4"/>
    <s v="LATITUDE E7450"/>
    <s v="GOLIADMLK14BTXE"/>
    <x v="2"/>
    <s v="Not Applicable"/>
    <s v="NULL"/>
    <s v="NULL"/>
    <s v="Commercial DBM"/>
    <n v="72"/>
    <n v="72"/>
    <n v="72"/>
    <n v="72"/>
    <n v="72"/>
    <n v="72"/>
    <n v="72"/>
    <n v="72"/>
    <n v="0"/>
    <n v="0"/>
    <n v="0"/>
    <n v="0"/>
    <n v="0"/>
    <n v="0"/>
    <n v="0"/>
    <n v="0"/>
    <n v="0"/>
    <n v="0"/>
    <n v="0"/>
    <n v="0"/>
    <m/>
    <m/>
    <m/>
    <m/>
    <m/>
    <m/>
    <m/>
    <m/>
    <m/>
    <n v="918.71"/>
    <n v="66147.12"/>
    <n v="0"/>
    <n v="66147.12"/>
    <x v="40"/>
  </r>
  <r>
    <s v="KM76N"/>
    <s v="BTS_EMEA"/>
    <s v="FY 16 Holiday Cycle 5"/>
    <s v="998-BRNH"/>
    <s v="NULL"/>
    <s v="TULIP17SKLFBTX"/>
    <s v="CONSUMER"/>
    <s v="CONSUMER DIRECT WIN10"/>
    <x v="0"/>
    <s v="INSPIRON 17-5759"/>
    <s v="TULIP17SKLBTX"/>
    <x v="2"/>
    <s v="Not Applicable"/>
    <s v="NULL"/>
    <s v="NULL"/>
    <s v="Cons Direct"/>
    <n v="164"/>
    <n v="164"/>
    <n v="97"/>
    <n v="0"/>
    <n v="0"/>
    <n v="0"/>
    <n v="0"/>
    <n v="0"/>
    <n v="0"/>
    <n v="0"/>
    <n v="0"/>
    <n v="0"/>
    <n v="0"/>
    <n v="0"/>
    <n v="67"/>
    <n v="0"/>
    <n v="0"/>
    <n v="144"/>
    <n v="211"/>
    <n v="144"/>
    <m/>
    <m/>
    <m/>
    <m/>
    <m/>
    <m/>
    <m/>
    <m/>
    <m/>
    <n v="787.8596"/>
    <n v="129208.97440000001"/>
    <n v="166238.3756"/>
    <n v="0"/>
    <x v="148"/>
  </r>
  <r>
    <s v="KT7VV"/>
    <s v="BTS_EMEA"/>
    <s v="FY16 2H"/>
    <s v="998-BOGJ"/>
    <s v="OPTIPLEX 7020,,AMAZON7SFF,AMAZON7SFFFBTX"/>
    <s v="AMAZON7SFFFBTX"/>
    <s v="COMMERCIAL"/>
    <s v="COMMERCIAL NDBM"/>
    <x v="2"/>
    <s v="OPTIPLEX 7020"/>
    <s v="AMAZON7SFFBTX"/>
    <x v="2"/>
    <s v="Not Applicable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6"/>
  </r>
  <r>
    <s v="KV2YY"/>
    <s v="BTS_EMEA"/>
    <s v="FY15 Wave 2"/>
    <s v="998-BJTJ"/>
    <s v="NULL"/>
    <s v="GOLIADMLK14FBTXE"/>
    <s v="COMMERCIAL"/>
    <s v="COMMERCIAL NDBM"/>
    <x v="4"/>
    <s v="LATITUDE E7450"/>
    <s v="GOLIADMLK14BTXE"/>
    <x v="2"/>
    <s v="FR"/>
    <s v="NULL"/>
    <s v="NULL"/>
    <s v="Commercial DBM"/>
    <n v="419"/>
    <n v="408"/>
    <n v="351"/>
    <n v="108"/>
    <n v="108"/>
    <n v="27"/>
    <n v="5"/>
    <n v="5"/>
    <n v="5"/>
    <n v="5"/>
    <n v="5"/>
    <n v="0"/>
    <n v="0"/>
    <n v="0"/>
    <n v="0"/>
    <n v="0"/>
    <n v="0"/>
    <n v="81"/>
    <n v="81"/>
    <n v="81"/>
    <m/>
    <m/>
    <m/>
    <m/>
    <m/>
    <m/>
    <m/>
    <m/>
    <m/>
    <n v="898.42"/>
    <n v="376437.98"/>
    <n v="72772.01999999999"/>
    <n v="4492.0999999999995"/>
    <x v="40"/>
  </r>
  <r>
    <s v="KVRRG"/>
    <s v="BTS_EMEA"/>
    <s v="FY15 Wave 1 - Opti Haswell"/>
    <s v="998-BGEX"/>
    <s v="NULL"/>
    <s v="AMAZONMTFBTX"/>
    <s v="COMMERCIAL"/>
    <s v="COMMERCIAL INDIRECT"/>
    <x v="2"/>
    <s v="OPTIPLEX 9020"/>
    <s v="AMAZONMTBTX"/>
    <x v="2"/>
    <s v="AE"/>
    <s v="NULL"/>
    <s v="Commercial NDBM"/>
    <s v="Comm Emerging"/>
    <n v="6679"/>
    <n v="6679"/>
    <n v="6679"/>
    <n v="6679"/>
    <n v="6679"/>
    <n v="5379"/>
    <n v="613"/>
    <n v="2"/>
    <n v="0"/>
    <n v="0"/>
    <n v="0"/>
    <n v="0"/>
    <n v="0"/>
    <n v="0"/>
    <n v="0"/>
    <n v="0"/>
    <n v="0"/>
    <n v="0"/>
    <n v="0"/>
    <n v="0"/>
    <m/>
    <m/>
    <m/>
    <m/>
    <m/>
    <m/>
    <m/>
    <m/>
    <m/>
    <n v="461.26"/>
    <n v="3080755.54"/>
    <n v="0"/>
    <n v="922.52"/>
    <x v="65"/>
  </r>
  <r>
    <s v="KXMT8"/>
    <s v="BTS_EMEA"/>
    <s v="FY16 2H"/>
    <s v="998-BOHK"/>
    <s v="OPTIPLEX 3030 AIO,TIGRISAIO E,TIGRIS AIO,TIGRIS AIOBTX"/>
    <s v="TIGRIS AIOFBTX"/>
    <s v="COMMERCIAL"/>
    <s v="COMMERCIAL NDBM"/>
    <x v="2"/>
    <s v="OPTIPLEX 3030 AIO"/>
    <s v="TIGRIS AIO BTX"/>
    <x v="2"/>
    <s v="Not Applicable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60"/>
    <n v="0"/>
    <n v="60"/>
    <n v="0"/>
    <m/>
    <m/>
    <m/>
    <m/>
    <m/>
    <m/>
    <m/>
    <m/>
    <m/>
    <n v="665.59820000000002"/>
    <n v="0"/>
    <n v="39935.892"/>
    <n v="0"/>
    <x v="173"/>
  </r>
  <r>
    <s v="M2YCM"/>
    <s v="BTS_EMEA"/>
    <s v="FY 16 Spring Cycle 1 - new"/>
    <s v="998-BMEU"/>
    <s v="NULL"/>
    <s v="JANUS15HSWFBTX"/>
    <s v="CONSUMER"/>
    <s v="COMMERCIAL NDBM"/>
    <x v="6"/>
    <s v="VOSTRO 3546"/>
    <s v="JANUS15HSWBTX"/>
    <x v="2"/>
    <s v="Not Applicable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268"/>
  </r>
  <r>
    <s v="M39H8"/>
    <s v="BTS_EMEA"/>
    <s v="Not Applicable"/>
    <s v="998-BOJJ"/>
    <s v="NULL"/>
    <s v="SANTA CLARAFBTX"/>
    <s v="THIN CLIENT"/>
    <s v="COMMERCIAL NDBM"/>
    <x v="11"/>
    <s v="WYSE 3010 THIN CLIENT"/>
    <s v="SANTA CLARABTX"/>
    <x v="2"/>
    <s v="Not Applicable"/>
    <s v="NULL"/>
    <s v="NULL"/>
    <s v="Commercial DBM"/>
    <n v="142"/>
    <n v="141"/>
    <n v="141"/>
    <n v="141"/>
    <n v="38"/>
    <n v="38"/>
    <n v="38"/>
    <n v="3"/>
    <n v="0"/>
    <n v="0"/>
    <n v="0"/>
    <n v="0"/>
    <n v="0"/>
    <n v="0"/>
    <n v="0"/>
    <n v="0"/>
    <n v="0"/>
    <n v="0"/>
    <n v="0"/>
    <n v="0"/>
    <m/>
    <m/>
    <m/>
    <m/>
    <m/>
    <m/>
    <m/>
    <m/>
    <m/>
    <n v="77.209999999999994"/>
    <n v="10963.82"/>
    <n v="0"/>
    <n v="231.63"/>
    <x v="213"/>
  </r>
  <r>
    <s v="M3YGT"/>
    <s v="BTS_EMEA"/>
    <s v="FY 16 Holiday Cycle 5"/>
    <s v="998-BRRJ"/>
    <s v="NULL"/>
    <s v="COTTONWOODSKLFBTX"/>
    <s v="CONSUMER"/>
    <s v="CONSUMER DIRECT WIN10"/>
    <x v="0"/>
    <s v="INSPIRON 7359"/>
    <s v="COTTONWOODSKLBTX"/>
    <x v="2"/>
    <s v="Not Applicable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"/>
    <m/>
    <m/>
    <m/>
    <m/>
    <m/>
    <m/>
    <m/>
    <m/>
    <m/>
    <s v="-"/>
    <s v="-"/>
    <n v="0"/>
    <n v="0"/>
    <x v="168"/>
  </r>
  <r>
    <s v="M69H2"/>
    <s v="BTS_EMEA"/>
    <s v="Ad-hoc"/>
    <s v="998-18995"/>
    <s v="NULL"/>
    <s v="TABXPS10BTX"/>
    <s v="TABLET DEVICES"/>
    <s v="TABLETS INDIRECT"/>
    <x v="7"/>
    <s v="DELL XPS 10"/>
    <s v="TABXPSBTX"/>
    <x v="2"/>
    <s v="IL"/>
    <s v="Emerging"/>
    <s v="Tablets"/>
    <s v="Tablets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m/>
    <m/>
    <m/>
    <m/>
    <m/>
    <m/>
    <m/>
    <m/>
    <m/>
    <n v="373.98"/>
    <n v="373.98"/>
    <n v="0"/>
    <n v="373.98"/>
    <x v="100"/>
  </r>
  <r>
    <s v="M6MCJ"/>
    <s v="BTS_EMEA"/>
    <s v="FY 16 B2S Cycle 3 - new"/>
    <s v="998-BNVB"/>
    <s v="NULL"/>
    <s v="GREATBEAR MT CBB BTX"/>
    <s v="CONSUMER"/>
    <s v="COMMERCIAL INDIRECT"/>
    <x v="10"/>
    <s v="VOSTRO 3902"/>
    <s v="GREATBEAR MT CBB BTX"/>
    <x v="2"/>
    <s v="Not Applicable"/>
    <s v="NULL"/>
    <s v="NULL"/>
    <s v="Comm Emerging"/>
    <n v="0"/>
    <n v="0"/>
    <n v="0"/>
    <n v="0"/>
    <n v="0"/>
    <n v="0"/>
    <n v="0"/>
    <n v="0"/>
    <n v="0"/>
    <n v="0"/>
    <n v="0"/>
    <n v="0"/>
    <n v="0"/>
    <n v="0"/>
    <n v="0"/>
    <n v="1308"/>
    <n v="0"/>
    <n v="0"/>
    <n v="1308"/>
    <n v="192"/>
    <m/>
    <m/>
    <m/>
    <m/>
    <m/>
    <m/>
    <m/>
    <m/>
    <m/>
    <n v="278.60719999999998"/>
    <n v="0"/>
    <n v="364418.21759999997"/>
    <n v="0"/>
    <x v="269"/>
  </r>
  <r>
    <s v="M6R5D"/>
    <s v="BTS_EMEA"/>
    <s v="FY16 2H"/>
    <s v="998-BOFN"/>
    <s v="LATITUDE 3450,,NOTEBOOK,MARBLE FALLS14FBTX"/>
    <s v="MARBLE FALLS14FBTX"/>
    <s v="COMMERCIAL"/>
    <s v="COMMERCIAL NDBM"/>
    <x v="4"/>
    <s v="LATITUDE 3450"/>
    <s v="MARBLE FALLS14BTX"/>
    <x v="2"/>
    <s v="Not Applicable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m/>
    <m/>
    <m/>
    <m/>
    <m/>
    <m/>
    <m/>
    <m/>
    <m/>
    <s v="-"/>
    <s v="-"/>
    <n v="0"/>
    <n v="0"/>
    <x v="188"/>
  </r>
  <r>
    <s v="M9GYP"/>
    <s v="BTS_EMEA"/>
    <s v="FY 16 B2S Cycle 3"/>
    <s v="998-BNJC"/>
    <s v="NULL"/>
    <s v="MONSTER2FBTX"/>
    <s v="CONSUMER"/>
    <s v="CONSUMER DIRECT"/>
    <x v="1"/>
    <s v="INSPIRON 2350"/>
    <s v="MONSTER2BTX"/>
    <x v="2"/>
    <s v="Not Applicable"/>
    <s v="NULL"/>
    <s v="Consumer Direct"/>
    <s v="Cons Direct"/>
    <n v="1"/>
    <n v="0"/>
    <n v="0"/>
    <n v="0"/>
    <n v="0"/>
    <n v="0"/>
    <n v="0"/>
    <n v="0"/>
    <n v="0"/>
    <n v="0"/>
    <n v="0"/>
    <n v="0"/>
    <n v="0"/>
    <n v="0"/>
    <n v="0"/>
    <n v="80"/>
    <n v="0"/>
    <n v="0"/>
    <n v="80"/>
    <n v="0"/>
    <m/>
    <m/>
    <m/>
    <m/>
    <m/>
    <m/>
    <m/>
    <m/>
    <m/>
    <n v="904.86"/>
    <n v="904.86"/>
    <n v="72388.800000000003"/>
    <n v="0"/>
    <x v="3"/>
  </r>
  <r>
    <s v="M9N03"/>
    <s v="BTS_EMEA"/>
    <s v="FY16 2H"/>
    <s v="998-BOVY"/>
    <s v="NULL"/>
    <s v="HOUSTON15FBTX"/>
    <s v="COMMERCIAL"/>
    <s v="COMMERCIAL NDBM"/>
    <x v="4"/>
    <s v="LATITUDE 5550"/>
    <s v="HOUSTON15BTX"/>
    <x v="2"/>
    <s v="Not Applicable"/>
    <s v="NULL"/>
    <s v="NULL"/>
    <s v="Commercial DBM"/>
    <n v="1"/>
    <n v="1"/>
    <n v="1"/>
    <n v="1"/>
    <n v="1"/>
    <n v="1"/>
    <n v="0"/>
    <n v="0"/>
    <n v="0"/>
    <n v="0"/>
    <n v="0"/>
    <n v="0"/>
    <n v="0"/>
    <n v="0"/>
    <n v="228"/>
    <n v="0"/>
    <n v="0"/>
    <n v="168"/>
    <n v="396"/>
    <n v="0"/>
    <m/>
    <m/>
    <m/>
    <m/>
    <m/>
    <m/>
    <m/>
    <m/>
    <m/>
    <n v="635.86"/>
    <n v="635.86"/>
    <n v="251800.56"/>
    <n v="0"/>
    <x v="62"/>
  </r>
  <r>
    <s v="M9P31"/>
    <s v="BTS_EMEA"/>
    <s v="FY16 1H"/>
    <s v="998-BMJG"/>
    <s v="NULL"/>
    <s v="MARBLE FALLS15FBTX"/>
    <s v="COMMERCIAL"/>
    <s v="COMMERCIAL NDBM"/>
    <x v="4"/>
    <s v="LATITUDE 3550"/>
    <s v="MARBLE FALLS15BTX"/>
    <x v="2"/>
    <s v="GB"/>
    <s v="NULL"/>
    <s v="NULL"/>
    <s v="Commercial DBM"/>
    <n v="367"/>
    <n v="367"/>
    <n v="367"/>
    <n v="367"/>
    <n v="367"/>
    <n v="367"/>
    <n v="367"/>
    <n v="367"/>
    <n v="367"/>
    <n v="367"/>
    <n v="179"/>
    <n v="0"/>
    <n v="0"/>
    <n v="0"/>
    <n v="0"/>
    <n v="0"/>
    <n v="0"/>
    <n v="0"/>
    <n v="0"/>
    <n v="0"/>
    <m/>
    <m/>
    <m/>
    <m/>
    <m/>
    <m/>
    <m/>
    <m/>
    <m/>
    <n v="428.35"/>
    <n v="157204.45000000001"/>
    <n v="0"/>
    <n v="157204.45000000001"/>
    <x v="147"/>
  </r>
  <r>
    <s v="MC76N"/>
    <s v="BTS_EMEA"/>
    <s v="FY16 1H - Express Lane"/>
    <s v="998-BNSQ"/>
    <s v="NULL"/>
    <s v="AMAZON7MTFBTX"/>
    <s v="COMMERCIAL"/>
    <s v="COMMERCIAL INDIRECT"/>
    <x v="2"/>
    <s v="OPTIPLEX 7020"/>
    <s v="AMAZON7MTBTX"/>
    <x v="2"/>
    <s v="Not Applicable"/>
    <s v="NULL"/>
    <s v="NULL"/>
    <s v="Comm Emerging"/>
    <n v="1150"/>
    <n v="1150"/>
    <n v="1150"/>
    <n v="1150"/>
    <n v="1150"/>
    <n v="1050"/>
    <n v="760"/>
    <n v="550"/>
    <n v="350"/>
    <n v="350"/>
    <n v="0"/>
    <n v="0"/>
    <n v="0"/>
    <n v="0"/>
    <n v="0"/>
    <n v="0"/>
    <n v="0"/>
    <n v="0"/>
    <n v="0"/>
    <n v="0"/>
    <m/>
    <m/>
    <m/>
    <m/>
    <m/>
    <m/>
    <m/>
    <m/>
    <m/>
    <n v="466.41"/>
    <n v="536371.5"/>
    <n v="0"/>
    <n v="256525.5"/>
    <x v="225"/>
  </r>
  <r>
    <s v="MDKD5"/>
    <s v="BTS_EMEA"/>
    <s v="FY16 2H"/>
    <s v="998-BOFL"/>
    <s v="OPTIPLEX 7020,,AMAZON7MT,AMAZON7MTFBTX"/>
    <s v="AMAZON7MTFBTX"/>
    <s v="COMMERCIAL"/>
    <s v="COMMERCIAL NDBM"/>
    <x v="2"/>
    <s v="OPTIPLEX 7020"/>
    <s v="AMAZON7MTBTX"/>
    <x v="2"/>
    <s v="Not Applicable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225"/>
  </r>
  <r>
    <s v="MDVDK"/>
    <s v="BTS_EMEA"/>
    <s v="FY16 1H - Express Lane"/>
    <s v="998-BNWH"/>
    <s v="NULL"/>
    <s v="GOLIADMLK12FBTXE"/>
    <s v="COMMERCIAL"/>
    <s v="COMMERCIAL NDBM"/>
    <x v="4"/>
    <s v="LATITUDE E7250"/>
    <s v="GOLIADMLK12BTXE"/>
    <x v="2"/>
    <s v="Not Applicable"/>
    <s v="NULL"/>
    <s v="NULL"/>
    <s v="Commercial DBM"/>
    <n v="256"/>
    <n v="256"/>
    <n v="256"/>
    <n v="256"/>
    <n v="256"/>
    <n v="256"/>
    <n v="256"/>
    <n v="256"/>
    <n v="256"/>
    <n v="172"/>
    <n v="4"/>
    <n v="0"/>
    <n v="0"/>
    <n v="0"/>
    <n v="0"/>
    <n v="0"/>
    <n v="0"/>
    <n v="0"/>
    <n v="0"/>
    <n v="0"/>
    <m/>
    <m/>
    <m/>
    <m/>
    <m/>
    <m/>
    <m/>
    <m/>
    <m/>
    <n v="882.02"/>
    <n v="225797.12"/>
    <n v="0"/>
    <n v="225797.12"/>
    <x v="112"/>
  </r>
  <r>
    <s v="MFWVV"/>
    <s v="BTS_EMEA"/>
    <s v="FY15 Wave 2"/>
    <s v="998-BJQT"/>
    <s v="NULL"/>
    <s v="HOUSTON12FBTX "/>
    <s v="COMMERCIAL"/>
    <s v="COMMERCIAL NDBM"/>
    <x v="4"/>
    <s v="LATITUDE 5250"/>
    <s v="HOUSTON12BTX"/>
    <x v="2"/>
    <s v="FR"/>
    <s v="NULL"/>
    <s v="NULL"/>
    <s v="Commercial DBM"/>
    <n v="122"/>
    <n v="122"/>
    <n v="122"/>
    <n v="122"/>
    <n v="122"/>
    <n v="122"/>
    <n v="122"/>
    <n v="122"/>
    <n v="122"/>
    <n v="122"/>
    <n v="122"/>
    <n v="122"/>
    <n v="38"/>
    <n v="0"/>
    <n v="0"/>
    <n v="0"/>
    <n v="0"/>
    <n v="0"/>
    <n v="0"/>
    <n v="0"/>
    <m/>
    <m/>
    <m/>
    <m/>
    <m/>
    <m/>
    <m/>
    <m/>
    <m/>
    <n v="731.02"/>
    <n v="89184.44"/>
    <n v="0"/>
    <n v="89184.44"/>
    <x v="32"/>
  </r>
  <r>
    <s v="MHG8N"/>
    <s v="BTS_EMEA"/>
    <s v="FY 16 Spring Cycle 1"/>
    <s v="998-BMBI"/>
    <s v="NULL"/>
    <s v="BRADLEYBDWFBTX"/>
    <s v="CONSUMER"/>
    <s v="CONSUMER DIRECT"/>
    <x v="0"/>
    <s v="INSPIRON 7548"/>
    <s v="BRADLEYBDWBTX"/>
    <x v="2"/>
    <s v="UK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71"/>
  </r>
  <r>
    <s v="MPM2C"/>
    <s v="BTS_EMEA"/>
    <s v="FY15 Wave 2"/>
    <s v="998-BJSY"/>
    <s v="NULL"/>
    <s v="MARBLE FALLS14FBTX"/>
    <s v="COMMERCIAL"/>
    <s v="COMMERCIAL NDBM"/>
    <x v="4"/>
    <s v="LATITUDE 3450"/>
    <s v="MARBLE FALLS14BTX"/>
    <x v="2"/>
    <s v="GB"/>
    <s v="NULL"/>
    <s v="NULL"/>
    <s v="Commercial DBM"/>
    <n v="710"/>
    <n v="706"/>
    <n v="706"/>
    <n v="640"/>
    <n v="591"/>
    <n v="93"/>
    <n v="1"/>
    <n v="1"/>
    <n v="0"/>
    <n v="0"/>
    <n v="0"/>
    <n v="0"/>
    <n v="0"/>
    <n v="0"/>
    <n v="0"/>
    <n v="0"/>
    <n v="0"/>
    <n v="198"/>
    <n v="198"/>
    <n v="0"/>
    <m/>
    <m/>
    <m/>
    <m/>
    <m/>
    <m/>
    <m/>
    <m/>
    <m/>
    <n v="561.34"/>
    <n v="398551.4"/>
    <n v="111145.32"/>
    <n v="561.34"/>
    <x v="188"/>
  </r>
  <r>
    <s v="MR3C3"/>
    <s v="BTS_EMEA"/>
    <s v="FY15 Wave 1 - Opti Haswell"/>
    <s v="998-BFVY"/>
    <s v="NULL"/>
    <s v="TIGRISSFFFBTX"/>
    <s v="COMMERCIAL"/>
    <s v="COMMERCIAL NDBM"/>
    <x v="2"/>
    <s v="OPTIPLEX 3020"/>
    <s v="TIGRISSFFBTX"/>
    <x v="2"/>
    <s v="GB"/>
    <s v="NULL"/>
    <s v="Commercial NDBM"/>
    <s v="Commercial DBM"/>
    <n v="1278"/>
    <n v="1329"/>
    <n v="1329"/>
    <n v="1329"/>
    <n v="993"/>
    <n v="26"/>
    <n v="2"/>
    <n v="0"/>
    <n v="0"/>
    <n v="0"/>
    <n v="0"/>
    <n v="0"/>
    <n v="0"/>
    <n v="0"/>
    <n v="0"/>
    <n v="816"/>
    <n v="0"/>
    <n v="0"/>
    <n v="816"/>
    <n v="72"/>
    <m/>
    <m/>
    <m/>
    <m/>
    <m/>
    <m/>
    <m/>
    <m/>
    <m/>
    <n v="444.14"/>
    <n v="567610.91999999993"/>
    <n v="362418.24"/>
    <n v="0"/>
    <x v="119"/>
  </r>
  <r>
    <s v="MTT04"/>
    <s v="BTS_EMEA"/>
    <s v="FY15 Wave 1 - Opti Haswell"/>
    <s v="998-BFXB"/>
    <s v="NULL"/>
    <s v="TIGRISMTFBTX"/>
    <s v="COMMERCIAL"/>
    <s v="COMMERCIAL INDIRECT"/>
    <x v="2"/>
    <s v="OPTIPLEX 3020"/>
    <s v="TIGRISMTBTX"/>
    <x v="2"/>
    <s v="AE"/>
    <s v="NULL"/>
    <s v="Commercial NDBM"/>
    <s v="Comm Emerging"/>
    <n v="1686"/>
    <n v="1686"/>
    <n v="1686"/>
    <n v="1686"/>
    <n v="1686"/>
    <n v="0"/>
    <n v="0"/>
    <n v="0"/>
    <n v="0"/>
    <n v="0"/>
    <n v="0"/>
    <n v="0"/>
    <n v="0"/>
    <n v="0"/>
    <n v="0"/>
    <n v="2000"/>
    <n v="0"/>
    <n v="0"/>
    <n v="2000"/>
    <n v="1000"/>
    <m/>
    <m/>
    <m/>
    <m/>
    <m/>
    <m/>
    <m/>
    <m/>
    <m/>
    <n v="348.58"/>
    <n v="587705.88"/>
    <n v="697160"/>
    <n v="0"/>
    <x v="41"/>
  </r>
  <r>
    <s v="MVJTM"/>
    <s v="BTS_EMEA"/>
    <s v="FY 16 Holiday Cycle 5"/>
    <s v="998-BRPL"/>
    <s v="NULL"/>
    <s v="TULIP17BDWFBTX"/>
    <s v="CONSUMER"/>
    <s v="CONSUMER DIRECT WIN10"/>
    <x v="0"/>
    <s v="INSPIRON 17-5758"/>
    <s v="TULIP17BDWBTX"/>
    <x v="2"/>
    <s v="Not Applicable"/>
    <s v="NULL"/>
    <s v="NULL"/>
    <s v="Cons Direct"/>
    <n v="39"/>
    <n v="39"/>
    <n v="39"/>
    <n v="0"/>
    <n v="0"/>
    <n v="0"/>
    <n v="0"/>
    <n v="0"/>
    <n v="0"/>
    <n v="0"/>
    <n v="0"/>
    <n v="0"/>
    <n v="0"/>
    <n v="0"/>
    <n v="0"/>
    <n v="0"/>
    <n v="0"/>
    <n v="72"/>
    <n v="72"/>
    <n v="99"/>
    <m/>
    <m/>
    <m/>
    <m/>
    <m/>
    <m/>
    <m/>
    <m/>
    <m/>
    <n v="561.68759999999997"/>
    <n v="21905.8164"/>
    <n v="40441.5072"/>
    <n v="0"/>
    <x v="155"/>
  </r>
  <r>
    <s v="MX9G1"/>
    <s v="BTS_EMEA"/>
    <s v="FY16 2H"/>
    <s v="998-BOPH"/>
    <s v="NULL"/>
    <s v="DOGFISH 3FBTX"/>
    <s v="COMMERCIAL"/>
    <s v="COMMERCIAL NDBM"/>
    <x v="2"/>
    <s v="OPTIPLEX 3020"/>
    <s v="DOGFISH 3 BTX"/>
    <x v="2"/>
    <s v="Not Applicable"/>
    <s v="NULL"/>
    <s v="NULL"/>
    <s v="Commercial DBM"/>
    <n v="156"/>
    <n v="149"/>
    <n v="149"/>
    <n v="69"/>
    <n v="69"/>
    <n v="69"/>
    <n v="0"/>
    <n v="0"/>
    <n v="0"/>
    <n v="0"/>
    <n v="0"/>
    <n v="0"/>
    <n v="0"/>
    <n v="0"/>
    <n v="0"/>
    <n v="0"/>
    <n v="0"/>
    <n v="0"/>
    <n v="0"/>
    <n v="240"/>
    <m/>
    <m/>
    <m/>
    <m/>
    <m/>
    <m/>
    <m/>
    <m/>
    <m/>
    <n v="437.79"/>
    <n v="68295.240000000005"/>
    <n v="0"/>
    <n v="0"/>
    <x v="110"/>
  </r>
  <r>
    <s v="MY7PH"/>
    <s v="BTS_EMEA"/>
    <s v="FY16 2H"/>
    <s v="998-BOHJ"/>
    <s v="OPTIPLEX 3030 AIO,TIGRISAIO E,TIGRIS AIO,TIGRIS AIOBTX"/>
    <s v="TIGRIS AIOFBTX"/>
    <s v="COMMERCIAL"/>
    <s v="COMMERCIAL NDBM"/>
    <x v="2"/>
    <s v="OPTIPLEX 3030 AIO"/>
    <s v="TIGRIS AIO BTX"/>
    <x v="2"/>
    <s v="Not Applicable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60"/>
    <n v="20"/>
    <n v="0"/>
    <n v="80"/>
    <n v="0"/>
    <m/>
    <m/>
    <m/>
    <m/>
    <m/>
    <m/>
    <m/>
    <m/>
    <m/>
    <n v="500.01"/>
    <n v="0"/>
    <n v="40000.800000000003"/>
    <n v="0"/>
    <x v="173"/>
  </r>
  <r>
    <s v="N029C"/>
    <s v="BTS_EMEA"/>
    <s v="FY 16 B2S Cycle 3"/>
    <s v="998-BNDL"/>
    <s v="NULL"/>
    <s v="TULIP17BDWFBTX"/>
    <s v="CONSUMER"/>
    <s v="CONSUMER DIRECT"/>
    <x v="0"/>
    <s v="INSPIRON 17-5758"/>
    <s v="TULIP17BDWBTX"/>
    <x v="2"/>
    <s v="Not Applicable"/>
    <s v="NULL"/>
    <s v="NULL"/>
    <s v="Cons Direct"/>
    <n v="8"/>
    <n v="8"/>
    <n v="8"/>
    <n v="8"/>
    <n v="8"/>
    <n v="8"/>
    <n v="8"/>
    <n v="8"/>
    <n v="8"/>
    <n v="0"/>
    <n v="0"/>
    <n v="0"/>
    <n v="0"/>
    <n v="0"/>
    <n v="0"/>
    <n v="0"/>
    <n v="0"/>
    <n v="0"/>
    <n v="0"/>
    <n v="0"/>
    <m/>
    <m/>
    <m/>
    <m/>
    <m/>
    <m/>
    <m/>
    <m/>
    <m/>
    <n v="712.13"/>
    <n v="5697.04"/>
    <n v="0"/>
    <n v="5697.04"/>
    <x v="155"/>
  </r>
  <r>
    <s v="N0F49"/>
    <s v="BTS_EMEA"/>
    <s v="FY 16 B2S Cycle 3 - new"/>
    <s v="998-BNKR"/>
    <s v="NULL"/>
    <s v="COTTONWOODBDWFBTX"/>
    <s v="CONSUMER"/>
    <s v="CONSUMER DIRECT"/>
    <x v="0"/>
    <s v="INSPIRON 7348"/>
    <s v="COTTONWOODBDWBTX"/>
    <x v="2"/>
    <s v="Not Applicable"/>
    <s v="NULL"/>
    <s v="NULL"/>
    <s v="Cons Direct"/>
    <n v="2"/>
    <n v="2"/>
    <n v="2"/>
    <n v="2"/>
    <n v="2"/>
    <n v="2"/>
    <n v="2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718.61249999999995"/>
    <n v="1437.2249999999999"/>
    <n v="0"/>
    <n v="0"/>
    <x v="87"/>
  </r>
  <r>
    <s v="N2XR3"/>
    <s v="BTS_EMEA"/>
    <s v="FY 16 Holiday Cycle 5"/>
    <s v="998-BQRW"/>
    <s v="NULL"/>
    <s v="TULIP17SKLFBTX"/>
    <s v="CONSUMER"/>
    <s v="CONSUMER DIRECT WIN10"/>
    <x v="0"/>
    <s v="INSPIRON 17-5759"/>
    <s v="TULIP17SKLBTX"/>
    <x v="2"/>
    <s v="Not Applicable"/>
    <s v="NULL"/>
    <s v="NULL"/>
    <s v="Cons Direct"/>
    <n v="44"/>
    <n v="44"/>
    <n v="44"/>
    <n v="0"/>
    <n v="0"/>
    <n v="0"/>
    <n v="0"/>
    <n v="0"/>
    <n v="0"/>
    <n v="0"/>
    <n v="0"/>
    <n v="0"/>
    <n v="0"/>
    <n v="0"/>
    <n v="30"/>
    <n v="0"/>
    <n v="0"/>
    <n v="144"/>
    <n v="174"/>
    <n v="72"/>
    <m/>
    <m/>
    <m/>
    <m/>
    <m/>
    <m/>
    <m/>
    <m/>
    <m/>
    <n v="613.89940000000001"/>
    <n v="27011.5736"/>
    <n v="106818.49560000001"/>
    <n v="0"/>
    <x v="148"/>
  </r>
  <r>
    <s v="N44JY"/>
    <s v="BTS_EMEA"/>
    <s v="Wave 2 NDBM"/>
    <s v="998-22742"/>
    <s v="NULL"/>
    <s v="LANIKAI7MTFBTX"/>
    <s v="COMMERCIAL"/>
    <s v="NULL"/>
    <x v="2"/>
    <s v="OPTIPLEX 7010"/>
    <s v="LANIKAI7MTBTX"/>
    <x v="2"/>
    <s v="UK, Ireland, Germany, Austria, Switzerland, Netherlands, Belgium, Italy, Luxembourg "/>
    <s v="MUI"/>
    <s v="Commercial Legacy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247"/>
  </r>
  <r>
    <s v="N6HJY"/>
    <s v="BTS_EMEA"/>
    <s v="FY15 Wave 1 - Opti Haswell"/>
    <s v="998-BFTI"/>
    <s v="NULL"/>
    <s v="TIGRISMTFBTX"/>
    <s v="COMMERCIAL"/>
    <s v="COMMERCIAL NDBM"/>
    <x v="2"/>
    <s v="OPTIPLEX 3020"/>
    <s v="TIGRISMTBTX"/>
    <x v="2"/>
    <s v="GB"/>
    <s v="NULL"/>
    <s v="Commercial NDBM"/>
    <s v="Commercial DBM"/>
    <n v="1398"/>
    <n v="1382"/>
    <n v="1382"/>
    <n v="1250"/>
    <n v="1250"/>
    <n v="848"/>
    <n v="144"/>
    <n v="1"/>
    <n v="1"/>
    <n v="1"/>
    <n v="1"/>
    <n v="1"/>
    <n v="1"/>
    <n v="1"/>
    <n v="0"/>
    <n v="208"/>
    <n v="0"/>
    <n v="0"/>
    <n v="208"/>
    <n v="192"/>
    <m/>
    <m/>
    <m/>
    <m/>
    <m/>
    <m/>
    <m/>
    <m/>
    <m/>
    <n v="487.3"/>
    <n v="681245.4"/>
    <n v="101358.40000000001"/>
    <n v="487.3"/>
    <x v="41"/>
  </r>
  <r>
    <s v="N72RC"/>
    <s v="BTS_EMEA"/>
    <s v="FY16 Q1 - Opti HSW Refresh"/>
    <s v="998-BLVI"/>
    <s v="NULL"/>
    <s v="RHINEFBTX"/>
    <s v="COMMERCIAL"/>
    <s v="COMMERCIAL NDBM"/>
    <x v="2"/>
    <s v="OPTIPLEX 9030 AIO"/>
    <s v="RHINEAIOBTX"/>
    <x v="2"/>
    <s v="GB"/>
    <s v="NULL"/>
    <s v="NULL"/>
    <s v="Commercial DBM"/>
    <n v="272"/>
    <n v="272"/>
    <n v="172"/>
    <n v="172"/>
    <n v="162"/>
    <n v="0"/>
    <n v="0"/>
    <n v="0"/>
    <n v="0"/>
    <n v="0"/>
    <n v="0"/>
    <n v="0"/>
    <n v="0"/>
    <n v="0"/>
    <n v="0"/>
    <n v="220"/>
    <n v="0"/>
    <n v="0"/>
    <n v="220"/>
    <n v="60"/>
    <m/>
    <m/>
    <m/>
    <m/>
    <m/>
    <m/>
    <m/>
    <m/>
    <m/>
    <n v="595.14"/>
    <n v="161878.07999999999"/>
    <n v="130930.8"/>
    <n v="0"/>
    <x v="131"/>
  </r>
  <r>
    <s v="N8D53"/>
    <s v="BTS_EMEA"/>
    <s v="FY16 2H"/>
    <s v="998-BORI"/>
    <s v="LATITUDE 5450,,NOTEBOOK,HOUSTON14FBTX"/>
    <s v="HOUSTON14FBTX"/>
    <s v="COMMERCIAL"/>
    <s v="COMMERCIAL NDBM"/>
    <x v="4"/>
    <s v="LATITUDE 5450"/>
    <s v="HOUSTON14BTX"/>
    <x v="2"/>
    <s v="Not Applicable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90"/>
    <n v="90"/>
    <n v="110"/>
    <m/>
    <m/>
    <m/>
    <m/>
    <m/>
    <m/>
    <m/>
    <m/>
    <m/>
    <n v="925.11"/>
    <n v="0"/>
    <n v="83259.899999999994"/>
    <n v="0"/>
    <x v="64"/>
  </r>
  <r>
    <s v="N99MF"/>
    <s v="BTS_EMEA"/>
    <s v="Not Applicable"/>
    <s v="998-BITS"/>
    <s v="NULL"/>
    <s v="DELL WYSE T10FBTX"/>
    <s v="THIN CLIENT"/>
    <s v="COMMERCIAL NDBM"/>
    <x v="11"/>
    <s v="DELL WYSE"/>
    <s v="DELL WYSE T10BTX"/>
    <x v="2"/>
    <s v="Not Applicable"/>
    <s v="NULL"/>
    <s v="NULL"/>
    <s v="Commercial DBM"/>
    <n v="9"/>
    <n v="9"/>
    <n v="9"/>
    <n v="9"/>
    <n v="9"/>
    <n v="9"/>
    <n v="9"/>
    <n v="9"/>
    <n v="2"/>
    <n v="1"/>
    <n v="1"/>
    <n v="0"/>
    <n v="0"/>
    <n v="0"/>
    <n v="0"/>
    <n v="0"/>
    <n v="0"/>
    <n v="0"/>
    <n v="0"/>
    <n v="0"/>
    <m/>
    <m/>
    <m/>
    <m/>
    <m/>
    <m/>
    <m/>
    <m/>
    <m/>
    <n v="75.37"/>
    <n v="678.33"/>
    <n v="0"/>
    <n v="678.33"/>
    <x v="217"/>
  </r>
  <r>
    <s v="NCK9P"/>
    <s v="BTS_EMEA"/>
    <s v="Android Tablets"/>
    <s v="998-BERB"/>
    <s v="NULL"/>
    <s v="TALBOTTFBTX"/>
    <s v="TABLET DEVICES"/>
    <s v="TABLETS INDIRECT"/>
    <x v="7"/>
    <s v="VENUE 7"/>
    <s v="TALBOTTBTX"/>
    <x v="2"/>
    <s v="Not Applicable"/>
    <s v="NULL"/>
    <s v="NULL"/>
    <s v="Tablets"/>
    <n v="2"/>
    <n v="2"/>
    <n v="2"/>
    <n v="2"/>
    <n v="2"/>
    <n v="2"/>
    <n v="2"/>
    <n v="2"/>
    <n v="2"/>
    <n v="2"/>
    <n v="2"/>
    <n v="2"/>
    <n v="2"/>
    <n v="2"/>
    <n v="0"/>
    <n v="0"/>
    <n v="0"/>
    <n v="0"/>
    <n v="0"/>
    <n v="0"/>
    <m/>
    <m/>
    <m/>
    <m/>
    <m/>
    <m/>
    <m/>
    <m/>
    <m/>
    <n v="169.73"/>
    <n v="339.46"/>
    <n v="0"/>
    <n v="339.46"/>
    <x v="203"/>
  </r>
  <r>
    <s v="ND5PJ"/>
    <s v="BTS_EMEA"/>
    <s v="FY16 2H"/>
    <s v="998-BOXD"/>
    <s v="NULL"/>
    <s v="TIGRISSFFFBTX"/>
    <s v="COMMERCIAL"/>
    <s v="COMMERCIAL NDBM"/>
    <x v="2"/>
    <s v="OPTIPLEX 3020"/>
    <s v="TIGRISSFFBTX"/>
    <x v="2"/>
    <s v="Not Applicable"/>
    <s v="NULL"/>
    <s v="Commercial NDBM"/>
    <s v="Commercial DBM"/>
    <n v="874"/>
    <n v="873"/>
    <n v="873"/>
    <n v="873"/>
    <n v="873"/>
    <n v="537"/>
    <n v="273"/>
    <n v="9"/>
    <n v="0"/>
    <n v="0"/>
    <n v="0"/>
    <n v="0"/>
    <n v="0"/>
    <n v="0"/>
    <n v="0"/>
    <n v="168"/>
    <n v="0"/>
    <n v="0"/>
    <n v="168"/>
    <n v="0"/>
    <m/>
    <m/>
    <m/>
    <m/>
    <m/>
    <m/>
    <m/>
    <m/>
    <m/>
    <n v="475.71"/>
    <n v="415770.54"/>
    <n v="79919.28"/>
    <n v="4281.3899999999994"/>
    <x v="119"/>
  </r>
  <r>
    <s v="ND7CD"/>
    <s v="BTS_EMEA"/>
    <s v="FY 16 Holiday Cycle 5"/>
    <s v="998-BSJZ"/>
    <s v="NULL"/>
    <s v="IRIS14BSWFBTX"/>
    <s v="CONSUMER"/>
    <s v="CONSUMER DIRECT WIN10"/>
    <x v="0"/>
    <s v="INSPIRON 14-3452"/>
    <s v="IRIS14BSWBTX"/>
    <x v="2"/>
    <s v="Not Applicable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500"/>
    <n v="0"/>
    <n v="0"/>
    <n v="0"/>
    <n v="500"/>
    <n v="1600"/>
    <m/>
    <m/>
    <m/>
    <m/>
    <m/>
    <m/>
    <m/>
    <m/>
    <m/>
    <n v="246.49639999999999"/>
    <n v="0"/>
    <n v="123248.2"/>
    <n v="0"/>
    <x v="79"/>
  </r>
  <r>
    <s v="ND7JN"/>
    <s v="BTS_EMEA"/>
    <s v="FY16 2H"/>
    <s v="998-BOKU"/>
    <s v="JEFFERSONBTX1,MODEL 7140, VENUE 11 PRO,WIN"/>
    <s v="JEFFERSONFBTX"/>
    <s v="TABLET DEVICES"/>
    <s v="TABLETS"/>
    <x v="7"/>
    <s v="VENUE 11 PRO 7140"/>
    <s v="JEFFERSONBTX"/>
    <x v="2"/>
    <s v="Not Applicable"/>
    <s v="NULL"/>
    <s v="NULL"/>
    <s v="Tabl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137"/>
  </r>
  <r>
    <s v="NDMJ5"/>
    <s v="BTS_EMEA"/>
    <s v="FY16 2H"/>
    <s v="998-BPHJ"/>
    <s v="NULL"/>
    <s v="HOUSTON14FBTX"/>
    <s v="COMMERCIAL"/>
    <s v="COMMERCIAL NDBM"/>
    <x v="4"/>
    <s v="LATITUDE 5450"/>
    <s v="HOUSTON14BTX"/>
    <x v="2"/>
    <s v="Not Applicable"/>
    <s v="NULL"/>
    <s v="NULL"/>
    <s v="Commercial DBM"/>
    <n v="450"/>
    <n v="450"/>
    <n v="450"/>
    <n v="450"/>
    <n v="450"/>
    <n v="306"/>
    <n v="90"/>
    <n v="1"/>
    <n v="0"/>
    <n v="0"/>
    <n v="0"/>
    <n v="0"/>
    <n v="0"/>
    <n v="0"/>
    <n v="0"/>
    <n v="0"/>
    <n v="0"/>
    <n v="0"/>
    <n v="0"/>
    <n v="0"/>
    <m/>
    <m/>
    <m/>
    <m/>
    <m/>
    <m/>
    <m/>
    <m/>
    <m/>
    <n v="752.49"/>
    <n v="338620.5"/>
    <n v="0"/>
    <n v="752.49"/>
    <x v="64"/>
  </r>
  <r>
    <s v="NJWND"/>
    <s v="BTS_EMEA"/>
    <s v="FY16 2H"/>
    <s v="998-BOOM"/>
    <s v="NULL"/>
    <s v="GOLIADMLK14FBTXE"/>
    <s v="COMMERCIAL"/>
    <s v="COMMERCIAL NDBM"/>
    <x v="4"/>
    <s v="LATITUDE E7450"/>
    <s v="GOLIADMLK14BTXE"/>
    <x v="2"/>
    <s v="Not Applicable"/>
    <s v="NULL"/>
    <s v="NULL"/>
    <s v="Commercial DBM"/>
    <n v="222"/>
    <n v="210"/>
    <n v="129"/>
    <n v="115"/>
    <n v="115"/>
    <n v="115"/>
    <n v="0"/>
    <n v="0"/>
    <n v="0"/>
    <n v="0"/>
    <n v="0"/>
    <n v="0"/>
    <n v="0"/>
    <n v="0"/>
    <n v="30"/>
    <n v="0"/>
    <n v="0"/>
    <n v="81"/>
    <n v="111"/>
    <n v="81"/>
    <m/>
    <m/>
    <m/>
    <m/>
    <m/>
    <m/>
    <m/>
    <m/>
    <m/>
    <n v="840.23"/>
    <n v="186531.06"/>
    <n v="93265.53"/>
    <n v="0"/>
    <x v="40"/>
  </r>
  <r>
    <s v="NK4M1"/>
    <s v="BTS_EMEA"/>
    <s v="Not Applicable"/>
    <s v="998-BOHS"/>
    <s v="NULL"/>
    <s v="SANTA CLARAFBTX"/>
    <s v="THIN CLIENT"/>
    <s v="COMMERCIAL NDBM"/>
    <x v="11"/>
    <s v="WYSE 3010 THIN CLIENT"/>
    <s v="SANTA CLARABTX"/>
    <x v="2"/>
    <s v="Not Applicable"/>
    <s v="NULL"/>
    <s v="NULL"/>
    <s v="Commercial DBM"/>
    <n v="130"/>
    <n v="130"/>
    <n v="7"/>
    <n v="7"/>
    <n v="7"/>
    <n v="7"/>
    <n v="7"/>
    <n v="7"/>
    <n v="0"/>
    <n v="0"/>
    <n v="0"/>
    <n v="0"/>
    <n v="0"/>
    <n v="0"/>
    <n v="100"/>
    <n v="0"/>
    <n v="0"/>
    <n v="0"/>
    <n v="100"/>
    <n v="0"/>
    <m/>
    <m/>
    <m/>
    <m/>
    <m/>
    <m/>
    <m/>
    <m/>
    <m/>
    <n v="77.48"/>
    <n v="10072.4"/>
    <n v="7748"/>
    <n v="542.36"/>
    <x v="213"/>
  </r>
  <r>
    <s v="NK6YK"/>
    <s v="BTS_EMEA"/>
    <s v="Not Applicable"/>
    <s v="998-BOLO"/>
    <s v="NULL"/>
    <s v="SAN DIEGOTOSBTX"/>
    <s v="THIN CLIENT"/>
    <s v="COMMERCIAL NDBM"/>
    <x v="11"/>
    <s v="WYSE 3020 THIN CLIENT"/>
    <s v="SAN DIEGOBTX"/>
    <x v="2"/>
    <s v="Not Applicable"/>
    <s v="NULL"/>
    <s v="NULL"/>
    <s v="Commercial DBM"/>
    <n v="244"/>
    <n v="244"/>
    <n v="244"/>
    <n v="244"/>
    <n v="244"/>
    <n v="244"/>
    <n v="172"/>
    <n v="172"/>
    <n v="54"/>
    <n v="0"/>
    <n v="0"/>
    <n v="0"/>
    <n v="0"/>
    <n v="0"/>
    <n v="0"/>
    <n v="0"/>
    <n v="0"/>
    <n v="0"/>
    <n v="0"/>
    <n v="0"/>
    <m/>
    <m/>
    <m/>
    <m/>
    <m/>
    <m/>
    <m/>
    <m/>
    <m/>
    <n v="114.02"/>
    <n v="27820.879999999997"/>
    <n v="0"/>
    <n v="19611.439999999999"/>
    <x v="238"/>
  </r>
  <r>
    <s v="NVXVT"/>
    <s v="BTS_EMEA"/>
    <s v="FY15 Wave 2"/>
    <s v="998-BJTR"/>
    <s v="NULL"/>
    <s v="MARBLE FALLS15FBTX"/>
    <s v="COMMERCIAL"/>
    <s v="COMMERCIAL NDBM"/>
    <x v="4"/>
    <s v="LATITUDE 3550"/>
    <s v="MARBLE FALLS15BTX"/>
    <x v="2"/>
    <s v="FR"/>
    <s v="NULL"/>
    <s v="NULL"/>
    <s v="Commercial DBM"/>
    <n v="169"/>
    <n v="166"/>
    <n v="166"/>
    <n v="166"/>
    <n v="82"/>
    <n v="0"/>
    <n v="0"/>
    <n v="0"/>
    <n v="0"/>
    <n v="0"/>
    <n v="0"/>
    <n v="0"/>
    <n v="0"/>
    <n v="0"/>
    <n v="0"/>
    <n v="0"/>
    <n v="0"/>
    <n v="84"/>
    <n v="84"/>
    <n v="120"/>
    <m/>
    <m/>
    <m/>
    <m/>
    <m/>
    <m/>
    <m/>
    <m/>
    <m/>
    <n v="586.27"/>
    <n v="99079.62999999999"/>
    <n v="49246.68"/>
    <n v="0"/>
    <x v="147"/>
  </r>
  <r>
    <s v="NWRHC"/>
    <s v="BTS_EMEA"/>
    <s v="Wave 2 NDBM"/>
    <s v="210-ACMY"/>
    <s v="NULL"/>
    <s v="THUNBTX"/>
    <s v="EUC MOBILITY"/>
    <s v="TABLETS"/>
    <x v="7"/>
    <s v="Tablet Venue 7"/>
    <s v="THUNBTX"/>
    <x v="2"/>
    <s v="Turkey"/>
    <s v="NULL"/>
    <s v="NULL"/>
    <s v="Tabl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103"/>
  </r>
  <r>
    <s v="NXYFX"/>
    <s v="BTS_EMEA"/>
    <s v="FY 16 Holiday Cycle 5"/>
    <s v="998-BRLS"/>
    <s v="NULL"/>
    <s v="POPPY24FBTX"/>
    <s v="CONSUMER"/>
    <s v="CONSUMER DIRECT WIN10"/>
    <x v="1"/>
    <s v="INSPIRON 24-7459"/>
    <s v="POPPY24BTX"/>
    <x v="2"/>
    <s v="Not Applicable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196"/>
    <n v="0"/>
    <n v="0"/>
    <n v="196"/>
    <n v="0"/>
    <m/>
    <m/>
    <m/>
    <m/>
    <m/>
    <m/>
    <m/>
    <m/>
    <m/>
    <n v="1080.4738"/>
    <n v="0"/>
    <n v="211772.86480000001"/>
    <n v="0"/>
    <x v="118"/>
  </r>
  <r>
    <s v="P1G2T"/>
    <s v="BTS_EMEA"/>
    <s v="FY 16 B2S Cycle 3"/>
    <s v="998-BNID"/>
    <s v="NULL"/>
    <s v="VANGOGH15BDWFBTX"/>
    <s v="CONSUMER"/>
    <s v="COMMERCIAL NDBM"/>
    <x v="6"/>
    <s v="VOSTRO 15 3558"/>
    <s v="VANGOGH15BDWBTX"/>
    <x v="2"/>
    <s v="Not Applicable"/>
    <s v="NULL"/>
    <s v="NULL"/>
    <s v="Commercial DBM"/>
    <n v="581"/>
    <n v="581"/>
    <n v="581"/>
    <n v="221"/>
    <n v="221"/>
    <n v="24"/>
    <n v="0"/>
    <n v="0"/>
    <n v="0"/>
    <n v="0"/>
    <n v="0"/>
    <n v="0"/>
    <n v="0"/>
    <n v="0"/>
    <n v="0"/>
    <n v="0"/>
    <n v="0"/>
    <n v="180"/>
    <n v="180"/>
    <n v="2055"/>
    <m/>
    <m/>
    <m/>
    <m/>
    <m/>
    <m/>
    <m/>
    <m/>
    <m/>
    <n v="539.36789999999996"/>
    <n v="313372.7499"/>
    <n v="97086.221999999994"/>
    <n v="0"/>
    <x v="166"/>
  </r>
  <r>
    <s v="P2T2P"/>
    <s v="BTS_EMEA"/>
    <s v="Not Applicable"/>
    <s v="998-BOHT"/>
    <s v="NULL"/>
    <s v="SANTA CLARAFBTX"/>
    <s v="THIN CLIENT"/>
    <s v="COMMERCIAL NDBM"/>
    <x v="11"/>
    <s v="WYSE 3010 THIN CLIENT"/>
    <s v="SANTA CLARABTX"/>
    <x v="2"/>
    <s v="Not Applicable"/>
    <s v="NULL"/>
    <s v="NULL"/>
    <s v="Commercial DBM"/>
    <n v="212"/>
    <n v="212"/>
    <n v="212"/>
    <n v="212"/>
    <n v="212"/>
    <n v="212"/>
    <n v="212"/>
    <n v="169"/>
    <n v="0"/>
    <n v="0"/>
    <n v="0"/>
    <n v="0"/>
    <n v="0"/>
    <n v="0"/>
    <n v="0"/>
    <n v="0"/>
    <n v="0"/>
    <n v="0"/>
    <n v="0"/>
    <n v="0"/>
    <m/>
    <m/>
    <m/>
    <m/>
    <m/>
    <m/>
    <m/>
    <m/>
    <m/>
    <n v="77.25"/>
    <n v="16377"/>
    <n v="0"/>
    <n v="13055.25"/>
    <x v="213"/>
  </r>
  <r>
    <s v="P31RY"/>
    <s v="BTS_EMEA"/>
    <s v="FY16 2H"/>
    <s v="998-BPBD"/>
    <s v="NULL"/>
    <s v="AMAZON7SFFFBTX"/>
    <s v="COMMERCIAL"/>
    <s v="COMMERCIAL NDBM"/>
    <x v="2"/>
    <s v="OPTIPLEX 7020"/>
    <s v="AMAZON7SFFBTX"/>
    <x v="2"/>
    <s v="Not Applicable"/>
    <s v="NULL"/>
    <s v="NULL"/>
    <s v="Commercial DBM"/>
    <n v="524"/>
    <n v="524"/>
    <n v="524"/>
    <n v="524"/>
    <n v="524"/>
    <n v="476"/>
    <n v="284"/>
    <n v="116"/>
    <n v="0"/>
    <n v="0"/>
    <n v="0"/>
    <n v="0"/>
    <n v="0"/>
    <n v="0"/>
    <n v="0"/>
    <n v="298"/>
    <n v="24"/>
    <n v="0"/>
    <n v="322"/>
    <n v="0"/>
    <m/>
    <m/>
    <m/>
    <m/>
    <m/>
    <m/>
    <m/>
    <m/>
    <m/>
    <n v="389.39"/>
    <n v="204040.36"/>
    <n v="125383.58"/>
    <n v="45169.24"/>
    <x v="6"/>
  </r>
  <r>
    <s v="P37C1"/>
    <s v="BTS_EMEA"/>
    <s v="FY16 Q1 - Opti HSW Refresh"/>
    <s v="998-BLYD"/>
    <s v="NULL"/>
    <s v="TIGRISSFFFBTX"/>
    <s v="COMMERCIAL"/>
    <s v="COMMERCIAL NDBM"/>
    <x v="2"/>
    <s v="OPTIPLEX 3020"/>
    <s v="TIGRISSFFBTX"/>
    <x v="2"/>
    <s v="GB"/>
    <s v="NULL"/>
    <s v="Commercial NDBM"/>
    <s v="Commercial DBM"/>
    <n v="4210"/>
    <n v="4207"/>
    <n v="4015"/>
    <n v="4015"/>
    <n v="3583"/>
    <n v="2242"/>
    <n v="490"/>
    <n v="361"/>
    <n v="1"/>
    <n v="1"/>
    <n v="0"/>
    <n v="0"/>
    <n v="0"/>
    <n v="0"/>
    <n v="0"/>
    <n v="168"/>
    <n v="0"/>
    <n v="0"/>
    <n v="168"/>
    <n v="0"/>
    <m/>
    <m/>
    <m/>
    <m/>
    <m/>
    <m/>
    <m/>
    <m/>
    <m/>
    <n v="373.83"/>
    <n v="1573824.3"/>
    <n v="62803.439999999995"/>
    <n v="134952.63"/>
    <x v="119"/>
  </r>
  <r>
    <s v="P4FT1"/>
    <s v="BTS_EMEA"/>
    <s v="FY16 Q1 - Opti HSW Refresh"/>
    <s v="998-BLYE"/>
    <s v="NULL"/>
    <s v="TIGRISSFFFBTX"/>
    <s v="COMMERCIAL"/>
    <s v="COMMERCIAL NDBM"/>
    <x v="2"/>
    <s v="OPTIPLEX 3020"/>
    <s v="TIGRISSFFBTX"/>
    <x v="2"/>
    <s v="GB"/>
    <s v="NULL"/>
    <s v="Commercial NDBM"/>
    <s v="Commercial DBM"/>
    <n v="5954"/>
    <n v="5733"/>
    <n v="5445"/>
    <n v="5445"/>
    <n v="1776"/>
    <n v="863"/>
    <n v="1"/>
    <n v="1"/>
    <n v="1"/>
    <n v="0"/>
    <n v="0"/>
    <n v="0"/>
    <n v="0"/>
    <n v="0"/>
    <n v="0"/>
    <n v="2091"/>
    <n v="0"/>
    <n v="480"/>
    <n v="2571"/>
    <n v="792"/>
    <m/>
    <m/>
    <m/>
    <m/>
    <m/>
    <m/>
    <m/>
    <m/>
    <m/>
    <n v="373.98"/>
    <n v="2226676.92"/>
    <n v="961502.58000000007"/>
    <n v="373.98"/>
    <x v="119"/>
  </r>
  <r>
    <s v="P5D7R"/>
    <s v="BTS_EMEA"/>
    <s v="FY15 Wave 2"/>
    <s v="998-BJQS"/>
    <s v="NULL"/>
    <s v="HOUSTON12FBTX "/>
    <s v="COMMERCIAL"/>
    <s v="COMMERCIAL NDBM"/>
    <x v="4"/>
    <s v="LATITUDE 5250"/>
    <s v="HOUSTON12BTX"/>
    <x v="2"/>
    <s v="GB"/>
    <s v="NULL"/>
    <s v="NULL"/>
    <s v="Commercial DBM"/>
    <n v="5"/>
    <n v="5"/>
    <n v="5"/>
    <n v="5"/>
    <n v="5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823.93"/>
    <n v="4119.6499999999996"/>
    <n v="0"/>
    <n v="0"/>
    <x v="32"/>
  </r>
  <r>
    <s v="P71C6"/>
    <s v="BTS_EMEA"/>
    <s v="FY16 2H"/>
    <s v="998-BPGV"/>
    <s v="NULL"/>
    <s v="AMAZONSFFFBTX"/>
    <s v="COMMERCIAL"/>
    <s v="COMMERCIAL NDBM"/>
    <x v="2"/>
    <s v="OPTIPLEX 9020"/>
    <s v="AMAZONSFFBTX"/>
    <x v="2"/>
    <s v="Not Applicable"/>
    <s v="NULL"/>
    <s v="Commercial NDBM"/>
    <s v="Commercial DBM"/>
    <n v="132"/>
    <n v="132"/>
    <n v="132"/>
    <n v="132"/>
    <n v="132"/>
    <n v="0"/>
    <n v="0"/>
    <n v="0"/>
    <n v="0"/>
    <n v="0"/>
    <n v="0"/>
    <n v="0"/>
    <n v="0"/>
    <n v="0"/>
    <n v="0"/>
    <n v="120"/>
    <n v="0"/>
    <n v="0"/>
    <n v="120"/>
    <n v="24"/>
    <m/>
    <m/>
    <m/>
    <m/>
    <m/>
    <m/>
    <m/>
    <m/>
    <m/>
    <n v="514.54999999999995"/>
    <n v="67920.599999999991"/>
    <n v="61745.999999999993"/>
    <n v="0"/>
    <x v="133"/>
  </r>
  <r>
    <s v="P807W"/>
    <s v="BTS_EMEA"/>
    <s v="FY15 Wave 2"/>
    <s v="998-BJTH"/>
    <s v="NULL"/>
    <s v="GOLIADMLK14FBTXE"/>
    <s v="COMMERCIAL"/>
    <s v="COMMERCIAL NDBM"/>
    <x v="4"/>
    <s v="LATITUDE E7450"/>
    <s v="GOLIADMLK14BTXE"/>
    <x v="2"/>
    <s v="GB"/>
    <s v="NULL"/>
    <s v="NULL"/>
    <s v="Commercial DBM"/>
    <n v="334"/>
    <n v="333"/>
    <n v="333"/>
    <n v="306"/>
    <n v="306"/>
    <n v="185"/>
    <n v="104"/>
    <n v="0"/>
    <n v="0"/>
    <n v="0"/>
    <n v="0"/>
    <n v="0"/>
    <n v="0"/>
    <n v="0"/>
    <n v="0"/>
    <n v="0"/>
    <n v="0"/>
    <n v="162"/>
    <n v="162"/>
    <n v="162"/>
    <m/>
    <m/>
    <m/>
    <m/>
    <m/>
    <m/>
    <m/>
    <m/>
    <m/>
    <n v="736"/>
    <n v="245824"/>
    <n v="119232"/>
    <n v="0"/>
    <x v="40"/>
  </r>
  <r>
    <s v="PCGYY"/>
    <s v="BTS_EMEA"/>
    <s v="FY16 2H"/>
    <s v="998-BOKJ"/>
    <s v="VENUE 11 PRO,MIDLAND64FBTX,HRYV8,BASE,TBLT,X64,5130,BTX,WW,WIN"/>
    <s v="MIDLAND64FBTX"/>
    <s v="TABLET DEVICES"/>
    <s v="TABLETS"/>
    <x v="7"/>
    <s v="VENUE 11 PRO"/>
    <s v="MIDLAND64BTX"/>
    <x v="2"/>
    <s v="Not Applicable"/>
    <s v="NULL"/>
    <s v="NULL"/>
    <s v="Tablets"/>
    <n v="0"/>
    <n v="0"/>
    <n v="0"/>
    <n v="0"/>
    <n v="0"/>
    <n v="0"/>
    <n v="0"/>
    <n v="0"/>
    <n v="0"/>
    <n v="0"/>
    <n v="0"/>
    <n v="0"/>
    <n v="0"/>
    <n v="0"/>
    <n v="32"/>
    <n v="0"/>
    <n v="0"/>
    <n v="0"/>
    <n v="32"/>
    <n v="0"/>
    <m/>
    <m/>
    <m/>
    <m/>
    <m/>
    <m/>
    <m/>
    <m/>
    <m/>
    <n v="515.4624"/>
    <n v="0"/>
    <n v="16494.7968"/>
    <n v="0"/>
    <x v="86"/>
  </r>
  <r>
    <s v="PDGHD"/>
    <s v="BTS_EMEA"/>
    <s v="FY16 2H"/>
    <s v="998-BQDC"/>
    <s v="NULL"/>
    <s v="TIGRISSFFFBTX"/>
    <s v="COMMERCIAL"/>
    <s v="COMMERCIAL NDBM"/>
    <x v="2"/>
    <s v="OPTIPLEX 3020"/>
    <s v="TIGRISSFFBTX"/>
    <x v="2"/>
    <s v="Not Applicable"/>
    <s v="NULL"/>
    <s v="Commercial NDBM"/>
    <s v="Commercial DBM"/>
    <n v="1209"/>
    <n v="1369"/>
    <n v="1369"/>
    <n v="1369"/>
    <n v="1369"/>
    <n v="1153"/>
    <n v="913"/>
    <n v="433"/>
    <n v="0"/>
    <n v="0"/>
    <n v="0"/>
    <n v="0"/>
    <n v="0"/>
    <n v="0"/>
    <n v="0"/>
    <n v="192"/>
    <n v="0"/>
    <n v="0"/>
    <n v="192"/>
    <n v="0"/>
    <m/>
    <m/>
    <m/>
    <m/>
    <m/>
    <m/>
    <m/>
    <m/>
    <m/>
    <n v="324.97000000000003"/>
    <n v="392888.73000000004"/>
    <n v="62394.240000000005"/>
    <n v="140712.01"/>
    <x v="119"/>
  </r>
  <r>
    <s v="PFDH8"/>
    <s v="BTS_EMEA"/>
    <s v="FY 16 Holiday Cycle 5"/>
    <s v="998-BRNI"/>
    <s v="NULL"/>
    <s v="TULIP17SKLFBTX"/>
    <s v="CONSUMER"/>
    <s v="CONSUMER DIRECT WIN10"/>
    <x v="0"/>
    <s v="INSPIRON 17-5759"/>
    <s v="TULIP17SKLBTX"/>
    <x v="2"/>
    <s v="Not Applicable"/>
    <s v="NULL"/>
    <s v="NULL"/>
    <s v="Cons Direct"/>
    <n v="53"/>
    <n v="53"/>
    <n v="0"/>
    <n v="0"/>
    <n v="0"/>
    <n v="0"/>
    <n v="0"/>
    <n v="0"/>
    <n v="0"/>
    <n v="0"/>
    <n v="0"/>
    <n v="0"/>
    <n v="0"/>
    <n v="0"/>
    <n v="0"/>
    <n v="0"/>
    <n v="0"/>
    <n v="72"/>
    <n v="72"/>
    <n v="181"/>
    <m/>
    <m/>
    <m/>
    <m/>
    <m/>
    <m/>
    <m/>
    <m/>
    <m/>
    <n v="787.85559999999998"/>
    <n v="41756.346799999999"/>
    <n v="56725.603199999998"/>
    <n v="0"/>
    <x v="148"/>
  </r>
  <r>
    <s v="PJPFT"/>
    <s v="BTS_EMEA"/>
    <s v="FY 16 Spring Cycle 1"/>
    <s v="998-BJOK"/>
    <s v="NULL"/>
    <s v="CORSEULTFBTX"/>
    <s v="CONSUMER"/>
    <s v="CONSUMER DIRECT"/>
    <x v="12"/>
    <s v="XPS 1820"/>
    <s v="CORSEULTBTX"/>
    <x v="2"/>
    <s v="FR"/>
    <s v="NULL"/>
    <s v="NULL"/>
    <s v="Cons Direct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975.88710000000003"/>
    <n v="975.88710000000003"/>
    <n v="0"/>
    <n v="0"/>
    <x v="162"/>
  </r>
  <r>
    <s v="PM7C8"/>
    <s v="BTS_EMEA"/>
    <s v="FY16 2H"/>
    <s v="998-BOHO"/>
    <s v="OPTIPLEX 9020,NO PROCESSOR,AMAZON MT,AMAZONMTFBTX,BTX,WW"/>
    <s v="AMAZONMTFBTX"/>
    <s v="COMMERCIAL"/>
    <s v="COMMERCIAL NDBM"/>
    <x v="2"/>
    <s v="OPTIPLEX 9020"/>
    <s v="AMAZONMTBTX"/>
    <x v="2"/>
    <s v="Not Applicable"/>
    <s v="NULL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65"/>
  </r>
  <r>
    <s v="PMRF6"/>
    <s v="BTS_EMEA"/>
    <s v="FY16 Q1 - Opti HSW Refresh"/>
    <s v="998-BLVU"/>
    <s v="NULL"/>
    <s v="AMAZON7SFFFBTX"/>
    <s v="COMMERCIAL"/>
    <s v="COMMERCIAL NDBM"/>
    <x v="2"/>
    <s v="OPTIPLEX 7020"/>
    <s v="AMAZON7SFFBTX"/>
    <x v="2"/>
    <s v="DE"/>
    <s v="NULL"/>
    <s v="NULL"/>
    <s v="Commercial DBM"/>
    <n v="280"/>
    <n v="146"/>
    <n v="146"/>
    <n v="0"/>
    <n v="0"/>
    <n v="0"/>
    <n v="0"/>
    <n v="0"/>
    <n v="0"/>
    <n v="0"/>
    <n v="0"/>
    <n v="0"/>
    <n v="0"/>
    <n v="0"/>
    <n v="0"/>
    <n v="696"/>
    <n v="0"/>
    <n v="0"/>
    <n v="696"/>
    <n v="120"/>
    <m/>
    <m/>
    <m/>
    <m/>
    <m/>
    <m/>
    <m/>
    <m/>
    <m/>
    <n v="389.54"/>
    <n v="109071.20000000001"/>
    <n v="271119.84000000003"/>
    <n v="0"/>
    <x v="6"/>
  </r>
  <r>
    <s v="PMVXG"/>
    <s v="BTS_EMEA"/>
    <s v="FY 16 Holiday Cycle 5"/>
    <s v="998-BQRZ"/>
    <s v="NULL"/>
    <s v="TULIP17SKLFBTX"/>
    <s v="CONSUMER"/>
    <s v="CONSUMER DIRECT WIN10"/>
    <x v="0"/>
    <s v="INSPIRON 17-5759"/>
    <s v="TULIP17SKLBTX"/>
    <x v="2"/>
    <s v="Not Applicable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504"/>
    <n v="504"/>
    <n v="216"/>
    <m/>
    <m/>
    <m/>
    <m/>
    <m/>
    <m/>
    <m/>
    <m/>
    <m/>
    <n v="686.06949999999995"/>
    <n v="0"/>
    <n v="345779.02799999999"/>
    <n v="0"/>
    <x v="148"/>
  </r>
  <r>
    <s v="PMYHV"/>
    <s v="BTS_EMEA"/>
    <s v="FY 16 B2S Cycle 3"/>
    <s v="998-BNEO"/>
    <s v="NULL"/>
    <s v="GOODYEARFBTX"/>
    <s v="CONSUMER"/>
    <s v="CONSUMER DIRECT"/>
    <x v="12"/>
    <s v="XPS 8700"/>
    <s v="GOODYEARBTX"/>
    <x v="2"/>
    <s v="Not Applicable"/>
    <s v="NULL"/>
    <s v="Consumer Direct"/>
    <s v="Cons Direct"/>
    <n v="5"/>
    <n v="5"/>
    <n v="5"/>
    <n v="5"/>
    <n v="5"/>
    <n v="5"/>
    <n v="5"/>
    <n v="5"/>
    <n v="5"/>
    <n v="0"/>
    <n v="0"/>
    <n v="0"/>
    <n v="0"/>
    <n v="0"/>
    <n v="0"/>
    <n v="0"/>
    <n v="0"/>
    <n v="0"/>
    <n v="0"/>
    <n v="20"/>
    <m/>
    <m/>
    <m/>
    <m/>
    <m/>
    <m/>
    <m/>
    <m/>
    <m/>
    <n v="1109.48"/>
    <n v="5547.4"/>
    <n v="0"/>
    <n v="5547.4"/>
    <x v="68"/>
  </r>
  <r>
    <s v="PNK3P"/>
    <s v="BTS_EMEA"/>
    <s v="FY16 2H"/>
    <s v="998-BPUO"/>
    <s v="NULL"/>
    <s v="DIESEL15FBTX"/>
    <s v="COMMERCIAL"/>
    <s v="COMMERCIAL NDBM"/>
    <x v="14"/>
    <s v="PRECISION M4800"/>
    <s v="DIESEL15BTX"/>
    <x v="2"/>
    <s v="Not Applicable"/>
    <s v="NULL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1384.5963999999999"/>
    <n v="0"/>
    <n v="0"/>
    <n v="0"/>
    <x v="226"/>
  </r>
  <r>
    <s v="PNY34"/>
    <s v="BTS_EMEA"/>
    <s v="FY 16 Holiday Cycle 5"/>
    <s v="998-BSEM"/>
    <s v="NULL"/>
    <s v="GENERAL MTFBTX"/>
    <s v="CONSUMER"/>
    <s v="CONSUMER DIRECT WIN10"/>
    <x v="1"/>
    <s v="INSPIRON 3847"/>
    <s v="GENERAL MT BTX"/>
    <x v="2"/>
    <s v="Not Applicable"/>
    <s v="NULL"/>
    <s v="Consumer Direct"/>
    <s v="Cons Direct"/>
    <n v="112"/>
    <n v="105"/>
    <n v="105"/>
    <n v="9"/>
    <n v="0"/>
    <n v="0"/>
    <n v="0"/>
    <n v="0"/>
    <n v="0"/>
    <n v="0"/>
    <n v="0"/>
    <n v="0"/>
    <n v="0"/>
    <n v="0"/>
    <n v="0"/>
    <n v="0"/>
    <n v="0"/>
    <n v="0"/>
    <n v="0"/>
    <n v="216"/>
    <m/>
    <m/>
    <m/>
    <m/>
    <m/>
    <m/>
    <m/>
    <m/>
    <m/>
    <n v="394.41789999999997"/>
    <n v="44174.804799999998"/>
    <n v="0"/>
    <n v="0"/>
    <x v="30"/>
  </r>
  <r>
    <s v="PP2MG"/>
    <s v="BTS_EMEA"/>
    <s v="FY16 2H"/>
    <s v="998-BPUQ"/>
    <s v="NULL"/>
    <s v="DIESEL15FBTX"/>
    <s v="COMMERCIAL"/>
    <s v="COMMERCIAL NDBM"/>
    <x v="14"/>
    <s v="PRECISION M4800"/>
    <s v="DIESEL15BTX"/>
    <x v="2"/>
    <s v="Not Applicable"/>
    <s v="NULL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226"/>
  </r>
  <r>
    <s v="PP4KR"/>
    <s v="BTS_EMEA"/>
    <s v="FY16 2H"/>
    <s v="998-BPUL"/>
    <s v="NULL"/>
    <s v="DIESEL15FBTX"/>
    <s v="COMMERCIAL"/>
    <s v="COMMERCIAL NDBM"/>
    <x v="14"/>
    <s v="PRECISION M4800"/>
    <s v="DIESEL15BTX"/>
    <x v="2"/>
    <s v="Not Applicable"/>
    <s v="NULL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m/>
    <m/>
    <m/>
    <m/>
    <m/>
    <m/>
    <m/>
    <m/>
    <m/>
    <s v="-"/>
    <s v="-"/>
    <n v="0"/>
    <n v="0"/>
    <x v="226"/>
  </r>
  <r>
    <s v="PPXVJ"/>
    <s v="BTS_EMEA"/>
    <s v="FY16 2H"/>
    <s v="998-BOKX"/>
    <s v="JEFFERSONBTX1,MODEL 7140, VENUE 11 PRO,WIN"/>
    <s v="JEFFERSONFBTX"/>
    <s v="TABLET DEVICES"/>
    <s v="TABLETS"/>
    <x v="7"/>
    <s v="VENUE 11 PRO 7140"/>
    <s v="JEFFERSONBTX"/>
    <x v="2"/>
    <s v="Not Applicable"/>
    <s v="NULL"/>
    <s v="NULL"/>
    <s v="Tabl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137"/>
  </r>
  <r>
    <s v="PT5DR"/>
    <s v="BTS_EMEA"/>
    <s v="Not Applicable"/>
    <s v="998-BOJZ"/>
    <s v="NULL"/>
    <s v="SAN FRANCISCOTOSBTX"/>
    <s v="THIN CLIENT"/>
    <s v="COMMERCIAL NDBM"/>
    <x v="11"/>
    <s v="WYSE 5010 THIN CLIENT"/>
    <s v="SAN FRANCISCOBTX"/>
    <x v="2"/>
    <s v="Not Applicable"/>
    <s v="NULL"/>
    <s v="NULL"/>
    <s v="Commercial DBM"/>
    <n v="436"/>
    <n v="436"/>
    <n v="436"/>
    <n v="436"/>
    <n v="148"/>
    <n v="47"/>
    <n v="47"/>
    <n v="16"/>
    <n v="0"/>
    <n v="0"/>
    <n v="0"/>
    <n v="0"/>
    <n v="0"/>
    <n v="0"/>
    <n v="0"/>
    <n v="0"/>
    <n v="0"/>
    <n v="0"/>
    <n v="0"/>
    <n v="0"/>
    <m/>
    <m/>
    <m/>
    <m/>
    <m/>
    <m/>
    <m/>
    <m/>
    <m/>
    <n v="120.31"/>
    <n v="52455.16"/>
    <n v="0"/>
    <n v="1924.96"/>
    <x v="106"/>
  </r>
  <r>
    <s v="PW9R6"/>
    <s v="BTS_EMEA"/>
    <s v="FY16 2H"/>
    <s v="998-BPGS"/>
    <s v="NULL"/>
    <s v="DOGFISH 9FBTX"/>
    <s v="COMMERCIAL"/>
    <s v="COMMERCIAL NDBM"/>
    <x v="2"/>
    <s v="OPTIPLEX 9020"/>
    <s v="DOGFISH 9 BTX"/>
    <x v="2"/>
    <s v="Not Applicable"/>
    <s v="NULL"/>
    <s v="NULL"/>
    <s v="Commercial DBM"/>
    <n v="690"/>
    <n v="669"/>
    <n v="669"/>
    <n v="669"/>
    <n v="669"/>
    <n v="509"/>
    <n v="55"/>
    <n v="1"/>
    <n v="1"/>
    <n v="0"/>
    <n v="0"/>
    <n v="0"/>
    <n v="0"/>
    <n v="0"/>
    <n v="0"/>
    <n v="0"/>
    <n v="0"/>
    <n v="0"/>
    <n v="0"/>
    <n v="80"/>
    <m/>
    <m/>
    <m/>
    <m/>
    <m/>
    <m/>
    <m/>
    <m/>
    <m/>
    <n v="492.81"/>
    <n v="340038.9"/>
    <n v="0"/>
    <n v="492.81"/>
    <x v="96"/>
  </r>
  <r>
    <s v="PXC9P"/>
    <s v="BTS_EMEA"/>
    <s v="FY 16 Holiday Cycle 5"/>
    <s v="998-BQWD"/>
    <s v="NULL"/>
    <s v="TULIP15SKLFBTX"/>
    <s v="CONSUMER"/>
    <s v="CONSUMER DIRECT WIN10"/>
    <x v="0"/>
    <s v="INSPIRON 15-5559"/>
    <s v="TULIP15SKLBTX"/>
    <x v="2"/>
    <s v="Not Applicable"/>
    <s v="NULL"/>
    <s v="NULL"/>
    <s v="Cons Direct"/>
    <n v="62"/>
    <n v="62"/>
    <n v="62"/>
    <n v="0"/>
    <n v="0"/>
    <n v="0"/>
    <n v="0"/>
    <n v="0"/>
    <n v="0"/>
    <n v="0"/>
    <n v="0"/>
    <n v="0"/>
    <n v="0"/>
    <n v="0"/>
    <n v="43"/>
    <n v="0"/>
    <n v="0"/>
    <n v="270"/>
    <n v="313"/>
    <n v="0"/>
    <m/>
    <m/>
    <m/>
    <m/>
    <m/>
    <m/>
    <m/>
    <m/>
    <m/>
    <n v="835.20740000000001"/>
    <n v="51782.858800000002"/>
    <n v="261419.91620000001"/>
    <n v="0"/>
    <x v="89"/>
  </r>
  <r>
    <s v="R57M8"/>
    <s v="BTS_EMEA"/>
    <s v="FY 16 Holiday Cycle 5"/>
    <s v="998-BQUD"/>
    <s v="NULL"/>
    <s v="GREATBEARMTBTX"/>
    <s v="CONSUMER"/>
    <s v="COMMERCIAL NDBM"/>
    <x v="10"/>
    <s v="VOSTRO 3900"/>
    <s v="GREATBEAR MT BTX"/>
    <x v="2"/>
    <s v="Not Applicable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216"/>
    <n v="0"/>
    <n v="0"/>
    <n v="216"/>
    <n v="0"/>
    <m/>
    <m/>
    <m/>
    <m/>
    <m/>
    <m/>
    <m/>
    <m/>
    <m/>
    <n v="335.2"/>
    <n v="0"/>
    <n v="72403.199999999997"/>
    <n v="0"/>
    <x v="227"/>
  </r>
  <r>
    <s v="R83GF"/>
    <s v="BTS_EMEA"/>
    <s v="FY15 Wave 2"/>
    <s v="998-BJWT"/>
    <s v="NULL"/>
    <s v="GOLIADMLK12FBTXE"/>
    <s v="COMMERCIAL"/>
    <s v="COMMERCIAL NDBM"/>
    <x v="4"/>
    <s v="LATITUDE E7250"/>
    <s v="GOLIADMLK12BTXE"/>
    <x v="2"/>
    <s v="GB"/>
    <s v="NULL"/>
    <s v="NULL"/>
    <s v="Commercial DBM"/>
    <n v="402"/>
    <n v="395"/>
    <n v="295"/>
    <n v="127"/>
    <n v="64"/>
    <n v="0"/>
    <n v="0"/>
    <n v="0"/>
    <n v="0"/>
    <n v="0"/>
    <n v="0"/>
    <n v="0"/>
    <n v="0"/>
    <n v="0"/>
    <n v="0"/>
    <n v="0"/>
    <n v="0"/>
    <n v="756"/>
    <n v="756"/>
    <n v="336"/>
    <m/>
    <m/>
    <m/>
    <m/>
    <m/>
    <m/>
    <m/>
    <m/>
    <m/>
    <n v="729.25"/>
    <n v="293158.5"/>
    <n v="551313"/>
    <n v="0"/>
    <x v="112"/>
  </r>
  <r>
    <s v="RF4X3"/>
    <s v="BTS_EMEA"/>
    <s v="FY16 2H"/>
    <s v="998-BQDB"/>
    <s v="NULL"/>
    <s v="TIGRISMTFBTX"/>
    <s v="COMMERCIAL"/>
    <s v="COMMERCIAL INDIRECT"/>
    <x v="2"/>
    <s v="OPTIPLEX 3020"/>
    <s v="TIGRISMTBTX"/>
    <x v="2"/>
    <s v="Not Applicable"/>
    <s v="NULL"/>
    <s v="Commercial NDBM"/>
    <s v="Comm Emerging"/>
    <n v="85"/>
    <n v="85"/>
    <n v="85"/>
    <n v="85"/>
    <n v="85"/>
    <n v="14"/>
    <n v="0"/>
    <n v="0"/>
    <n v="0"/>
    <n v="0"/>
    <n v="0"/>
    <n v="0"/>
    <n v="0"/>
    <n v="0"/>
    <n v="0"/>
    <n v="75"/>
    <n v="0"/>
    <n v="0"/>
    <n v="75"/>
    <n v="75"/>
    <m/>
    <m/>
    <m/>
    <m/>
    <m/>
    <m/>
    <m/>
    <m/>
    <m/>
    <n v="380.10180000000003"/>
    <n v="32308.653000000002"/>
    <n v="28507.635000000002"/>
    <n v="0"/>
    <x v="41"/>
  </r>
  <r>
    <s v="RFNT0"/>
    <s v="BTS_EMEA"/>
    <s v="FY 16 B2S Cycle 3"/>
    <s v="998-BNDB"/>
    <s v="NULL"/>
    <s v="THUNFBTX"/>
    <s v="CONSUMER"/>
    <s v="CONSUMER DIRECT"/>
    <x v="1"/>
    <s v="INSPIRON 5348"/>
    <s v="THUNBTX"/>
    <x v="2"/>
    <s v="Not Applicable"/>
    <s v="NULL"/>
    <s v="NULL"/>
    <s v="Cons Direct"/>
    <n v="39"/>
    <n v="36"/>
    <n v="26"/>
    <n v="26"/>
    <n v="0"/>
    <n v="0"/>
    <n v="0"/>
    <n v="0"/>
    <n v="0"/>
    <n v="0"/>
    <n v="0"/>
    <n v="0"/>
    <n v="0"/>
    <n v="0"/>
    <n v="0"/>
    <n v="100"/>
    <n v="0"/>
    <n v="0"/>
    <n v="100"/>
    <n v="0"/>
    <m/>
    <m/>
    <m/>
    <m/>
    <m/>
    <m/>
    <m/>
    <m/>
    <m/>
    <n v="689.26639999999998"/>
    <n v="26881.389599999999"/>
    <n v="68926.64"/>
    <n v="0"/>
    <x v="103"/>
  </r>
  <r>
    <s v="RG0H6"/>
    <s v="BTS_EMEA"/>
    <s v="BTS L10"/>
    <s v="210-39615/210-39616"/>
    <s v="NULL"/>
    <s v="PRINCEVILLEBTX"/>
    <s v="Desktops"/>
    <s v="CONSUMER DIRECT"/>
    <x v="12"/>
    <s v="XPS ONE 2710"/>
    <s v="PRINCEVILLEBTX"/>
    <x v="2"/>
    <s v="UK/FR/GER/IT/SP"/>
    <s v="Emerging"/>
    <s v="Consumer Direct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220"/>
  </r>
  <r>
    <s v="RHNR4"/>
    <s v="BTS_EMEA"/>
    <s v="FY 16 B2S Cycle 3"/>
    <s v="998-BNIB"/>
    <s v="NULL"/>
    <s v="VANGOGH15BDWFBTX"/>
    <s v="CONSUMER"/>
    <s v="COMMERCIAL NDBM"/>
    <x v="6"/>
    <s v="VOSTRO 15 3558"/>
    <s v="VANGOGH15BDWBTX"/>
    <x v="2"/>
    <s v="Not Applicable"/>
    <s v="NULL"/>
    <s v="NULL"/>
    <s v="Commercial DBM"/>
    <n v="543"/>
    <n v="543"/>
    <n v="543"/>
    <n v="543"/>
    <n v="363"/>
    <n v="363"/>
    <n v="363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578.64"/>
    <n v="314201.52"/>
    <n v="0"/>
    <n v="0"/>
    <x v="166"/>
  </r>
  <r>
    <s v="RJG4D"/>
    <s v="BTS_EMEA"/>
    <s v="FY15 Wave 2"/>
    <s v="998-BJQK"/>
    <s v="NULL"/>
    <s v="HOUSTON15FBTX"/>
    <s v="COMMERCIAL"/>
    <s v="COMMERCIAL NDBM"/>
    <x v="4"/>
    <s v="LATITUDE 5550"/>
    <s v="HOUSTON15BTX"/>
    <x v="2"/>
    <s v="GB"/>
    <s v="NULL"/>
    <s v="NULL"/>
    <s v="Commercial DBM"/>
    <n v="186"/>
    <n v="186"/>
    <n v="186"/>
    <n v="186"/>
    <n v="186"/>
    <n v="102"/>
    <n v="102"/>
    <n v="0"/>
    <n v="0"/>
    <n v="0"/>
    <n v="0"/>
    <n v="0"/>
    <n v="0"/>
    <n v="0"/>
    <n v="0"/>
    <n v="0"/>
    <n v="0"/>
    <n v="168"/>
    <n v="168"/>
    <n v="168"/>
    <m/>
    <m/>
    <m/>
    <m/>
    <m/>
    <m/>
    <m/>
    <m/>
    <m/>
    <n v="668.95"/>
    <n v="124424.70000000001"/>
    <n v="112383.6"/>
    <n v="0"/>
    <x v="62"/>
  </r>
  <r>
    <s v="RNY2H"/>
    <s v="BTS_EMEA"/>
    <s v="FY 16 B2S Cycle 3"/>
    <s v="998-BNGL"/>
    <s v="NULL"/>
    <s v="VANGOGH15BDWFBTX"/>
    <s v="CONSUMER"/>
    <s v="COMMERCIAL NDBM"/>
    <x v="6"/>
    <s v="VOSTRO 15 3558"/>
    <s v="VANGOGH15BDWBTX"/>
    <x v="2"/>
    <s v="Not Applicable"/>
    <s v="NULL"/>
    <s v="NULL"/>
    <s v="Commercial DBM"/>
    <n v="240"/>
    <n v="240"/>
    <n v="240"/>
    <n v="150"/>
    <n v="150"/>
    <n v="7"/>
    <n v="2"/>
    <n v="0"/>
    <n v="0"/>
    <n v="0"/>
    <n v="0"/>
    <n v="0"/>
    <n v="0"/>
    <n v="0"/>
    <n v="0"/>
    <n v="0"/>
    <n v="0"/>
    <n v="180"/>
    <n v="180"/>
    <n v="0"/>
    <m/>
    <m/>
    <m/>
    <m/>
    <m/>
    <m/>
    <m/>
    <m/>
    <m/>
    <n v="543.63"/>
    <n v="130471.2"/>
    <n v="97853.4"/>
    <n v="0"/>
    <x v="166"/>
  </r>
  <r>
    <s v="RT55H"/>
    <s v="BTS_EMEA"/>
    <s v="FY15 Wave 2"/>
    <s v="998-BJRN"/>
    <s v="NULL"/>
    <s v="HOUSTON14FBTX"/>
    <s v="COMMERCIAL"/>
    <s v="COMMERCIAL NDBM"/>
    <x v="4"/>
    <s v="LATITUDE 5450"/>
    <s v="HOUSTON14BTX"/>
    <x v="2"/>
    <s v="GB"/>
    <s v="NULL"/>
    <s v="NULL"/>
    <s v="Commercial DBM"/>
    <n v="654"/>
    <n v="652"/>
    <n v="375"/>
    <n v="2"/>
    <n v="2"/>
    <n v="0"/>
    <n v="0"/>
    <n v="0"/>
    <n v="0"/>
    <n v="0"/>
    <n v="0"/>
    <n v="0"/>
    <n v="0"/>
    <n v="0"/>
    <n v="216"/>
    <n v="0"/>
    <n v="0"/>
    <n v="1152"/>
    <n v="1368"/>
    <n v="598"/>
    <m/>
    <m/>
    <m/>
    <m/>
    <m/>
    <m/>
    <m/>
    <m/>
    <m/>
    <n v="626.65"/>
    <n v="409829.1"/>
    <n v="857257.2"/>
    <n v="0"/>
    <x v="64"/>
  </r>
  <r>
    <s v="RT6YK"/>
    <s v="BTS_EMEA"/>
    <s v="FY16 Q1 - Opti HSW Refresh"/>
    <s v="998-BLVR"/>
    <s v="NULL"/>
    <s v="AMAZONSFFFBTX"/>
    <s v="COMMERCIAL"/>
    <s v="COMMERCIAL NDBM"/>
    <x v="2"/>
    <s v="OPTIPLEX 9020"/>
    <s v="AMAZONSFFBTX"/>
    <x v="2"/>
    <s v="FR"/>
    <s v="NULL"/>
    <s v="Commercial NDBM"/>
    <s v="Commercial DBM"/>
    <n v="73"/>
    <n v="59"/>
    <n v="59"/>
    <n v="35"/>
    <n v="35"/>
    <n v="0"/>
    <n v="0"/>
    <n v="0"/>
    <n v="0"/>
    <n v="0"/>
    <n v="0"/>
    <n v="0"/>
    <n v="0"/>
    <n v="0"/>
    <n v="0"/>
    <n v="168"/>
    <n v="0"/>
    <n v="0"/>
    <n v="168"/>
    <n v="48"/>
    <m/>
    <m/>
    <m/>
    <m/>
    <m/>
    <m/>
    <m/>
    <m/>
    <m/>
    <n v="530.84"/>
    <n v="38751.32"/>
    <n v="89181.12000000001"/>
    <n v="0"/>
    <x v="133"/>
  </r>
  <r>
    <s v="RVHRJ"/>
    <s v="BTS_EMEA"/>
    <s v="FY15 Wave 2"/>
    <s v="998-BJQU"/>
    <s v="NULL"/>
    <s v="HOUSTON12FBTX "/>
    <s v="COMMERCIAL"/>
    <s v="COMMERCIAL NDBM"/>
    <x v="4"/>
    <s v="LATITUDE 5250"/>
    <s v="HOUSTON12BTX"/>
    <x v="2"/>
    <s v="FR"/>
    <s v="NULL"/>
    <s v="NULL"/>
    <s v="Commercial DBM"/>
    <n v="152"/>
    <n v="149"/>
    <n v="149"/>
    <n v="149"/>
    <n v="149"/>
    <n v="149"/>
    <n v="149"/>
    <n v="149"/>
    <n v="149"/>
    <n v="149"/>
    <n v="65"/>
    <n v="0"/>
    <n v="0"/>
    <n v="0"/>
    <n v="0"/>
    <n v="0"/>
    <n v="0"/>
    <n v="0"/>
    <n v="0"/>
    <n v="0"/>
    <m/>
    <m/>
    <m/>
    <m/>
    <m/>
    <m/>
    <m/>
    <m/>
    <m/>
    <n v="731.04"/>
    <n v="111118.07999999999"/>
    <n v="0"/>
    <n v="108924.95999999999"/>
    <x v="32"/>
  </r>
  <r>
    <s v="RX4KF"/>
    <s v="BTS_EMEA"/>
    <s v="FY16 Q1 - Opti HSW Refresh"/>
    <s v="998-BLXS"/>
    <s v="NULL"/>
    <s v="TIGRISMTFBTX"/>
    <s v="COMMERCIAL"/>
    <s v="COMMERCIAL INDIRECT"/>
    <x v="2"/>
    <s v="OPTIPLEX 3020"/>
    <s v="TIGRISMTBTX"/>
    <x v="2"/>
    <s v="AE"/>
    <s v="NULL"/>
    <s v="Commercial NDBM"/>
    <s v="Comm Emerging"/>
    <n v="330"/>
    <n v="330"/>
    <n v="330"/>
    <n v="330"/>
    <n v="330"/>
    <n v="330"/>
    <n v="330"/>
    <n v="150"/>
    <n v="150"/>
    <n v="150"/>
    <n v="150"/>
    <n v="0"/>
    <n v="0"/>
    <n v="0"/>
    <n v="0"/>
    <n v="0"/>
    <n v="0"/>
    <n v="0"/>
    <n v="0"/>
    <n v="0"/>
    <m/>
    <m/>
    <m/>
    <m/>
    <m/>
    <m/>
    <m/>
    <m/>
    <m/>
    <n v="380.11"/>
    <n v="125436.3"/>
    <n v="0"/>
    <n v="57016.5"/>
    <x v="41"/>
  </r>
  <r>
    <s v="RXPCV"/>
    <s v="BTS_EMEA"/>
    <s v="FY15 Wave 2"/>
    <s v="998-BJRT"/>
    <s v="NULL"/>
    <s v="HOUSTON14FBTX"/>
    <s v="COMMERCIAL"/>
    <s v="COMMERCIAL NDBM"/>
    <x v="4"/>
    <s v="LATITUDE 5450"/>
    <s v="HOUSTON14BTX"/>
    <x v="2"/>
    <s v="DE"/>
    <s v="NULL"/>
    <s v="NULL"/>
    <s v="Commercial DBM"/>
    <n v="59"/>
    <n v="58"/>
    <n v="58"/>
    <n v="58"/>
    <n v="58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661.73"/>
    <n v="39042.07"/>
    <n v="0"/>
    <n v="0"/>
    <x v="64"/>
  </r>
  <r>
    <s v="RYDDG"/>
    <s v="BTS_EMEA"/>
    <s v="FY16 Q1 - Opti HSW Refresh"/>
    <s v="998-BLVO"/>
    <s v="NULL"/>
    <s v="AMAZON7MTFBTX"/>
    <s v="COMMERCIAL"/>
    <s v="COMMERCIAL NDBM"/>
    <x v="2"/>
    <s v="OPTIPLEX 7020"/>
    <s v="AMAZON7MTBTX"/>
    <x v="2"/>
    <s v="GB"/>
    <s v="NULL"/>
    <s v="NULL"/>
    <s v="Commercial DBM"/>
    <n v="490"/>
    <n v="486"/>
    <n v="486"/>
    <n v="486"/>
    <n v="486"/>
    <n v="345"/>
    <n v="33"/>
    <n v="21"/>
    <n v="0"/>
    <n v="0"/>
    <n v="0"/>
    <n v="0"/>
    <n v="0"/>
    <n v="0"/>
    <n v="0"/>
    <n v="384"/>
    <n v="0"/>
    <n v="0"/>
    <n v="384"/>
    <n v="0"/>
    <m/>
    <m/>
    <m/>
    <m/>
    <m/>
    <m/>
    <m/>
    <m/>
    <m/>
    <n v="518.67999999999995"/>
    <n v="254153.19999999998"/>
    <n v="199173.12"/>
    <n v="10892.279999999999"/>
    <x v="225"/>
  </r>
  <r>
    <s v="T1P7D"/>
    <s v="BTS_EMEA"/>
    <s v="FY 16 Holiday Cycle 5"/>
    <s v="998-BSIF"/>
    <s v="NULL"/>
    <s v="POPPY24FBTX"/>
    <s v="CONSUMER"/>
    <s v="CONSUMER DIRECT WIN10"/>
    <x v="1"/>
    <s v="INSPIRON 24-7459"/>
    <s v="POPPY24BTX"/>
    <x v="2"/>
    <s v="Not Applicable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"/>
    <m/>
    <m/>
    <m/>
    <m/>
    <m/>
    <m/>
    <m/>
    <m/>
    <m/>
    <s v="-"/>
    <s v="-"/>
    <n v="0"/>
    <n v="0"/>
    <x v="118"/>
  </r>
  <r>
    <s v="T3THW"/>
    <s v="BTS_EMEA"/>
    <s v="FY15 Wave 2"/>
    <s v="998-BJTI"/>
    <s v="NULL"/>
    <s v="GOLIADMLK14FBTXE"/>
    <s v="COMMERCIAL"/>
    <s v="COMMERCIAL NDBM"/>
    <x v="4"/>
    <s v="LATITUDE E7450"/>
    <s v="GOLIADMLK14BTXE"/>
    <x v="2"/>
    <s v="GB"/>
    <s v="NULL"/>
    <s v="NULL"/>
    <s v="Commercial DBM"/>
    <n v="214"/>
    <n v="310"/>
    <n v="171"/>
    <n v="171"/>
    <n v="171"/>
    <n v="0"/>
    <n v="0"/>
    <n v="0"/>
    <n v="0"/>
    <n v="0"/>
    <n v="0"/>
    <n v="0"/>
    <n v="0"/>
    <n v="0"/>
    <n v="2"/>
    <n v="0"/>
    <n v="0"/>
    <n v="486"/>
    <n v="488"/>
    <n v="162"/>
    <m/>
    <m/>
    <m/>
    <m/>
    <m/>
    <m/>
    <m/>
    <m/>
    <m/>
    <n v="840.76"/>
    <n v="179922.63999999998"/>
    <n v="410290.88"/>
    <n v="0"/>
    <x v="40"/>
  </r>
  <r>
    <s v="T61H9"/>
    <s v="BTS_EMEA"/>
    <s v="FY16 2H"/>
    <s v="998-BOHM"/>
    <s v="OPTIPLEX 3030 AIO,TIGRISAIO E,TIGRIS AIO,TIGRIS AIOBTX"/>
    <s v="TIGRIS AIOFBTX"/>
    <s v="COMMERCIAL"/>
    <s v="COMMERCIAL NDBM"/>
    <x v="2"/>
    <s v="OPTIPLEX 3030 AIO"/>
    <s v="TIGRIS AIO BTX"/>
    <x v="2"/>
    <s v="Not Applicable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60"/>
    <n v="0"/>
    <n v="0"/>
    <n v="60"/>
    <n v="0"/>
    <m/>
    <m/>
    <m/>
    <m/>
    <m/>
    <m/>
    <m/>
    <m/>
    <m/>
    <n v="632.26"/>
    <n v="0"/>
    <n v="37935.599999999999"/>
    <n v="0"/>
    <x v="173"/>
  </r>
  <r>
    <s v="T7DG9"/>
    <s v="BTS_EMEA"/>
    <s v="FY16 Q1 - Opti HSW Refresh"/>
    <s v="998-BLVV"/>
    <s v="NULL"/>
    <s v="AMAZON7SFFFBTX"/>
    <s v="COMMERCIAL"/>
    <s v="COMMERCIAL NDBM"/>
    <x v="2"/>
    <s v="OPTIPLEX 7020"/>
    <s v="AMAZON7SFFBTX"/>
    <x v="2"/>
    <s v="DE"/>
    <s v="NULL"/>
    <s v="NULL"/>
    <s v="Commercial DBM"/>
    <n v="573"/>
    <n v="605"/>
    <n v="471"/>
    <n v="471"/>
    <n v="447"/>
    <n v="447"/>
    <n v="0"/>
    <n v="0"/>
    <n v="0"/>
    <n v="0"/>
    <n v="0"/>
    <n v="0"/>
    <n v="0"/>
    <n v="0"/>
    <n v="0"/>
    <n v="816"/>
    <n v="0"/>
    <n v="0"/>
    <n v="816"/>
    <n v="432"/>
    <m/>
    <m/>
    <m/>
    <m/>
    <m/>
    <m/>
    <m/>
    <m/>
    <m/>
    <n v="510.23"/>
    <n v="292361.79000000004"/>
    <n v="416347.68"/>
    <n v="0"/>
    <x v="6"/>
  </r>
  <r>
    <s v="T8JYC"/>
    <s v="BTS_EMEA"/>
    <s v="FY16 2H"/>
    <s v="998-BOPJ"/>
    <s v="NULL"/>
    <s v="HOUSTON15FBTX"/>
    <s v="COMMERCIAL"/>
    <s v="COMMERCIAL NDBM"/>
    <x v="4"/>
    <s v="LATITUDE 5550"/>
    <s v="HOUSTON15BTX"/>
    <x v="2"/>
    <s v="Not Applicable"/>
    <s v="NULL"/>
    <s v="NULL"/>
    <s v="Commercial DBM"/>
    <n v="193"/>
    <n v="193"/>
    <n v="193"/>
    <n v="193"/>
    <n v="193"/>
    <n v="109"/>
    <n v="109"/>
    <n v="109"/>
    <n v="25"/>
    <n v="0"/>
    <n v="0"/>
    <n v="0"/>
    <n v="0"/>
    <n v="0"/>
    <n v="0"/>
    <n v="0"/>
    <n v="0"/>
    <n v="0"/>
    <n v="0"/>
    <n v="0"/>
    <m/>
    <m/>
    <m/>
    <m/>
    <m/>
    <m/>
    <m/>
    <m/>
    <m/>
    <n v="739.45"/>
    <n v="142713.85"/>
    <n v="0"/>
    <n v="80600.05"/>
    <x v="62"/>
  </r>
  <r>
    <s v="T8R8P"/>
    <s v="BTS_EMEA"/>
    <s v="FY 16 B2S Cycle 3"/>
    <s v="998-BNES"/>
    <s v="NULL"/>
    <s v="GENERAL MTFBTX"/>
    <s v="CONSUMER"/>
    <s v="CONSUMER DIRECT"/>
    <x v="1"/>
    <s v="INSPIRON 3847"/>
    <s v="GENERAL MT BTX"/>
    <x v="2"/>
    <s v="Not Applicable"/>
    <s v="NULL"/>
    <s v="Consumer Direct"/>
    <s v="Cons Direct"/>
    <n v="2"/>
    <n v="2"/>
    <n v="2"/>
    <n v="2"/>
    <n v="2"/>
    <n v="2"/>
    <n v="2"/>
    <n v="2"/>
    <n v="2"/>
    <n v="2"/>
    <n v="0"/>
    <n v="0"/>
    <n v="0"/>
    <n v="0"/>
    <n v="0"/>
    <n v="0"/>
    <n v="0"/>
    <n v="0"/>
    <n v="0"/>
    <n v="0"/>
    <m/>
    <m/>
    <m/>
    <m/>
    <m/>
    <m/>
    <m/>
    <m/>
    <m/>
    <n v="394.28"/>
    <n v="788.56"/>
    <n v="0"/>
    <n v="788.56"/>
    <x v="30"/>
  </r>
  <r>
    <s v="T99JN"/>
    <s v="BTS_EMEA"/>
    <s v="FY16 2H"/>
    <s v="998-BOHQ"/>
    <s v="OPTIPLEX 9020,NO PROCESSOR,AMAZON MT,AMAZONMTFBTX,BTX,WW"/>
    <s v="AMAZONMTFBTX"/>
    <s v="COMMERCIAL"/>
    <s v="COMMERCIAL NDBM"/>
    <x v="2"/>
    <s v="OPTIPLEX 9020"/>
    <s v="AMAZONMTBTX"/>
    <x v="2"/>
    <s v="Not Applicable"/>
    <s v="NULL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m/>
    <m/>
    <m/>
    <m/>
    <m/>
    <m/>
    <m/>
    <m/>
    <m/>
    <s v="-"/>
    <s v="-"/>
    <n v="0"/>
    <n v="0"/>
    <x v="65"/>
  </r>
  <r>
    <s v="T9H6X"/>
    <s v="BTS_EMEA"/>
    <s v="Not Applicable"/>
    <s v="998-BOIE"/>
    <s v="NULL"/>
    <s v="SAN FRANCISCOZEROFBTX"/>
    <s v="THIN CLIENT"/>
    <s v="COMMERCIAL NDBM"/>
    <x v="11"/>
    <s v="WYSE 5010 THIN CLIENT"/>
    <s v="SAN FRANCISCOZEROBTX"/>
    <x v="2"/>
    <s v="Not Applicable"/>
    <s v="NULL"/>
    <s v="NULL"/>
    <s v="Commercial DBM"/>
    <n v="38"/>
    <n v="38"/>
    <n v="38"/>
    <n v="38"/>
    <n v="38"/>
    <n v="38"/>
    <n v="38"/>
    <n v="38"/>
    <n v="0"/>
    <n v="0"/>
    <n v="0"/>
    <n v="0"/>
    <n v="0"/>
    <n v="0"/>
    <n v="0"/>
    <n v="0"/>
    <n v="0"/>
    <n v="0"/>
    <n v="0"/>
    <n v="0"/>
    <m/>
    <m/>
    <m/>
    <m/>
    <m/>
    <m/>
    <m/>
    <m/>
    <m/>
    <n v="120.62"/>
    <n v="4583.5600000000004"/>
    <n v="0"/>
    <n v="4583.5600000000004"/>
    <x v="151"/>
  </r>
  <r>
    <s v="TG2RW"/>
    <s v="BTS_EMEA"/>
    <s v="FY15 Wave 1 - Refresh"/>
    <s v="998-BJOY"/>
    <s v="NULL"/>
    <s v="AMAZON7MTFBTX"/>
    <s v="COMMERCIAL"/>
    <s v="COMMERCIAL INDIRECT"/>
    <x v="2"/>
    <s v="OPTIPLEX 7020"/>
    <s v="AMAZON7MTBTX"/>
    <x v="2"/>
    <s v="AE"/>
    <s v="NULL"/>
    <s v="NULL"/>
    <s v="Comm Emerging"/>
    <n v="135"/>
    <n v="135"/>
    <n v="135"/>
    <n v="135"/>
    <n v="135"/>
    <n v="135"/>
    <n v="120"/>
    <n v="12"/>
    <n v="8"/>
    <n v="0"/>
    <n v="0"/>
    <n v="0"/>
    <n v="0"/>
    <n v="0"/>
    <n v="0"/>
    <n v="0"/>
    <n v="0"/>
    <n v="0"/>
    <n v="0"/>
    <n v="12"/>
    <m/>
    <m/>
    <m/>
    <m/>
    <m/>
    <m/>
    <m/>
    <m/>
    <m/>
    <n v="367.4"/>
    <n v="49599"/>
    <n v="0"/>
    <n v="4408.7999999999993"/>
    <x v="225"/>
  </r>
  <r>
    <s v="TJKXM"/>
    <s v="BTS_EMEA"/>
    <s v="FY 16 Holiday Cycle 5"/>
    <s v="998-BQNS"/>
    <s v="NULL"/>
    <s v="GREATBEARMTBTX"/>
    <s v="CONSUMER"/>
    <s v="COMMERCIAL NDBM"/>
    <x v="10"/>
    <s v="VOSTRO 3900"/>
    <s v="GREATBEAR MT BTX"/>
    <x v="2"/>
    <s v="Not Applicable"/>
    <s v="NULL"/>
    <s v="NULL"/>
    <s v="Commercial DBM"/>
    <n v="24"/>
    <n v="24"/>
    <n v="0"/>
    <n v="0"/>
    <n v="0"/>
    <n v="0"/>
    <n v="0"/>
    <n v="0"/>
    <n v="0"/>
    <n v="0"/>
    <n v="0"/>
    <n v="0"/>
    <n v="0"/>
    <n v="0"/>
    <n v="0"/>
    <n v="444"/>
    <n v="0"/>
    <n v="0"/>
    <n v="444"/>
    <n v="0"/>
    <m/>
    <m/>
    <m/>
    <m/>
    <m/>
    <m/>
    <m/>
    <m/>
    <m/>
    <n v="445.59"/>
    <n v="10694.16"/>
    <n v="197841.96"/>
    <n v="0"/>
    <x v="227"/>
  </r>
  <r>
    <s v="TKV65"/>
    <s v="BTS_EMEA"/>
    <s v="FY 16 B2S Cycle 3"/>
    <s v="998-BNJE"/>
    <s v="NULL"/>
    <s v="MONSTER2FBTX"/>
    <s v="CONSUMER"/>
    <s v="CONSUMER DIRECT"/>
    <x v="1"/>
    <s v="INSPIRON 2350"/>
    <s v="MONSTER2BTX"/>
    <x v="2"/>
    <s v="Not Applicable"/>
    <s v="NULL"/>
    <s v="Consumer Direct"/>
    <s v="Cons Direct"/>
    <n v="4"/>
    <n v="4"/>
    <n v="4"/>
    <n v="4"/>
    <n v="4"/>
    <n v="4"/>
    <n v="4"/>
    <n v="3"/>
    <n v="2"/>
    <n v="0"/>
    <n v="0"/>
    <n v="0"/>
    <n v="0"/>
    <n v="0"/>
    <n v="0"/>
    <n v="0"/>
    <n v="0"/>
    <n v="0"/>
    <n v="0"/>
    <n v="0"/>
    <m/>
    <m/>
    <m/>
    <m/>
    <m/>
    <m/>
    <m/>
    <m/>
    <m/>
    <n v="1086.8399999999999"/>
    <n v="4347.3599999999997"/>
    <n v="0"/>
    <n v="3260.5199999999995"/>
    <x v="3"/>
  </r>
  <r>
    <s v="TKY32"/>
    <s v="BTS_EMEA"/>
    <s v="FY16 2H"/>
    <s v="998-BOGX"/>
    <s v="OPTIPLEX 3020,,TIGRISMT,TIGRISMTFBTX"/>
    <s v="TIGRISMTFBTX"/>
    <s v="COMMERCIAL"/>
    <s v="COMMERCIAL NDBM"/>
    <x v="2"/>
    <s v="OPTIPLEX 3020"/>
    <s v="TIGRISMTBTX"/>
    <x v="2"/>
    <s v="Not Applicable"/>
    <s v="NULL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m/>
    <m/>
    <m/>
    <m/>
    <m/>
    <m/>
    <m/>
    <m/>
    <m/>
    <s v="-"/>
    <s v="-"/>
    <n v="0"/>
    <n v="0"/>
    <x v="41"/>
  </r>
  <r>
    <s v="TNGX5"/>
    <s v="BTS_EMEA"/>
    <s v="FY 16 Holiday Cycle 5"/>
    <s v="998-BQRF"/>
    <s v="NULL"/>
    <s v="TULIP17BDWFBTX"/>
    <s v="CONSUMER"/>
    <s v="CONSUMER DIRECT WIN10"/>
    <x v="0"/>
    <s v="INSPIRON 17-5758"/>
    <s v="TULIP17BDWBTX"/>
    <x v="2"/>
    <s v="Not Applicable"/>
    <s v="NULL"/>
    <s v="NULL"/>
    <s v="Cons Direct"/>
    <n v="59"/>
    <n v="59"/>
    <n v="35"/>
    <n v="0"/>
    <n v="0"/>
    <n v="0"/>
    <n v="0"/>
    <n v="0"/>
    <n v="0"/>
    <n v="0"/>
    <n v="0"/>
    <n v="0"/>
    <n v="0"/>
    <n v="0"/>
    <n v="24"/>
    <n v="0"/>
    <n v="0"/>
    <n v="144"/>
    <n v="168"/>
    <n v="0"/>
    <m/>
    <m/>
    <m/>
    <m/>
    <m/>
    <m/>
    <m/>
    <m/>
    <m/>
    <n v="561.68759999999997"/>
    <n v="33139.568399999996"/>
    <n v="94363.516799999998"/>
    <n v="0"/>
    <x v="155"/>
  </r>
  <r>
    <s v="TPTDG"/>
    <s v="BTS_EMEA"/>
    <s v="FY16 2H"/>
    <s v="998-BPME"/>
    <s v="NULL"/>
    <s v="MIDLANDFBTX"/>
    <s v="TABLET DEVICES"/>
    <s v="TABLETS"/>
    <x v="7"/>
    <s v="VENUE 11 PRO"/>
    <s v="MIDLANDBTX"/>
    <x v="2"/>
    <s v="Not Applicable"/>
    <s v="NULL"/>
    <s v="Tablets"/>
    <s v="Tablets"/>
    <n v="129"/>
    <n v="129"/>
    <n v="129"/>
    <n v="129"/>
    <n v="129"/>
    <n v="79"/>
    <n v="79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473.01"/>
    <n v="61018.29"/>
    <n v="0"/>
    <n v="0"/>
    <x v="20"/>
  </r>
  <r>
    <s v="TR17N"/>
    <s v="BTS_EMEA"/>
    <s v="Wave 2 NDBM"/>
    <s v="998-23670"/>
    <s v="NULL"/>
    <s v="BELLAIREFBTX"/>
    <s v="TABLET DEVICES"/>
    <s v="COMMERCIAL NDBM"/>
    <x v="7"/>
    <s v="VENUE 8 PRO"/>
    <s v="BELLAIREBTX"/>
    <x v="2"/>
    <s v="France"/>
    <s v="France"/>
    <s v="Tablets"/>
    <s v="Tablets"/>
    <n v="17"/>
    <n v="17"/>
    <n v="17"/>
    <n v="17"/>
    <n v="17"/>
    <n v="17"/>
    <n v="17"/>
    <n v="17"/>
    <n v="17"/>
    <n v="17"/>
    <n v="17"/>
    <n v="17"/>
    <n v="17"/>
    <n v="17"/>
    <n v="0"/>
    <n v="0"/>
    <n v="0"/>
    <n v="0"/>
    <n v="0"/>
    <n v="0"/>
    <m/>
    <m/>
    <m/>
    <m/>
    <m/>
    <m/>
    <m/>
    <m/>
    <m/>
    <n v="369.84"/>
    <n v="6287.28"/>
    <n v="0"/>
    <n v="6287.28"/>
    <x v="116"/>
  </r>
  <r>
    <s v="TR32K"/>
    <s v="BTS_EMEA"/>
    <s v="FY15 Wave 1 - Lati Haswell"/>
    <s v="998-BEKJ"/>
    <s v="NULL"/>
    <s v="LATITUDE OAK15FBTX"/>
    <s v="COMMERCIAL"/>
    <s v="COMMERCIAL NDBM"/>
    <x v="4"/>
    <s v="LATITUDE 3540"/>
    <s v="LATITUDE OAK15BTX"/>
    <x v="2"/>
    <s v="DE"/>
    <s v="NULL"/>
    <s v="Commercial NDBM"/>
    <s v="Commercial DBM"/>
    <n v="5"/>
    <n v="5"/>
    <n v="5"/>
    <n v="5"/>
    <n v="5"/>
    <n v="5"/>
    <n v="5"/>
    <n v="5"/>
    <n v="5"/>
    <n v="5"/>
    <n v="5"/>
    <n v="5"/>
    <n v="5"/>
    <n v="0"/>
    <n v="0"/>
    <n v="0"/>
    <n v="0"/>
    <n v="0"/>
    <n v="0"/>
    <n v="0"/>
    <m/>
    <m/>
    <m/>
    <m/>
    <m/>
    <m/>
    <m/>
    <m/>
    <m/>
    <n v="597.20000000000005"/>
    <n v="2986"/>
    <n v="0"/>
    <n v="2986"/>
    <x v="174"/>
  </r>
  <r>
    <s v="TR58M"/>
    <s v="BTS_EMEA"/>
    <s v="FY16 2H"/>
    <s v="998-BOWB"/>
    <s v="NULL"/>
    <s v="GOLIADMLK14FBTXE"/>
    <s v="COMMERCIAL"/>
    <s v="COMMERCIAL NDBM"/>
    <x v="4"/>
    <s v="LATITUDE E7450"/>
    <s v="GOLIADMLK14BTXE"/>
    <x v="2"/>
    <s v="Not Applicable"/>
    <s v="NULL"/>
    <s v="NULL"/>
    <s v="Commercial DBM"/>
    <n v="123"/>
    <n v="98"/>
    <n v="98"/>
    <n v="98"/>
    <n v="98"/>
    <n v="17"/>
    <n v="17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840.23"/>
    <n v="103348.29000000001"/>
    <n v="0"/>
    <n v="0"/>
    <x v="40"/>
  </r>
  <r>
    <s v="TTGM4"/>
    <s v="BTS_EMEA"/>
    <s v="FY 16 B2S Cycle 3 - new"/>
    <s v="998-BONP"/>
    <s v="INSPIRON 7548,,,BRADLEYBDWFBTX"/>
    <s v="BRADLEYBDWFBTX"/>
    <s v="CONSUMER"/>
    <s v="CONSUMER DIRECT"/>
    <x v="0"/>
    <s v="INSPIRON 7548"/>
    <s v="BRADLEYBDWBTX"/>
    <x v="2"/>
    <s v="Not Applicable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71"/>
  </r>
  <r>
    <s v="TW77K"/>
    <s v="BTS_EMEA"/>
    <s v="FY16 2H"/>
    <s v="998-BOVX"/>
    <s v="NULL"/>
    <s v="HOUSTON15FBTX"/>
    <s v="COMMERCIAL"/>
    <s v="COMMERCIAL NDBM"/>
    <x v="4"/>
    <s v="LATITUDE 5550"/>
    <s v="HOUSTON15BTX"/>
    <x v="2"/>
    <s v="Not Applicable"/>
    <s v="NULL"/>
    <s v="NULL"/>
    <s v="Commercial DBM"/>
    <n v="106"/>
    <n v="106"/>
    <n v="106"/>
    <n v="106"/>
    <n v="106"/>
    <n v="106"/>
    <n v="106"/>
    <n v="106"/>
    <n v="22"/>
    <n v="0"/>
    <n v="0"/>
    <n v="0"/>
    <n v="0"/>
    <n v="0"/>
    <n v="0"/>
    <n v="0"/>
    <n v="0"/>
    <n v="0"/>
    <n v="0"/>
    <n v="0"/>
    <m/>
    <m/>
    <m/>
    <m/>
    <m/>
    <m/>
    <m/>
    <m/>
    <m/>
    <n v="659.63"/>
    <n v="69920.78"/>
    <n v="0"/>
    <n v="69920.78"/>
    <x v="62"/>
  </r>
  <r>
    <s v="TXC86"/>
    <s v="BTS_EMEA"/>
    <s v="FY 16 B2S Cycle 3"/>
    <s v="998-BNGW"/>
    <s v="NULL"/>
    <s v="VANGOGH15BDWFBTX"/>
    <s v="CONSUMER"/>
    <s v="COMMERCIAL NDBM"/>
    <x v="6"/>
    <s v="VOSTRO 15 3558"/>
    <s v="VANGOGH15BDWBTX"/>
    <x v="2"/>
    <s v="Not Applicable"/>
    <s v="NULL"/>
    <s v="NULL"/>
    <s v="Commercial DBM"/>
    <n v="808"/>
    <n v="807"/>
    <n v="807"/>
    <n v="807"/>
    <n v="807"/>
    <n v="717"/>
    <n v="447"/>
    <n v="177"/>
    <n v="0"/>
    <n v="0"/>
    <n v="0"/>
    <n v="0"/>
    <n v="0"/>
    <n v="0"/>
    <n v="0"/>
    <n v="0"/>
    <n v="0"/>
    <n v="0"/>
    <n v="0"/>
    <n v="0"/>
    <m/>
    <m/>
    <m/>
    <m/>
    <m/>
    <m/>
    <m/>
    <m/>
    <m/>
    <n v="395.64"/>
    <n v="319677.12"/>
    <n v="0"/>
    <n v="70028.28"/>
    <x v="166"/>
  </r>
  <r>
    <s v="V0DRX"/>
    <s v="BTS_EMEA"/>
    <s v="FY16 Q1 - Opti HSW Refresh"/>
    <s v="998-BLXN"/>
    <s v="NULL"/>
    <s v="TIGRISMTFBTX"/>
    <s v="COMMERCIAL"/>
    <s v="COMMERCIAL NDBM"/>
    <x v="2"/>
    <s v="OPTIPLEX 3020"/>
    <s v="TIGRISMTBTX"/>
    <x v="2"/>
    <s v="DE"/>
    <s v="NULL"/>
    <s v="Commercial NDBM"/>
    <s v="Commercial DBM"/>
    <n v="100"/>
    <n v="86"/>
    <n v="86"/>
    <n v="26"/>
    <n v="26"/>
    <n v="0"/>
    <n v="0"/>
    <n v="0"/>
    <n v="0"/>
    <n v="0"/>
    <n v="0"/>
    <n v="0"/>
    <n v="0"/>
    <n v="0"/>
    <n v="0"/>
    <n v="132"/>
    <n v="0"/>
    <n v="0"/>
    <n v="132"/>
    <n v="24"/>
    <m/>
    <m/>
    <m/>
    <m/>
    <m/>
    <m/>
    <m/>
    <m/>
    <m/>
    <n v="330.58"/>
    <n v="33058"/>
    <n v="43636.56"/>
    <n v="0"/>
    <x v="41"/>
  </r>
  <r>
    <s v="V0T1N"/>
    <s v="BTS_EMEA"/>
    <s v="FY 16 B2S Cycle 3"/>
    <s v="998-BNKG"/>
    <s v="NULL"/>
    <s v="BRADLEYBDWFBTX"/>
    <s v="CONSUMER"/>
    <s v="CONSUMER DIRECT"/>
    <x v="0"/>
    <s v="INSPIRON 7548"/>
    <s v="BRADLEYBDWBTX"/>
    <x v="2"/>
    <s v="Not Applicable"/>
    <s v="NULL"/>
    <s v="NULL"/>
    <s v="Cons Direct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m/>
    <m/>
    <m/>
    <m/>
    <m/>
    <m/>
    <m/>
    <m/>
    <m/>
    <n v="1021.97"/>
    <n v="1021.97"/>
    <n v="0"/>
    <n v="1021.97"/>
    <x v="71"/>
  </r>
  <r>
    <s v="V5J23"/>
    <s v="BTS_EMEA"/>
    <s v="FY16 Q1 - Opti HSW Refresh"/>
    <s v="998-BLWQ"/>
    <s v="NULL"/>
    <s v="TIGRIS AIOFBTX"/>
    <s v="COMMERCIAL"/>
    <s v="COMMERCIAL NDBM"/>
    <x v="2"/>
    <s v="OPTIPLEX 3030 AIO"/>
    <s v="TIGRIS AIO BTX"/>
    <x v="2"/>
    <s v="FR"/>
    <s v="NULL"/>
    <s v="NULL"/>
    <s v="Commercial DBM"/>
    <n v="585"/>
    <n v="577"/>
    <n v="557"/>
    <n v="497"/>
    <n v="277"/>
    <n v="75"/>
    <n v="75"/>
    <n v="75"/>
    <n v="1"/>
    <n v="1"/>
    <n v="1"/>
    <n v="0"/>
    <n v="0"/>
    <n v="0"/>
    <n v="0"/>
    <n v="460"/>
    <n v="40"/>
    <n v="0"/>
    <n v="500"/>
    <n v="140"/>
    <m/>
    <m/>
    <m/>
    <m/>
    <m/>
    <m/>
    <m/>
    <m/>
    <m/>
    <n v="500.01"/>
    <n v="292505.84999999998"/>
    <n v="250005"/>
    <n v="37500.75"/>
    <x v="173"/>
  </r>
  <r>
    <s v="V5PGC"/>
    <s v="BTS_EMEA"/>
    <s v="FY 16 B2S Cycle 3"/>
    <s v="998-BNEW"/>
    <s v="NULL"/>
    <s v="GENERAL MTFBTX"/>
    <s v="CONSUMER"/>
    <s v="CONSUMER DIRECT"/>
    <x v="1"/>
    <s v="INSPIRON 3847"/>
    <s v="GENERAL MT BTX"/>
    <x v="2"/>
    <s v="Not Applicable"/>
    <s v="NULL"/>
    <s v="Consumer Direct"/>
    <s v="Cons Direct"/>
    <n v="36"/>
    <n v="36"/>
    <n v="36"/>
    <n v="36"/>
    <n v="36"/>
    <n v="17"/>
    <n v="17"/>
    <n v="17"/>
    <n v="13"/>
    <n v="0"/>
    <n v="0"/>
    <n v="0"/>
    <n v="0"/>
    <n v="0"/>
    <n v="0"/>
    <n v="0"/>
    <n v="0"/>
    <n v="0"/>
    <n v="0"/>
    <n v="24"/>
    <m/>
    <m/>
    <m/>
    <m/>
    <m/>
    <m/>
    <m/>
    <m/>
    <m/>
    <n v="681.35"/>
    <n v="24528.600000000002"/>
    <n v="0"/>
    <n v="11582.95"/>
    <x v="30"/>
  </r>
  <r>
    <s v="V80FK"/>
    <s v="BTS_EMEA"/>
    <s v="FY15 Wave 2"/>
    <s v="998-BJRO"/>
    <s v="NULL"/>
    <s v="HOUSTON14FBTX"/>
    <s v="COMMERCIAL"/>
    <s v="COMMERCIAL NDBM"/>
    <x v="4"/>
    <s v="LATITUDE 5450"/>
    <s v="HOUSTON14BTX"/>
    <x v="2"/>
    <s v="GB"/>
    <s v="NULL"/>
    <s v="NULL"/>
    <s v="Commercial DBM"/>
    <n v="364"/>
    <n v="329"/>
    <n v="311"/>
    <n v="239"/>
    <n v="218"/>
    <n v="0"/>
    <n v="0"/>
    <n v="0"/>
    <n v="0"/>
    <n v="0"/>
    <n v="0"/>
    <n v="0"/>
    <n v="0"/>
    <n v="0"/>
    <n v="0"/>
    <n v="0"/>
    <n v="0"/>
    <n v="366"/>
    <n v="366"/>
    <n v="216"/>
    <m/>
    <m/>
    <m/>
    <m/>
    <m/>
    <m/>
    <m/>
    <m/>
    <m/>
    <n v="662.26"/>
    <n v="241062.63999999998"/>
    <n v="242387.16"/>
    <n v="0"/>
    <x v="64"/>
  </r>
  <r>
    <s v="VCWRX"/>
    <s v="BTS_EMEA"/>
    <s v="Not Applicable"/>
    <s v="998-BOID"/>
    <s v="NULL"/>
    <s v="SAN FRANCISCOZEROFBTX"/>
    <s v="THIN CLIENT"/>
    <s v="COMMERCIAL NDBM"/>
    <x v="11"/>
    <s v="WYSE 5010 THIN CLIENT"/>
    <s v="SAN FRANCISCOZEROBTX"/>
    <x v="2"/>
    <s v="Not Applicable"/>
    <s v="NULL"/>
    <s v="NULL"/>
    <s v="Commercial DBM"/>
    <n v="76"/>
    <n v="76"/>
    <n v="76"/>
    <n v="76"/>
    <n v="76"/>
    <n v="56"/>
    <n v="27"/>
    <n v="27"/>
    <n v="0"/>
    <n v="0"/>
    <n v="0"/>
    <n v="0"/>
    <n v="0"/>
    <n v="0"/>
    <n v="0"/>
    <n v="0"/>
    <n v="0"/>
    <n v="0"/>
    <n v="0"/>
    <n v="0"/>
    <m/>
    <m/>
    <m/>
    <m/>
    <m/>
    <m/>
    <m/>
    <m/>
    <m/>
    <n v="120.35"/>
    <n v="9146.6"/>
    <n v="0"/>
    <n v="3249.45"/>
    <x v="151"/>
  </r>
  <r>
    <s v="VG30G"/>
    <s v="BTS_EMEA"/>
    <s v="FY16 Q1 - Opti HSW Refresh"/>
    <s v="998-BLVP"/>
    <s v="NULL"/>
    <s v="AMAZON7MTFBTX"/>
    <s v="COMMERCIAL"/>
    <s v="COMMERCIAL NDBM"/>
    <x v="2"/>
    <s v="OPTIPLEX 7020"/>
    <s v="AMAZON7MTBTX"/>
    <x v="2"/>
    <s v="DE"/>
    <s v="NULL"/>
    <s v="NULL"/>
    <s v="Commercial DBM"/>
    <n v="59"/>
    <n v="55"/>
    <n v="55"/>
    <n v="0"/>
    <n v="0"/>
    <n v="0"/>
    <n v="0"/>
    <n v="0"/>
    <n v="0"/>
    <n v="0"/>
    <n v="0"/>
    <n v="0"/>
    <n v="0"/>
    <n v="0"/>
    <n v="0"/>
    <n v="216"/>
    <n v="0"/>
    <n v="0"/>
    <n v="216"/>
    <n v="84"/>
    <m/>
    <m/>
    <m/>
    <m/>
    <m/>
    <m/>
    <m/>
    <m/>
    <m/>
    <n v="397.76"/>
    <n v="23467.84"/>
    <n v="85916.160000000003"/>
    <n v="0"/>
    <x v="225"/>
  </r>
  <r>
    <s v="VGC1J"/>
    <s v="BTS_EMEA"/>
    <s v="FY16 2H"/>
    <s v="998-BOJX"/>
    <s v="OPTIPLEX 9020,,DOGFISH,DOGFISH 9FBTX"/>
    <s v="DOGFISH 9FBTX"/>
    <s v="COMMERCIAL"/>
    <s v="COMMERCIAL NDBM"/>
    <x v="2"/>
    <s v="OPTIPLEX 9020"/>
    <s v="DOGFISH 9 BTX"/>
    <x v="2"/>
    <s v="Not Applicable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96"/>
  </r>
  <r>
    <s v="VGFWY"/>
    <s v="BTS_EMEA"/>
    <s v="FY 16 B2S Cycle 3"/>
    <s v="998-BNON"/>
    <s v="NULL"/>
    <s v="TULIP15BDWFBTX"/>
    <s v="CONSUMER"/>
    <s v="CONSUMER DIRECT"/>
    <x v="0"/>
    <s v="INSPIRON 15-5558"/>
    <s v="TULIP15BDWBTX"/>
    <x v="2"/>
    <s v="Not Applicable"/>
    <s v="NULL"/>
    <s v="NULL"/>
    <s v="Cons Direct"/>
    <n v="28"/>
    <n v="28"/>
    <n v="28"/>
    <n v="28"/>
    <n v="28"/>
    <n v="28"/>
    <n v="28"/>
    <n v="28"/>
    <n v="28"/>
    <n v="0"/>
    <n v="0"/>
    <n v="0"/>
    <n v="0"/>
    <n v="0"/>
    <n v="0"/>
    <n v="0"/>
    <n v="0"/>
    <n v="0"/>
    <n v="0"/>
    <n v="0"/>
    <m/>
    <m/>
    <m/>
    <m/>
    <m/>
    <m/>
    <m/>
    <m/>
    <m/>
    <n v="515.26"/>
    <n v="14427.279999999999"/>
    <n v="0"/>
    <n v="14427.279999999999"/>
    <x v="80"/>
  </r>
  <r>
    <s v="VJ67P"/>
    <s v="BTS_EMEA"/>
    <s v="Not Applicable"/>
    <s v="998-BOKG"/>
    <s v="NULL"/>
    <s v="SAN FRANCISCOTOSBTX"/>
    <s v="THIN CLIENT"/>
    <s v="COMMERCIAL NDBM"/>
    <x v="11"/>
    <s v="WYSE 5010 THIN CLIENT"/>
    <s v="SAN FRANCISCOBTX"/>
    <x v="2"/>
    <s v="Not Applicable"/>
    <s v="NULL"/>
    <s v="NULL"/>
    <s v="Commercial DBM"/>
    <n v="367"/>
    <n v="367"/>
    <n v="367"/>
    <n v="367"/>
    <n v="367"/>
    <n v="367"/>
    <n v="367"/>
    <n v="254"/>
    <n v="0"/>
    <n v="0"/>
    <n v="0"/>
    <n v="0"/>
    <n v="0"/>
    <n v="0"/>
    <n v="0"/>
    <n v="0"/>
    <n v="0"/>
    <n v="0"/>
    <n v="0"/>
    <n v="0"/>
    <m/>
    <m/>
    <m/>
    <m/>
    <m/>
    <m/>
    <m/>
    <m/>
    <m/>
    <n v="175.25"/>
    <n v="64316.75"/>
    <n v="0"/>
    <n v="44513.5"/>
    <x v="106"/>
  </r>
  <r>
    <s v="VK09V"/>
    <s v="BTS_EMEA"/>
    <s v="FY16 2H"/>
    <s v="998-BOJY"/>
    <s v="OPTIPLEX 9020,,DOGFISH,DOGFISH 9FBTX"/>
    <s v="DOGFISH 9FBTX"/>
    <s v="COMMERCIAL"/>
    <s v="COMMERCIAL NDBM"/>
    <x v="2"/>
    <s v="OPTIPLEX 9020"/>
    <s v="DOGFISH 9 BTX"/>
    <x v="2"/>
    <s v="Not Applicable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96"/>
  </r>
  <r>
    <s v="VKH61"/>
    <s v="BTS_EMEA"/>
    <s v="FY15 Wave 1"/>
    <s v="998-BFTY"/>
    <s v="NULL"/>
    <s v="AMAZON7MTFBTX"/>
    <s v="COMMERCIAL"/>
    <s v="COMMERCIAL NDBM"/>
    <x v="2"/>
    <s v="OPTIPLEX 7020"/>
    <s v="AMAZON7MTBTX"/>
    <x v="2"/>
    <s v="FR"/>
    <s v="NULL"/>
    <s v="NULL"/>
    <s v="Commercial DBM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m/>
    <m/>
    <m/>
    <m/>
    <m/>
    <m/>
    <m/>
    <m/>
    <m/>
    <n v="397.77"/>
    <n v="397.77"/>
    <n v="0"/>
    <n v="397.77"/>
    <x v="225"/>
  </r>
  <r>
    <s v="VNGR8"/>
    <s v="BTS_EMEA"/>
    <s v="FY16 2H"/>
    <s v="998-BOFU"/>
    <s v="LATITUDE 3340,,,ROUNDROCKFBTX"/>
    <s v="ROUNDROCKFBTX"/>
    <s v="COMMERCIAL"/>
    <s v="COMMERCIAL NDBM"/>
    <x v="4"/>
    <s v="LATITUDE 3340"/>
    <s v="ROUND ROCKBTX"/>
    <x v="2"/>
    <s v="Not Applicable"/>
    <s v="NULL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15"/>
    <n v="0"/>
    <n v="0"/>
    <n v="0"/>
    <n v="15"/>
    <n v="0"/>
    <m/>
    <m/>
    <m/>
    <m/>
    <m/>
    <m/>
    <m/>
    <m/>
    <m/>
    <n v="586.72439999999995"/>
    <n v="0"/>
    <n v="8800.866"/>
    <n v="0"/>
    <x v="10"/>
  </r>
  <r>
    <s v="VRDJ1"/>
    <s v="BTS_EMEA"/>
    <s v="FY16 2H"/>
    <s v="998-BOIL"/>
    <s v="OPTIPLEX 9020,NO PROCESSOR,AMAZON SFF,AMAZONSFFFBTX,BTX,WW"/>
    <s v="AMAZONSFFFBTX"/>
    <s v="COMMERCIAL"/>
    <s v="COMMERCIAL NDBM"/>
    <x v="2"/>
    <s v="OPTIPLEX 9020"/>
    <s v="AMAZONSFFBTX"/>
    <x v="2"/>
    <s v="Not Applicable"/>
    <s v="NULL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m/>
    <m/>
    <m/>
    <m/>
    <m/>
    <m/>
    <m/>
    <m/>
    <m/>
    <n v="499.46"/>
    <n v="0"/>
    <n v="0"/>
    <n v="0"/>
    <x v="133"/>
  </r>
  <r>
    <s v="VTHTJ"/>
    <s v="BTS_EMEA"/>
    <s v="FY16 2H"/>
    <s v="998-BOIO"/>
    <s v="LATITUDE 5550,,NOTEBOOK,HOUSTON15FBTX"/>
    <s v="HOUSTON15FBTX"/>
    <s v="COMMERCIAL"/>
    <s v="COMMERCIAL NDBM"/>
    <x v="4"/>
    <s v="LATITUDE 5550"/>
    <s v="HOUSTON15BTX"/>
    <x v="2"/>
    <s v="Not Applicable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45"/>
    <n v="30"/>
    <m/>
    <m/>
    <m/>
    <m/>
    <m/>
    <m/>
    <m/>
    <m/>
    <m/>
    <n v="855.4135"/>
    <n v="0"/>
    <n v="38493.607499999998"/>
    <n v="0"/>
    <x v="62"/>
  </r>
  <r>
    <s v="VV19M"/>
    <s v="BTS_EMEA"/>
    <s v="FY 16 Spring Cycle 1"/>
    <s v="998-BLNY"/>
    <s v="NULL"/>
    <s v="IRIS15BYTFBTX"/>
    <s v="CONSUMER"/>
    <s v="CONSUMER DIRECT"/>
    <x v="0"/>
    <s v="INSPIRON 15-3551"/>
    <s v="IRIS15BYTBTX"/>
    <x v="2"/>
    <s v="Not Applicable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398.16"/>
    <n v="0"/>
    <n v="0"/>
    <n v="0"/>
    <x v="4"/>
  </r>
  <r>
    <s v="VVXG0"/>
    <s v="BTS_EMEA"/>
    <s v="FY15 Wave 2"/>
    <s v="998-BJRR"/>
    <s v="NULL"/>
    <s v="HOUSTON14FBTX"/>
    <s v="COMMERCIAL"/>
    <s v="COMMERCIAL NDBM"/>
    <x v="4"/>
    <s v="LATITUDE 5450"/>
    <s v="HOUSTON14BTX"/>
    <x v="2"/>
    <s v="FR"/>
    <s v="NULL"/>
    <s v="NULL"/>
    <s v="Commercial DBM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m/>
    <m/>
    <m/>
    <m/>
    <m/>
    <m/>
    <m/>
    <m/>
    <m/>
    <n v="719.92"/>
    <n v="719.92"/>
    <n v="0"/>
    <n v="719.92"/>
    <x v="64"/>
  </r>
  <r>
    <s v="VWP1R"/>
    <s v="BTS_EMEA"/>
    <s v="FY16 2H"/>
    <s v="998-BOLS"/>
    <s v="OPTIPLEX 9030 AIO,BTX,RHINE,RHINE,BTX,WW"/>
    <s v="RHINEFBTX"/>
    <s v="COMMERCIAL"/>
    <s v="COMMERCIAL NDBM"/>
    <x v="2"/>
    <s v="OPTIPLEX 9030 AIO"/>
    <s v="RHINEAIOBTX"/>
    <x v="2"/>
    <s v="Not Applicable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10"/>
    <n v="19"/>
    <n v="0"/>
    <n v="29"/>
    <n v="0"/>
    <m/>
    <m/>
    <m/>
    <m/>
    <m/>
    <m/>
    <m/>
    <m/>
    <m/>
    <n v="665.14"/>
    <n v="0"/>
    <n v="19289.060000000001"/>
    <n v="0"/>
    <x v="131"/>
  </r>
  <r>
    <s v="W1M5R"/>
    <s v="BTS_EMEA"/>
    <s v="FY16 Q1 - Opti HSW Refresh"/>
    <s v="998-BLVS"/>
    <s v="NULL"/>
    <s v="AMAZON7SFFFBTX"/>
    <s v="COMMERCIAL"/>
    <s v="COMMERCIAL NDBM"/>
    <x v="2"/>
    <s v="OPTIPLEX 7020"/>
    <s v="AMAZON7SFFBTX"/>
    <x v="2"/>
    <s v="GB"/>
    <s v="NULL"/>
    <s v="NULL"/>
    <s v="Commercial DBM"/>
    <n v="10"/>
    <n v="10"/>
    <n v="3"/>
    <n v="1"/>
    <n v="1"/>
    <n v="1"/>
    <n v="1"/>
    <n v="1"/>
    <n v="1"/>
    <n v="0"/>
    <n v="0"/>
    <n v="0"/>
    <n v="0"/>
    <n v="0"/>
    <n v="0"/>
    <n v="0"/>
    <n v="0"/>
    <n v="0"/>
    <n v="0"/>
    <n v="250"/>
    <m/>
    <m/>
    <m/>
    <m/>
    <m/>
    <m/>
    <m/>
    <m/>
    <m/>
    <n v="340.55"/>
    <n v="3405.5"/>
    <n v="0"/>
    <n v="340.55"/>
    <x v="6"/>
  </r>
  <r>
    <s v="W1XJ3"/>
    <s v="BTS_EMEA"/>
    <s v="FY 16 Holiday Cycle 5"/>
    <s v="998-BQRI"/>
    <s v="NULL"/>
    <s v="TULIP15BDWFBTX"/>
    <s v="CONSUMER"/>
    <s v="CONSUMER DIRECT WIN10"/>
    <x v="0"/>
    <s v="INSPIRON 15-5558"/>
    <s v="TULIP15BDWBTX"/>
    <x v="2"/>
    <s v="Not Applicable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630"/>
    <n v="630"/>
    <n v="0"/>
    <m/>
    <m/>
    <m/>
    <m/>
    <m/>
    <m/>
    <m/>
    <m/>
    <m/>
    <n v="519.47540000000004"/>
    <n v="0"/>
    <n v="327269.50200000004"/>
    <n v="0"/>
    <x v="80"/>
  </r>
  <r>
    <s v="W3V15"/>
    <s v="BTS_EMEA"/>
    <s v="FY15 Wave 2"/>
    <s v="998-BJQO"/>
    <s v="NULL"/>
    <s v="HOUSTON15FBTX"/>
    <s v="COMMERCIAL"/>
    <s v="COMMERCIAL NDBM"/>
    <x v="4"/>
    <s v="LATITUDE 5550"/>
    <s v="HOUSTON15BTX"/>
    <x v="2"/>
    <s v="DE"/>
    <s v="NULL"/>
    <s v="NULL"/>
    <s v="Commercial DBM"/>
    <n v="258"/>
    <n v="241"/>
    <n v="28"/>
    <n v="28"/>
    <n v="28"/>
    <n v="0"/>
    <n v="0"/>
    <n v="0"/>
    <n v="0"/>
    <n v="0"/>
    <n v="0"/>
    <n v="0"/>
    <n v="0"/>
    <n v="0"/>
    <n v="36"/>
    <n v="0"/>
    <n v="0"/>
    <n v="252"/>
    <n v="288"/>
    <n v="84"/>
    <m/>
    <m/>
    <m/>
    <m/>
    <m/>
    <m/>
    <m/>
    <m/>
    <m/>
    <n v="747.4"/>
    <n v="192829.19999999998"/>
    <n v="215251.19999999998"/>
    <n v="0"/>
    <x v="62"/>
  </r>
  <r>
    <s v="W5TKR"/>
    <s v="BTS_EMEA"/>
    <s v="FY15 Wave 1 - Opti Haswell"/>
    <s v="998-BFTL"/>
    <s v="NULL"/>
    <s v="TIGRISMTFBTX"/>
    <s v="COMMERCIAL"/>
    <s v="COMMERCIAL NDBM"/>
    <x v="2"/>
    <s v="OPTIPLEX 3020"/>
    <s v="TIGRISMTBTX"/>
    <x v="2"/>
    <s v="IT"/>
    <s v="NULL"/>
    <s v="Commercial NDBM"/>
    <s v="Commercial DBM"/>
    <n v="2418"/>
    <n v="2411"/>
    <n v="2279"/>
    <n v="2159"/>
    <n v="2159"/>
    <n v="24"/>
    <n v="24"/>
    <n v="24"/>
    <n v="24"/>
    <n v="24"/>
    <n v="12"/>
    <n v="0"/>
    <n v="0"/>
    <n v="0"/>
    <n v="0"/>
    <n v="696"/>
    <n v="12"/>
    <n v="0"/>
    <n v="708"/>
    <n v="276"/>
    <m/>
    <m/>
    <m/>
    <m/>
    <m/>
    <m/>
    <m/>
    <m/>
    <m/>
    <n v="449.86"/>
    <n v="1087761.48"/>
    <n v="318500.88"/>
    <n v="10796.64"/>
    <x v="41"/>
  </r>
  <r>
    <s v="W64MK"/>
    <s v="BTS_EMEA"/>
    <s v="FY16 2H"/>
    <s v="998-BPWW"/>
    <s v="NULL"/>
    <s v="TULUMMTFBTX"/>
    <s v="COMMERCIAL"/>
    <s v="COMMERCIAL NDBM"/>
    <x v="15"/>
    <s v="PRECISION T1700"/>
    <s v="TULUMMTBTX"/>
    <x v="2"/>
    <s v="Not Applicable"/>
    <s v="NULL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m/>
    <m/>
    <m/>
    <m/>
    <m/>
    <m/>
    <m/>
    <m/>
    <m/>
    <s v="-"/>
    <s v="-"/>
    <n v="0"/>
    <n v="0"/>
    <x v="210"/>
  </r>
  <r>
    <s v="W7PFP"/>
    <s v="BTS_EMEA"/>
    <s v="FY16 2H"/>
    <s v="998-BQCZ"/>
    <s v="NULL"/>
    <s v="TIGRISMTFBTX"/>
    <s v="COMMERCIAL"/>
    <s v="COMMERCIAL INDIRECT"/>
    <x v="2"/>
    <s v="OPTIPLEX 3020"/>
    <s v="TIGRISMTBTX"/>
    <x v="2"/>
    <s v="Not Applicable"/>
    <s v="NULL"/>
    <s v="Commercial NDBM"/>
    <s v="Comm Emerging"/>
    <n v="5"/>
    <n v="5"/>
    <n v="5"/>
    <n v="5"/>
    <n v="5"/>
    <n v="0"/>
    <n v="0"/>
    <n v="0"/>
    <n v="0"/>
    <n v="0"/>
    <n v="0"/>
    <n v="0"/>
    <n v="0"/>
    <n v="0"/>
    <n v="0"/>
    <n v="75"/>
    <n v="0"/>
    <n v="0"/>
    <n v="75"/>
    <n v="75"/>
    <m/>
    <m/>
    <m/>
    <m/>
    <m/>
    <m/>
    <m/>
    <m/>
    <m/>
    <n v="450.29880000000003"/>
    <n v="2251.4940000000001"/>
    <n v="33772.410000000003"/>
    <n v="0"/>
    <x v="41"/>
  </r>
  <r>
    <s v="WC3F0"/>
    <s v="BTS_EMEA"/>
    <s v="FY16 2H"/>
    <s v="998-BPUN"/>
    <s v="NULL"/>
    <s v="DIESEL15FBTX"/>
    <s v="COMMERCIAL"/>
    <s v="COMMERCIAL NDBM"/>
    <x v="14"/>
    <s v="PRECISION M4800"/>
    <s v="DIESEL15BTX"/>
    <x v="2"/>
    <s v="Not Applicable"/>
    <s v="NULL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226"/>
  </r>
  <r>
    <s v="WDR5C"/>
    <s v="BTS_EMEA"/>
    <s v="FY16 2H"/>
    <s v="998-BOVZ"/>
    <s v="NULL"/>
    <s v="HOUSTON15FBTX"/>
    <s v="COMMERCIAL"/>
    <s v="COMMERCIAL NDBM"/>
    <x v="4"/>
    <s v="LATITUDE 5550"/>
    <s v="HOUSTON15BTX"/>
    <x v="2"/>
    <s v="Not Applicable"/>
    <s v="NULL"/>
    <s v="NULL"/>
    <s v="Commercial DBM"/>
    <n v="49"/>
    <n v="49"/>
    <n v="49"/>
    <n v="0"/>
    <n v="0"/>
    <n v="0"/>
    <n v="0"/>
    <n v="0"/>
    <n v="0"/>
    <n v="0"/>
    <n v="0"/>
    <n v="0"/>
    <n v="0"/>
    <n v="0"/>
    <n v="0"/>
    <n v="0"/>
    <n v="0"/>
    <n v="168"/>
    <n v="168"/>
    <n v="250"/>
    <m/>
    <m/>
    <m/>
    <m/>
    <m/>
    <m/>
    <m/>
    <m/>
    <m/>
    <n v="759.08619999999996"/>
    <n v="37195.2238"/>
    <n v="127526.4816"/>
    <n v="0"/>
    <x v="62"/>
  </r>
  <r>
    <s v="WFCPN"/>
    <s v="BTS_EMEA"/>
    <s v="FY15 Wave 2"/>
    <s v="998-BHVE"/>
    <s v="NULL"/>
    <s v="DOGFISH 3FBTX"/>
    <s v="COMMERCIAL"/>
    <s v="COMMERCIAL NDBM"/>
    <x v="2"/>
    <s v="OPTIPLEX 3020"/>
    <s v="DOGFISH 3 BTX"/>
    <x v="2"/>
    <s v="FR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110"/>
  </r>
  <r>
    <s v="WFH1P"/>
    <s v="BTS_EMEA"/>
    <s v="FY15 Wave 2"/>
    <s v="998-BJTQ"/>
    <s v="NULL"/>
    <s v="MARBLE FALLS15FBTX"/>
    <s v="COMMERCIAL"/>
    <s v="COMMERCIAL NDBM"/>
    <x v="4"/>
    <s v="LATITUDE 3550"/>
    <s v="MARBLE FALLS15BTX"/>
    <x v="2"/>
    <s v="GB"/>
    <s v="NULL"/>
    <s v="NULL"/>
    <s v="Commercial DBM"/>
    <n v="650"/>
    <n v="649"/>
    <n v="649"/>
    <n v="649"/>
    <n v="649"/>
    <n v="587"/>
    <n v="503"/>
    <n v="0"/>
    <n v="0"/>
    <n v="0"/>
    <n v="0"/>
    <n v="0"/>
    <n v="0"/>
    <n v="0"/>
    <n v="0"/>
    <n v="0"/>
    <n v="0"/>
    <n v="168"/>
    <n v="168"/>
    <n v="0"/>
    <m/>
    <m/>
    <m/>
    <m/>
    <m/>
    <m/>
    <m/>
    <m/>
    <m/>
    <n v="581.35"/>
    <n v="377877.5"/>
    <n v="97666.8"/>
    <n v="0"/>
    <x v="147"/>
  </r>
  <r>
    <s v="WK0R0"/>
    <s v="BTS_EMEA"/>
    <s v="Cycle 5"/>
    <s v="998-BLFZ"/>
    <s v="NULL"/>
    <s v="BLACKBURNFBTX"/>
    <s v="TABLET DEVICES"/>
    <s v="TABLETS"/>
    <x v="7"/>
    <s v="VENUE 8 7840"/>
    <s v="BLACKBURNBTX"/>
    <x v="2"/>
    <s v="Not Applicable"/>
    <s v="NULL"/>
    <s v="NULL"/>
    <s v="Tablets"/>
    <n v="1526"/>
    <n v="1525"/>
    <n v="1525"/>
    <n v="1525"/>
    <n v="1525"/>
    <n v="1525"/>
    <n v="1525"/>
    <n v="1525"/>
    <n v="1525"/>
    <n v="1525"/>
    <n v="1525"/>
    <n v="910"/>
    <n v="0"/>
    <n v="0"/>
    <n v="0"/>
    <n v="0"/>
    <n v="0"/>
    <n v="0"/>
    <n v="0"/>
    <n v="0"/>
    <m/>
    <m/>
    <m/>
    <m/>
    <m/>
    <m/>
    <m/>
    <m/>
    <m/>
    <n v="332.11"/>
    <n v="506799.86000000004"/>
    <n v="0"/>
    <n v="506467.75"/>
    <x v="229"/>
  </r>
  <r>
    <s v="WMDYN"/>
    <s v="BTS_EMEA"/>
    <s v="FY16 2H"/>
    <s v="998-BRFT"/>
    <s v="NULL"/>
    <s v="GOLIADMLK12FBTXE"/>
    <s v="COMMERCIAL"/>
    <s v="COMMERCIAL NDBM"/>
    <x v="4"/>
    <s v="LATITUDE E7250"/>
    <s v="GOLIADMLK12BTXE"/>
    <x v="2"/>
    <s v="Not Applicable"/>
    <s v="NULL"/>
    <s v="NULL"/>
    <s v="Commercial DBM"/>
    <n v="106"/>
    <n v="106"/>
    <n v="22"/>
    <n v="22"/>
    <n v="22"/>
    <n v="0"/>
    <n v="0"/>
    <n v="0"/>
    <n v="0"/>
    <n v="0"/>
    <n v="0"/>
    <n v="0"/>
    <n v="0"/>
    <n v="0"/>
    <n v="0"/>
    <n v="0"/>
    <n v="0"/>
    <n v="84"/>
    <n v="84"/>
    <n v="0"/>
    <m/>
    <m/>
    <m/>
    <m/>
    <m/>
    <m/>
    <m/>
    <m/>
    <m/>
    <n v="859.78510000000006"/>
    <n v="91137.220600000001"/>
    <n v="72221.948400000008"/>
    <n v="0"/>
    <x v="112"/>
  </r>
  <r>
    <s v="WT93X"/>
    <s v="BTS_EMEA"/>
    <s v="FY 16 B2S Cycle 3"/>
    <s v="998-BNOE"/>
    <s v="NULL"/>
    <s v="DINO13FBTX"/>
    <s v="CONSUMER"/>
    <s v="CONSUMER DIRECT"/>
    <x v="5"/>
    <s v="XPS  13 9343"/>
    <s v="DINO13BTX"/>
    <x v="2"/>
    <s v="Not Applicable"/>
    <s v="NULL"/>
    <s v="NULL"/>
    <s v="Cons Direct"/>
    <n v="2"/>
    <n v="2"/>
    <n v="2"/>
    <n v="2"/>
    <n v="2"/>
    <n v="2"/>
    <n v="2"/>
    <n v="2"/>
    <n v="2"/>
    <n v="2"/>
    <n v="0"/>
    <n v="0"/>
    <n v="0"/>
    <n v="0"/>
    <n v="0"/>
    <n v="0"/>
    <n v="0"/>
    <n v="0"/>
    <n v="0"/>
    <n v="0"/>
    <m/>
    <m/>
    <m/>
    <m/>
    <m/>
    <m/>
    <m/>
    <m/>
    <m/>
    <n v="1183.73"/>
    <n v="2367.46"/>
    <n v="0"/>
    <n v="2367.46"/>
    <x v="48"/>
  </r>
  <r>
    <s v="WXVPC"/>
    <s v="BTS_EMEA"/>
    <s v="FY15 Wave 1 - Opti Haswell"/>
    <s v="998-BFWG"/>
    <s v="NULL"/>
    <s v="TIGRISSFFFBTX"/>
    <s v="COMMERCIAL"/>
    <s v="COMMERCIAL NDBM"/>
    <x v="2"/>
    <s v="OPTIPLEX 3020"/>
    <s v="TIGRISSFFBTX"/>
    <x v="2"/>
    <s v="DK"/>
    <s v="NULL"/>
    <s v="Commercial NDBM"/>
    <s v="Commercial DBM"/>
    <n v="10"/>
    <n v="10"/>
    <n v="10"/>
    <n v="10"/>
    <n v="10"/>
    <n v="10"/>
    <n v="10"/>
    <n v="10"/>
    <n v="10"/>
    <n v="10"/>
    <n v="10"/>
    <n v="0"/>
    <n v="0"/>
    <n v="0"/>
    <n v="0"/>
    <n v="0"/>
    <n v="0"/>
    <n v="0"/>
    <n v="0"/>
    <n v="0"/>
    <m/>
    <m/>
    <m/>
    <m/>
    <m/>
    <m/>
    <m/>
    <m/>
    <m/>
    <n v="374.5"/>
    <n v="3745"/>
    <n v="0"/>
    <n v="3745"/>
    <x v="119"/>
  </r>
  <r>
    <s v="WYFYN"/>
    <s v="BTS_EMEA"/>
    <s v="FY 16 B2S Cycle 3"/>
    <s v="998-BOFG"/>
    <s v="NULL"/>
    <s v="SAKURAFBTX"/>
    <s v="CONSUMER"/>
    <s v="CONSUMER DIRECT"/>
    <x v="1"/>
    <s v="INSPIRON 3050"/>
    <s v="SAKURABTX"/>
    <x v="2"/>
    <s v="Not Applicable"/>
    <s v="NULL"/>
    <s v="NULL"/>
    <s v="Cons Direct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m/>
    <m/>
    <m/>
    <m/>
    <m/>
    <m/>
    <m/>
    <m/>
    <m/>
    <n v="187.14"/>
    <n v="187.14"/>
    <n v="0"/>
    <n v="187.14"/>
    <x v="50"/>
  </r>
  <r>
    <s v="X76WP"/>
    <s v="BTS_EMEA"/>
    <s v="FY 16 B2S Cycle 3"/>
    <s v="998-BNGV"/>
    <s v="NULL"/>
    <s v="VANGOGH15BDWFBTX"/>
    <s v="CONSUMER"/>
    <s v="COMMERCIAL NDBM"/>
    <x v="6"/>
    <s v="VOSTRO 15 3558"/>
    <s v="VANGOGH15BDWBTX"/>
    <x v="2"/>
    <s v="Not Applicable"/>
    <s v="NULL"/>
    <s v="NULL"/>
    <s v="Commercial DBM"/>
    <n v="578"/>
    <n v="572"/>
    <n v="572"/>
    <n v="572"/>
    <n v="572"/>
    <n v="302"/>
    <n v="32"/>
    <n v="32"/>
    <n v="0"/>
    <n v="0"/>
    <n v="0"/>
    <n v="0"/>
    <n v="0"/>
    <n v="0"/>
    <n v="0"/>
    <n v="0"/>
    <n v="0"/>
    <n v="0"/>
    <n v="0"/>
    <n v="0"/>
    <m/>
    <m/>
    <m/>
    <m/>
    <m/>
    <m/>
    <m/>
    <m/>
    <m/>
    <n v="578.64"/>
    <n v="334453.92"/>
    <n v="0"/>
    <n v="18516.48"/>
    <x v="166"/>
  </r>
  <r>
    <s v="X9P22"/>
    <s v="BTS_EMEA"/>
    <s v="FY 16 Holiday Cycle 5"/>
    <s v="998-BRYE"/>
    <s v="NULL"/>
    <s v="TULIP15BDWFBTX"/>
    <s v="CONSUMER"/>
    <s v="CONSUMER DIRECT"/>
    <x v="0"/>
    <s v="INSPIRON 15-5558"/>
    <s v="TULIP15BDWBTX"/>
    <x v="2"/>
    <s v="Not Applicable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1460"/>
    <n v="1460"/>
    <n v="0"/>
    <m/>
    <m/>
    <m/>
    <m/>
    <m/>
    <m/>
    <m/>
    <m/>
    <m/>
    <n v="541.18169999999998"/>
    <n v="0"/>
    <n v="790125.28200000001"/>
    <n v="0"/>
    <x v="80"/>
  </r>
  <r>
    <s v="XCDNT"/>
    <s v="BTS_EMEA"/>
    <s v="FY16 Q1 - Opti HSW Refresh"/>
    <s v="998-BLVZ"/>
    <s v="NULL"/>
    <s v="AMAZON7SFFFBTX"/>
    <s v="COMMERCIAL"/>
    <s v="COMMERCIAL NDBM"/>
    <x v="2"/>
    <s v="OPTIPLEX 7020"/>
    <s v="AMAZON7SFFBTX"/>
    <x v="2"/>
    <s v="DE"/>
    <s v="NULL"/>
    <s v="NULL"/>
    <s v="Commercial DBM"/>
    <n v="158"/>
    <n v="116"/>
    <n v="116"/>
    <n v="20"/>
    <n v="20"/>
    <n v="0"/>
    <n v="0"/>
    <n v="0"/>
    <n v="0"/>
    <n v="0"/>
    <n v="0"/>
    <n v="0"/>
    <n v="0"/>
    <n v="0"/>
    <n v="0"/>
    <n v="696"/>
    <n v="0"/>
    <n v="0"/>
    <n v="696"/>
    <n v="120"/>
    <m/>
    <m/>
    <m/>
    <m/>
    <m/>
    <m/>
    <m/>
    <m/>
    <m/>
    <n v="491.19"/>
    <n v="77608.02"/>
    <n v="341868.24"/>
    <n v="0"/>
    <x v="6"/>
  </r>
  <r>
    <s v="XFHFY"/>
    <s v="BTS_EMEA"/>
    <s v="FY 16 B2S Cycle 3"/>
    <s v="998-BNEK"/>
    <s v="NULL"/>
    <s v="GOODYEARFBTX"/>
    <s v="CONSUMER"/>
    <s v="CONSUMER DIRECT"/>
    <x v="12"/>
    <s v="XPS 8700"/>
    <s v="GOODYEARBTX"/>
    <x v="2"/>
    <s v="Not Applicable"/>
    <s v="NULL"/>
    <s v="Consumer Direct"/>
    <s v="Cons Direct"/>
    <n v="93"/>
    <n v="91"/>
    <n v="91"/>
    <n v="91"/>
    <n v="91"/>
    <n v="38"/>
    <n v="2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784.94"/>
    <n v="72999.42"/>
    <n v="0"/>
    <n v="0"/>
    <x v="68"/>
  </r>
  <r>
    <s v="XGMJ0"/>
    <s v="BTS_EMEA"/>
    <s v="FY16 Q1 - Opti HSW Refresh"/>
    <s v="998-BLXV"/>
    <s v="NULL"/>
    <s v="TIGRISMTFBTX"/>
    <s v="COMMERCIAL"/>
    <s v="COMMERCIAL INDIRECT"/>
    <x v="2"/>
    <s v="OPTIPLEX 3020"/>
    <s v="TIGRISMTBTX"/>
    <x v="2"/>
    <s v="BY"/>
    <s v="NULL"/>
    <s v="Commercial NDBM"/>
    <s v="Comm Emerging"/>
    <n v="4"/>
    <n v="4"/>
    <n v="4"/>
    <n v="4"/>
    <n v="4"/>
    <n v="0"/>
    <n v="0"/>
    <n v="0"/>
    <n v="0"/>
    <n v="0"/>
    <n v="0"/>
    <n v="0"/>
    <n v="0"/>
    <n v="0"/>
    <n v="0"/>
    <n v="150"/>
    <n v="0"/>
    <n v="0"/>
    <n v="150"/>
    <n v="150"/>
    <m/>
    <m/>
    <m/>
    <m/>
    <m/>
    <m/>
    <m/>
    <m/>
    <m/>
    <n v="278.37889999999999"/>
    <n v="1113.5155999999999"/>
    <n v="41756.834999999999"/>
    <n v="0"/>
    <x v="41"/>
  </r>
  <r>
    <s v="XH55J"/>
    <s v="BTS_EMEA"/>
    <s v="FY16 2H"/>
    <s v="998-BOGU"/>
    <s v="OPTIPLEX 3020,,DOGFISH,DOGFISH 3FBTX"/>
    <s v="DOGFISH 3FBTX"/>
    <s v="COMMERCIAL"/>
    <s v="COMMERCIAL NDBM"/>
    <x v="2"/>
    <s v="OPTIPLEX 3020"/>
    <s v="DOGFISH 3 BTX"/>
    <x v="2"/>
    <s v="Not Applicable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110"/>
  </r>
  <r>
    <s v="XJ1CH"/>
    <s v="BTS_EMEA"/>
    <s v="FY 16 Holiday Cycle 5"/>
    <s v="998-BRPM"/>
    <s v="NULL"/>
    <s v="TULIP17BDWFBTX"/>
    <s v="CONSUMER"/>
    <s v="CONSUMER DIRECT WIN10"/>
    <x v="0"/>
    <s v="INSPIRON 17-5758"/>
    <s v="TULIP17BDWBTX"/>
    <x v="2"/>
    <s v="Not Applicable"/>
    <s v="NULL"/>
    <s v="NULL"/>
    <s v="Cons Direct"/>
    <n v="59"/>
    <n v="59"/>
    <n v="35"/>
    <n v="0"/>
    <n v="0"/>
    <n v="0"/>
    <n v="0"/>
    <n v="0"/>
    <n v="0"/>
    <n v="0"/>
    <n v="0"/>
    <n v="0"/>
    <n v="0"/>
    <n v="0"/>
    <n v="24"/>
    <n v="0"/>
    <n v="0"/>
    <n v="72"/>
    <n v="96"/>
    <n v="72"/>
    <m/>
    <m/>
    <m/>
    <m/>
    <m/>
    <m/>
    <m/>
    <m/>
    <m/>
    <n v="561.68359999999996"/>
    <n v="33139.332399999999"/>
    <n v="53921.625599999999"/>
    <n v="0"/>
    <x v="155"/>
  </r>
  <r>
    <s v="XK4XY"/>
    <s v="BTS_EMEA"/>
    <s v="FY15 Wave 1 - Opti Haswell"/>
    <s v="998-BGEV"/>
    <s v="NULL"/>
    <s v="AMAZONMTFBTX"/>
    <s v="COMMERCIAL"/>
    <s v="COMMERCIAL INDIRECT"/>
    <x v="2"/>
    <s v="OPTIPLEX 9020"/>
    <s v="AMAZONMTBTX"/>
    <x v="2"/>
    <s v="AE"/>
    <s v="NULL"/>
    <s v="Commercial NDBM"/>
    <s v="Comm Emerging"/>
    <n v="346"/>
    <n v="346"/>
    <n v="346"/>
    <n v="346"/>
    <n v="346"/>
    <n v="346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562.99"/>
    <n v="194794.54"/>
    <n v="0"/>
    <n v="0"/>
    <x v="65"/>
  </r>
  <r>
    <s v="XKGW0"/>
    <s v="BTS_EMEA"/>
    <s v="FY16 2H"/>
    <s v="998-BPWU"/>
    <s v="NULL"/>
    <s v="TULUMMTFBTX"/>
    <s v="COMMERCIAL"/>
    <s v="COMMERCIAL NDBM"/>
    <x v="15"/>
    <s v="PRECISION T1700"/>
    <s v="TULUMMTBTX"/>
    <x v="2"/>
    <s v="Not Applicable"/>
    <s v="NULL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210"/>
  </r>
  <r>
    <s v="XND0H"/>
    <s v="BTS_EMEA"/>
    <s v="FY14 B2S Cycle 3"/>
    <s v="998-20720"/>
    <s v="NULL"/>
    <s v="TABXPS10BTX"/>
    <s v="TABLET DEVICES"/>
    <s v="TABLETS INDIRECT"/>
    <x v="7"/>
    <s v="DELL XPS 10"/>
    <s v="TABXPSBTX"/>
    <x v="2"/>
    <s v="SAF"/>
    <s v="Emerging"/>
    <s v="Tablets"/>
    <s v="Tablets"/>
    <n v="2"/>
    <n v="2"/>
    <n v="2"/>
    <n v="2"/>
    <n v="2"/>
    <n v="2"/>
    <n v="2"/>
    <n v="2"/>
    <n v="2"/>
    <n v="2"/>
    <n v="2"/>
    <n v="2"/>
    <n v="2"/>
    <n v="2"/>
    <n v="0"/>
    <n v="0"/>
    <n v="0"/>
    <n v="0"/>
    <n v="0"/>
    <n v="0"/>
    <m/>
    <m/>
    <m/>
    <m/>
    <m/>
    <m/>
    <m/>
    <m/>
    <m/>
    <n v="543.83000000000004"/>
    <n v="1087.6600000000001"/>
    <n v="0"/>
    <n v="1087.6600000000001"/>
    <x v="100"/>
  </r>
  <r>
    <s v="XP05F"/>
    <s v="BTS_EMEA"/>
    <s v="FY 16 Holiday Cycle 5"/>
    <s v="998-BQSQ"/>
    <s v="NULL"/>
    <s v="IRIS15BSWFBTX"/>
    <s v="CONSUMER"/>
    <s v="CONSUMER DIRECT WIN10"/>
    <x v="0"/>
    <s v="INSPIRON 15-3552"/>
    <s v="IRIS15BSWBTX"/>
    <x v="2"/>
    <s v="Not Applicable"/>
    <s v="NULL"/>
    <s v="NULL"/>
    <s v="Cons Direct"/>
    <n v="390"/>
    <n v="390"/>
    <n v="0"/>
    <n v="0"/>
    <n v="0"/>
    <n v="0"/>
    <n v="0"/>
    <n v="0"/>
    <n v="0"/>
    <n v="0"/>
    <n v="0"/>
    <n v="0"/>
    <n v="0"/>
    <n v="0"/>
    <n v="160"/>
    <n v="0"/>
    <n v="0"/>
    <n v="720"/>
    <n v="880"/>
    <n v="90"/>
    <m/>
    <m/>
    <m/>
    <m/>
    <m/>
    <m/>
    <m/>
    <m/>
    <m/>
    <n v="395.2099"/>
    <n v="154131.861"/>
    <n v="347784.712"/>
    <n v="0"/>
    <x v="183"/>
  </r>
  <r>
    <s v="XPH2T"/>
    <s v="BTS_EMEA"/>
    <s v="FY15 Wave 2"/>
    <s v="998-BJSX"/>
    <s v="NULL"/>
    <s v="MARBLE FALLS14FBTX"/>
    <s v="COMMERCIAL"/>
    <s v="COMMERCIAL NDBM"/>
    <x v="4"/>
    <s v="LATITUDE 3450"/>
    <s v="MARBLE FALLS14BTX"/>
    <x v="2"/>
    <s v="GB"/>
    <s v="NULL"/>
    <s v="NULL"/>
    <s v="Commercial DBM"/>
    <n v="745"/>
    <n v="745"/>
    <n v="745"/>
    <n v="679"/>
    <n v="679"/>
    <n v="575"/>
    <n v="575"/>
    <n v="0"/>
    <n v="0"/>
    <n v="0"/>
    <n v="0"/>
    <n v="0"/>
    <n v="0"/>
    <n v="0"/>
    <n v="0"/>
    <n v="0"/>
    <n v="0"/>
    <n v="66"/>
    <n v="66"/>
    <n v="0"/>
    <m/>
    <m/>
    <m/>
    <m/>
    <m/>
    <m/>
    <m/>
    <m/>
    <m/>
    <n v="567.02"/>
    <n v="422429.89999999997"/>
    <n v="37423.32"/>
    <n v="0"/>
    <x v="188"/>
  </r>
  <r>
    <s v="XRV6R"/>
    <s v="BTS_EMEA"/>
    <s v="FY16 2H"/>
    <s v="998-BPWS"/>
    <s v="NULL"/>
    <s v="TULUMMTFBTX"/>
    <s v="COMMERCIAL"/>
    <s v="COMMERCIAL NDBM"/>
    <x v="15"/>
    <s v="PRECISION T1700"/>
    <s v="TULUMMTBTX"/>
    <x v="2"/>
    <s v="Not Applicable"/>
    <s v="NULL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m/>
    <m/>
    <m/>
    <m/>
    <m/>
    <m/>
    <m/>
    <m/>
    <m/>
    <s v="-"/>
    <s v="-"/>
    <n v="0"/>
    <n v="0"/>
    <x v="210"/>
  </r>
  <r>
    <s v="XV6GR"/>
    <s v="BTS_EMEA"/>
    <s v="FY 16 B2S Cycle 3"/>
    <s v="998-BNKN"/>
    <s v="NULL"/>
    <s v="HADLEY17BDWFBTX"/>
    <s v="CONSUMER"/>
    <s v="CONSUMER DIRECT"/>
    <x v="0"/>
    <s v="INSPIRON 7746"/>
    <s v="HADLEY17BDWBTX"/>
    <x v="2"/>
    <s v="Not Applicable"/>
    <s v="NULL"/>
    <s v="NULL"/>
    <s v="Cons Direct"/>
    <n v="3"/>
    <n v="3"/>
    <n v="3"/>
    <n v="3"/>
    <n v="3"/>
    <n v="3"/>
    <n v="3"/>
    <n v="3"/>
    <n v="3"/>
    <n v="0"/>
    <n v="0"/>
    <n v="0"/>
    <n v="0"/>
    <n v="0"/>
    <n v="0"/>
    <n v="0"/>
    <n v="0"/>
    <n v="0"/>
    <n v="0"/>
    <n v="0"/>
    <m/>
    <m/>
    <m/>
    <m/>
    <m/>
    <m/>
    <m/>
    <m/>
    <m/>
    <n v="1037.92"/>
    <n v="3113.76"/>
    <n v="0"/>
    <n v="3113.76"/>
    <x v="179"/>
  </r>
  <r>
    <s v="XVFWT"/>
    <s v="BTS_EMEA"/>
    <s v="FY15 Wave 1"/>
    <s v="998-BKWQ"/>
    <s v="NULL"/>
    <s v="ROUNDROCKFBTX"/>
    <s v="COMMERCIAL"/>
    <s v="COMMERCIAL NDBM"/>
    <x v="4"/>
    <s v="LATITUDE 3340"/>
    <s v="ROUND ROCKBTX"/>
    <x v="2"/>
    <s v="FR"/>
    <s v="NULL"/>
    <s v="Commercial NDBM"/>
    <s v="Commercial DBM"/>
    <n v="115"/>
    <n v="114"/>
    <n v="114"/>
    <n v="84"/>
    <n v="54"/>
    <n v="54"/>
    <n v="1"/>
    <n v="0"/>
    <n v="0"/>
    <n v="0"/>
    <n v="0"/>
    <n v="0"/>
    <n v="0"/>
    <n v="0"/>
    <n v="0"/>
    <n v="0"/>
    <n v="0"/>
    <n v="78"/>
    <n v="78"/>
    <n v="0"/>
    <m/>
    <m/>
    <m/>
    <m/>
    <m/>
    <m/>
    <m/>
    <m/>
    <m/>
    <n v="587.16999999999996"/>
    <n v="67524.549999999988"/>
    <n v="45799.259999999995"/>
    <n v="0"/>
    <x v="10"/>
  </r>
  <r>
    <s v="XXGV4"/>
    <s v="BTS_EMEA"/>
    <s v="FY 16 Holiday Cycle 5"/>
    <s v="998-BRVE"/>
    <s v="NULL"/>
    <s v="PANDORA15SKLFBTX"/>
    <s v="CONSUMER"/>
    <s v="CONSUMER DIRECT WIN10"/>
    <x v="0"/>
    <s v="INSPIRON 7559"/>
    <s v="PANDORA15SKLBTX"/>
    <x v="2"/>
    <s v="Not Applicable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8"/>
    <m/>
    <m/>
    <m/>
    <m/>
    <m/>
    <m/>
    <m/>
    <m/>
    <m/>
    <s v="-"/>
    <s v="-"/>
    <n v="0"/>
    <n v="0"/>
    <x v="200"/>
  </r>
  <r>
    <s v="Y1YTP"/>
    <s v="BTS_EMEA"/>
    <s v="FY 16 B2S Cycle 3"/>
    <s v="998-BNOK"/>
    <s v="NULL"/>
    <s v="TULIP15BDWFBTX"/>
    <s v="CONSUMER"/>
    <s v="CONSUMER DIRECT"/>
    <x v="0"/>
    <s v="INSPIRON 15-5558"/>
    <s v="TULIP15BDWBTX"/>
    <x v="2"/>
    <s v="Not Applicable"/>
    <s v="NULL"/>
    <s v="NULL"/>
    <s v="Cons Direct"/>
    <n v="6"/>
    <n v="6"/>
    <n v="6"/>
    <n v="6"/>
    <n v="6"/>
    <n v="6"/>
    <n v="6"/>
    <n v="6"/>
    <n v="6"/>
    <n v="1"/>
    <n v="0"/>
    <n v="0"/>
    <n v="0"/>
    <n v="0"/>
    <n v="0"/>
    <n v="0"/>
    <n v="0"/>
    <n v="0"/>
    <n v="0"/>
    <n v="0"/>
    <m/>
    <m/>
    <m/>
    <m/>
    <m/>
    <m/>
    <m/>
    <m/>
    <m/>
    <n v="517.05999999999995"/>
    <n v="3102.3599999999997"/>
    <n v="0"/>
    <n v="3102.3599999999997"/>
    <x v="80"/>
  </r>
  <r>
    <s v="Y6C0V"/>
    <s v="BTS_EMEA"/>
    <s v="FY 16 B2S Cycle 3 - new"/>
    <s v="998-BOPS"/>
    <s v="TULIP17BDWBTX1,INSPIRON 17-5758"/>
    <s v="TULIP17BDWFBTX"/>
    <s v="CONSUMER"/>
    <s v="CONSUMER DIRECT"/>
    <x v="0"/>
    <s v="INSPIRON 17-5758"/>
    <s v="TULIP17BDWBTX"/>
    <x v="2"/>
    <s v="Not Applicable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670.24800000000005"/>
    <n v="0"/>
    <n v="0"/>
    <n v="0"/>
    <x v="155"/>
  </r>
  <r>
    <s v="Y7DH0"/>
    <s v="BTS_EMEA"/>
    <s v="FY16 2H"/>
    <s v="998-BOIK"/>
    <s v="OPTIPLEX 9020,NO PROCESSOR,AMAZON SFF,AMAZONSFFFBTX,BTX,WW"/>
    <s v="AMAZONSFFFBTX"/>
    <s v="COMMERCIAL"/>
    <s v="COMMERCIAL NDBM"/>
    <x v="2"/>
    <s v="OPTIPLEX 9020"/>
    <s v="AMAZONSFFBTX"/>
    <x v="2"/>
    <s v="Not Applicable"/>
    <s v="NULL"/>
    <s v="Commercial NDBM"/>
    <s v="Commercial DB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133"/>
  </r>
  <r>
    <s v="Y8HD0"/>
    <s v="BTS_EMEA"/>
    <s v="FY15 Wave 2"/>
    <s v="998-BJQI"/>
    <s v="NULL"/>
    <s v="HOUSTON15FBTX"/>
    <s v="COMMERCIAL"/>
    <s v="COMMERCIAL NDBM"/>
    <x v="4"/>
    <s v="LATITUDE 5550"/>
    <s v="HOUSTON15BTX"/>
    <x v="2"/>
    <s v="FR"/>
    <s v="NULL"/>
    <s v="NULL"/>
    <s v="Commercial DBM"/>
    <n v="21"/>
    <n v="1"/>
    <n v="1"/>
    <n v="0"/>
    <n v="0"/>
    <n v="0"/>
    <n v="0"/>
    <n v="0"/>
    <n v="0"/>
    <n v="0"/>
    <n v="0"/>
    <n v="0"/>
    <n v="0"/>
    <n v="0"/>
    <n v="106"/>
    <n v="0"/>
    <n v="0"/>
    <n v="168"/>
    <n v="274"/>
    <n v="251"/>
    <m/>
    <m/>
    <m/>
    <m/>
    <m/>
    <m/>
    <m/>
    <m/>
    <m/>
    <n v="668.44"/>
    <n v="14037.240000000002"/>
    <n v="183152.56000000003"/>
    <n v="0"/>
    <x v="62"/>
  </r>
  <r>
    <s v="YDW05"/>
    <s v="BTS_EMEA"/>
    <s v="FY16 2H"/>
    <s v="998-BOZO"/>
    <s v="NULL"/>
    <s v="GOLIADMLK12FBTXE"/>
    <s v="COMMERCIAL"/>
    <s v="COMMERCIAL NDBM"/>
    <x v="4"/>
    <s v="LATITUDE E7250"/>
    <s v="GOLIADMLK12BTXE"/>
    <x v="2"/>
    <s v="Not Applicable"/>
    <s v="NULL"/>
    <s v="NULL"/>
    <s v="Commercial DBM"/>
    <n v="423"/>
    <n v="423"/>
    <n v="423"/>
    <n v="423"/>
    <n v="418"/>
    <n v="418"/>
    <n v="334"/>
    <n v="166"/>
    <n v="0"/>
    <n v="0"/>
    <n v="0"/>
    <n v="0"/>
    <n v="0"/>
    <n v="0"/>
    <n v="0"/>
    <n v="0"/>
    <n v="0"/>
    <n v="0"/>
    <n v="0"/>
    <n v="0"/>
    <m/>
    <m/>
    <m/>
    <m/>
    <m/>
    <m/>
    <m/>
    <m/>
    <m/>
    <n v="725.48"/>
    <n v="306878.03999999998"/>
    <n v="0"/>
    <n v="120429.68000000001"/>
    <x v="112"/>
  </r>
  <r>
    <s v="YF6D5"/>
    <s v="BTS_EMEA"/>
    <s v="Not Applicable"/>
    <s v="998-BOKD"/>
    <s v="NULL"/>
    <s v="SAN FRANCISCOTOSBTX"/>
    <s v="THIN CLIENT"/>
    <s v="COMMERCIAL NDBM"/>
    <x v="11"/>
    <s v="WYSE 5010 THIN CLIENT"/>
    <s v="SAN FRANCISCOBTX"/>
    <x v="2"/>
    <s v="Not Applicable"/>
    <s v="NULL"/>
    <s v="NULL"/>
    <s v="Commercial DBM"/>
    <n v="12"/>
    <n v="12"/>
    <n v="2"/>
    <n v="2"/>
    <n v="2"/>
    <n v="2"/>
    <n v="2"/>
    <n v="2"/>
    <n v="0"/>
    <n v="0"/>
    <n v="0"/>
    <n v="0"/>
    <n v="0"/>
    <n v="0"/>
    <n v="0"/>
    <n v="0"/>
    <n v="0"/>
    <n v="0"/>
    <n v="0"/>
    <n v="0"/>
    <m/>
    <m/>
    <m/>
    <m/>
    <m/>
    <m/>
    <m/>
    <m/>
    <m/>
    <n v="124.26"/>
    <n v="1491.1200000000001"/>
    <n v="0"/>
    <n v="248.52"/>
    <x v="106"/>
  </r>
  <r>
    <s v="YGV8V"/>
    <s v="BTS_EMEA"/>
    <s v="FY 16 Holiday Cycle 5"/>
    <s v="998-BQVY"/>
    <s v="NULL"/>
    <s v="TULIP15SKLFBTX"/>
    <s v="CONSUMER"/>
    <s v="CONSUMER DIRECT WIN10"/>
    <x v="0"/>
    <s v="INSPIRON 15-5559"/>
    <s v="TULIP15SKLBTX"/>
    <x v="2"/>
    <s v="Not Applicable"/>
    <s v="NULL"/>
    <s v="NULL"/>
    <s v="Cons Direct"/>
    <n v="62"/>
    <n v="62"/>
    <n v="0"/>
    <n v="0"/>
    <n v="0"/>
    <n v="0"/>
    <n v="0"/>
    <n v="0"/>
    <n v="0"/>
    <n v="0"/>
    <n v="0"/>
    <n v="0"/>
    <n v="0"/>
    <n v="0"/>
    <n v="43"/>
    <n v="0"/>
    <n v="0"/>
    <n v="270"/>
    <n v="313"/>
    <n v="0"/>
    <m/>
    <m/>
    <m/>
    <m/>
    <m/>
    <m/>
    <m/>
    <m/>
    <m/>
    <n v="568.3664"/>
    <n v="35238.716800000002"/>
    <n v="177898.6832"/>
    <n v="0"/>
    <x v="89"/>
  </r>
  <r>
    <s v="YHCT5"/>
    <s v="BTS_EMEA"/>
    <s v="FY16 2H"/>
    <s v="998-BRID"/>
    <s v="NULL"/>
    <s v="TIGRISMTFBTX"/>
    <s v="COMMERCIAL"/>
    <s v="COMMERCIAL NDBM"/>
    <x v="2"/>
    <s v="OPTIPLEX 3020"/>
    <s v="TIGRISMTBTX"/>
    <x v="2"/>
    <s v="Not Applicable"/>
    <s v="NULL"/>
    <s v="Commercial NDBM"/>
    <s v="Commercial DBM"/>
    <n v="17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358"/>
    <m/>
    <m/>
    <m/>
    <m/>
    <m/>
    <m/>
    <m/>
    <m/>
    <m/>
    <n v="348.28550000000001"/>
    <n v="5920.8535000000002"/>
    <n v="0"/>
    <n v="0"/>
    <x v="41"/>
  </r>
  <r>
    <s v="YN9R3"/>
    <s v="BTS_EMEA"/>
    <s v="FY16 2H"/>
    <s v="998-BRJW"/>
    <s v="NULL"/>
    <s v="HOUSTON14FBTX"/>
    <s v="COMMERCIAL"/>
    <s v="COMMERCIAL NDBM"/>
    <x v="4"/>
    <s v="LATITUDE 5450"/>
    <s v="HOUSTON14BTX"/>
    <x v="2"/>
    <s v="Not Applicable"/>
    <s v="NULL"/>
    <s v="NULL"/>
    <s v="Commercial DBM"/>
    <n v="83"/>
    <n v="80"/>
    <n v="8"/>
    <n v="8"/>
    <n v="8"/>
    <n v="0"/>
    <n v="0"/>
    <n v="0"/>
    <n v="0"/>
    <n v="0"/>
    <n v="0"/>
    <n v="0"/>
    <n v="0"/>
    <n v="0"/>
    <n v="7"/>
    <n v="0"/>
    <n v="0"/>
    <n v="72"/>
    <n v="79"/>
    <n v="72"/>
    <m/>
    <m/>
    <m/>
    <m/>
    <m/>
    <m/>
    <m/>
    <m/>
    <m/>
    <n v="808.41049999999996"/>
    <n v="67098.071499999991"/>
    <n v="63864.429499999998"/>
    <n v="0"/>
    <x v="64"/>
  </r>
  <r>
    <s v="YNHJ0"/>
    <s v="BTS_EMEA"/>
    <s v="FY16 Q1 - Opti HSW Refresh"/>
    <s v="998-BLXP"/>
    <s v="NULL"/>
    <s v="TIGRISMTFBTX"/>
    <s v="COMMERCIAL"/>
    <s v="COMMERCIAL NDBM"/>
    <x v="2"/>
    <s v="OPTIPLEX 3020"/>
    <s v="TIGRISMTBTX"/>
    <x v="2"/>
    <s v="DE"/>
    <s v="NULL"/>
    <s v="Commercial NDBM"/>
    <s v="Commercial DBM"/>
    <n v="162"/>
    <n v="142"/>
    <n v="142"/>
    <n v="130"/>
    <n v="130"/>
    <n v="0"/>
    <n v="0"/>
    <n v="0"/>
    <n v="0"/>
    <n v="0"/>
    <n v="0"/>
    <n v="0"/>
    <n v="0"/>
    <n v="0"/>
    <n v="0"/>
    <n v="228"/>
    <n v="0"/>
    <n v="0"/>
    <n v="228"/>
    <n v="60"/>
    <m/>
    <m/>
    <m/>
    <m/>
    <m/>
    <m/>
    <m/>
    <m/>
    <m/>
    <n v="500.5"/>
    <n v="81081"/>
    <n v="114114"/>
    <n v="0"/>
    <x v="41"/>
  </r>
  <r>
    <s v="YPKM0"/>
    <s v="BTS_EMEA"/>
    <s v="Ad-hoc"/>
    <s v="998-19088"/>
    <s v="NULL"/>
    <s v="TABXPS10BTX"/>
    <s v="TABLET DEVICES"/>
    <s v="NULL"/>
    <x v="7"/>
    <s v="DELL XPS 10"/>
    <s v="TABXPSBTX"/>
    <x v="2"/>
    <s v="RU"/>
    <s v="Western"/>
    <s v="Tablets"/>
    <s v="Tabl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n v="0"/>
    <n v="0"/>
    <x v="100"/>
  </r>
  <r>
    <s v="YR8YW"/>
    <s v="BTS_EMEA"/>
    <s v="FY 16 Holiday Cycle 5"/>
    <s v="998-BRMW"/>
    <s v="NULL"/>
    <s v="COTTONWOODSKLFBTX"/>
    <s v="CONSUMER"/>
    <s v="CONSUMER DIRECT WIN10"/>
    <x v="0"/>
    <s v="INSPIRON 7359"/>
    <s v="COTTONWOODSKLBTX"/>
    <x v="2"/>
    <s v="Not Applicable"/>
    <s v="NULL"/>
    <s v="NULL"/>
    <s v="Cons Direc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"/>
    <m/>
    <m/>
    <m/>
    <m/>
    <m/>
    <m/>
    <m/>
    <m/>
    <m/>
    <s v="-"/>
    <s v="-"/>
    <n v="0"/>
    <n v="0"/>
    <x v="168"/>
  </r>
  <r>
    <s v="YT50T"/>
    <s v="BTS_EMEA"/>
    <s v="FY15 Wave 1 - Refresh"/>
    <s v="998-BJOZ"/>
    <s v="NULL"/>
    <s v="AMAZON7MTFBTX"/>
    <s v="COMMERCIAL"/>
    <s v="COMMERCIAL INDIRECT"/>
    <x v="2"/>
    <s v="OPTIPLEX 7020"/>
    <s v="AMAZON7MTBTX"/>
    <x v="2"/>
    <s v="AE"/>
    <s v="NULL"/>
    <s v="NULL"/>
    <s v="Comm Emerging"/>
    <n v="570"/>
    <n v="570"/>
    <n v="570"/>
    <n v="570"/>
    <n v="570"/>
    <n v="570"/>
    <n v="570"/>
    <n v="570"/>
    <n v="70"/>
    <n v="0"/>
    <n v="0"/>
    <n v="0"/>
    <n v="0"/>
    <n v="0"/>
    <n v="0"/>
    <n v="0"/>
    <n v="0"/>
    <n v="0"/>
    <n v="0"/>
    <n v="0"/>
    <m/>
    <m/>
    <m/>
    <m/>
    <m/>
    <m/>
    <m/>
    <m/>
    <m/>
    <n v="469.13"/>
    <n v="267404.09999999998"/>
    <n v="0"/>
    <n v="267404.09999999998"/>
    <x v="225"/>
  </r>
  <r>
    <s v="YTJ1Y"/>
    <s v="BTS_EMEA"/>
    <s v="FY 16 Holiday Cycle 5"/>
    <s v="998-BRFE"/>
    <s v="NULL"/>
    <s v="LILYSFFFBTX"/>
    <s v="CONSUMER"/>
    <s v="CONSUMER DIRECT WIN10"/>
    <x v="1"/>
    <s v="INSPIRON 3252"/>
    <s v="LILYSFFBTX"/>
    <x v="2"/>
    <s v="Not Applicable"/>
    <s v="NULL"/>
    <s v="NULL"/>
    <s v="Cons Direct"/>
    <n v="104"/>
    <n v="101"/>
    <n v="101"/>
    <n v="77"/>
    <n v="77"/>
    <n v="0"/>
    <n v="0"/>
    <n v="0"/>
    <n v="0"/>
    <n v="0"/>
    <n v="0"/>
    <n v="0"/>
    <n v="0"/>
    <n v="0"/>
    <n v="0"/>
    <n v="72"/>
    <n v="0"/>
    <n v="0"/>
    <n v="72"/>
    <n v="120"/>
    <m/>
    <m/>
    <m/>
    <m/>
    <m/>
    <m/>
    <m/>
    <m/>
    <m/>
    <n v="354.96749999999997"/>
    <n v="36916.619999999995"/>
    <n v="25557.659999999996"/>
    <n v="0"/>
    <x v="130"/>
  </r>
  <r>
    <s v="01H35"/>
    <s v="BTS_APJ"/>
    <s v="Not Applicable"/>
    <s v="998-BQCK"/>
    <s v="NULL"/>
    <s v="NULL"/>
    <s v="CONSUMER"/>
    <s v="NULL"/>
    <x v="10"/>
    <s v="VOSTRO 3800"/>
    <s v="GREATBEAR ST BTX"/>
    <x v="3"/>
    <s v="Japan"/>
    <s v="NULL"/>
    <s v="NULL"/>
    <s v="Consumer"/>
    <n v="127"/>
    <n v="127"/>
    <n v="127"/>
    <n v="127"/>
    <n v="71"/>
    <n v="15"/>
    <n v="0"/>
    <n v="0"/>
    <n v="0"/>
    <n v="0"/>
    <n v="0"/>
    <n v="0"/>
    <n v="0"/>
    <n v="0"/>
    <n v="0"/>
    <n v="56"/>
    <n v="0"/>
    <n v="0"/>
    <n v="56"/>
    <n v="0"/>
    <m/>
    <m/>
    <m/>
    <m/>
    <m/>
    <m/>
    <m/>
    <m/>
    <m/>
    <n v="313.95999999999998"/>
    <n v="39872.92"/>
    <n v="17581.759999999998"/>
    <n v="0"/>
    <x v="270"/>
  </r>
  <r>
    <s v="02G21"/>
    <s v="BTS_APJ"/>
    <s v="Not Applicable"/>
    <s v="998-BNPX"/>
    <s v="NULL"/>
    <s v="NULL"/>
    <s v="CONSUMER"/>
    <s v="NULL"/>
    <x v="0"/>
    <s v="INSPIRON 15-3558"/>
    <s v="IRIS15BDWBTX"/>
    <x v="3"/>
    <s v="ANZ"/>
    <s v="NULL"/>
    <s v="NULL"/>
    <s v="Consumer"/>
    <n v="5"/>
    <n v="4"/>
    <n v="4"/>
    <n v="4"/>
    <n v="4"/>
    <n v="4"/>
    <n v="4"/>
    <n v="4"/>
    <n v="0"/>
    <n v="0"/>
    <n v="0"/>
    <n v="0"/>
    <n v="0"/>
    <n v="0"/>
    <n v="0"/>
    <n v="0"/>
    <n v="0"/>
    <n v="0"/>
    <n v="0"/>
    <n v="0"/>
    <m/>
    <m/>
    <m/>
    <m/>
    <m/>
    <m/>
    <m/>
    <m/>
    <m/>
    <n v="571.51"/>
    <n v="2857.55"/>
    <n v="0"/>
    <n v="2286.04"/>
    <x v="31"/>
  </r>
  <r>
    <s v="0GJ18"/>
    <s v="BTS_APJ"/>
    <s v="FY15 B2S Cycle 3"/>
    <s v="998-BCSP"/>
    <s v="NULL"/>
    <s v="NULL"/>
    <s v="CONSUMER"/>
    <s v="Consumer"/>
    <x v="0"/>
    <s v="INSPIRON 7737"/>
    <s v="HADLEY 17BTX"/>
    <x v="3"/>
    <s v="Japan"/>
    <s v="NULL"/>
    <s v="NULL"/>
    <s v="Consum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s v="-"/>
    <n v="0"/>
    <x v="44"/>
  </r>
  <r>
    <s v="0JY80"/>
    <s v="BTS_APJ"/>
    <s v="FY15 B2S Cycle 3"/>
    <s v="998-BDHN"/>
    <s v="NULL"/>
    <s v="NULL"/>
    <s v="CONSUMER"/>
    <s v="Consumer"/>
    <x v="0"/>
    <s v="INSPIRON 3542"/>
    <s v="CEDAR15HSWBTX"/>
    <x v="3"/>
    <s v="Japan"/>
    <s v="NULL"/>
    <s v="NULL"/>
    <s v="Consum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s v="-"/>
    <n v="0"/>
    <x v="37"/>
  </r>
  <r>
    <s v="0V51T"/>
    <s v="BTS_APJ"/>
    <s v="Not Applicable"/>
    <s v="998-BRQW"/>
    <s v="NULL"/>
    <s v="NULL"/>
    <s v="CONSUMER"/>
    <s v="NULL"/>
    <x v="0"/>
    <s v="INSPIRON 14-5459"/>
    <s v="TULIP14SKLBTX"/>
    <x v="3"/>
    <s v="Japan"/>
    <s v="NULL"/>
    <s v="NULL"/>
    <s v="Consumer"/>
    <n v="18"/>
    <n v="18"/>
    <n v="18"/>
    <n v="18"/>
    <n v="0"/>
    <n v="0"/>
    <n v="0"/>
    <n v="0"/>
    <n v="0"/>
    <n v="0"/>
    <n v="0"/>
    <n v="0"/>
    <n v="0"/>
    <n v="0"/>
    <n v="0"/>
    <n v="34"/>
    <n v="0"/>
    <n v="0"/>
    <n v="34"/>
    <n v="34"/>
    <m/>
    <m/>
    <m/>
    <m/>
    <m/>
    <m/>
    <m/>
    <m/>
    <m/>
    <n v="592.82000000000005"/>
    <n v="10670.76"/>
    <n v="20155.88"/>
    <n v="0"/>
    <x v="152"/>
  </r>
  <r>
    <s v="0XVV3"/>
    <s v="BTS_APJ"/>
    <s v="Not Applicable"/>
    <s v="998-BNZY"/>
    <s v="NULL"/>
    <s v="NULL"/>
    <s v="COMMERCIAL"/>
    <s v="NULL"/>
    <x v="4"/>
    <s v="LATITUDE 3550"/>
    <s v="MARBLE FALLS15BTX"/>
    <x v="3"/>
    <s v="Japan"/>
    <s v="NULL"/>
    <s v="NULL"/>
    <s v="Commercial DBM"/>
    <n v="51"/>
    <n v="51"/>
    <n v="51"/>
    <n v="51"/>
    <n v="51"/>
    <n v="51"/>
    <n v="23"/>
    <n v="9"/>
    <n v="0"/>
    <n v="0"/>
    <n v="0"/>
    <n v="0"/>
    <n v="0"/>
    <n v="0"/>
    <n v="0"/>
    <n v="0"/>
    <n v="0"/>
    <n v="0"/>
    <n v="0"/>
    <n v="0"/>
    <m/>
    <m/>
    <m/>
    <m/>
    <m/>
    <m/>
    <m/>
    <m/>
    <m/>
    <n v="532.57000000000005"/>
    <n v="27161.070000000003"/>
    <n v="0"/>
    <n v="4793.13"/>
    <x v="147"/>
  </r>
  <r>
    <s v="16HHT"/>
    <s v="BTS_APJ"/>
    <s v="Not Applicable"/>
    <s v="998-BQCJ"/>
    <s v="NULL"/>
    <s v="NULL"/>
    <s v="CONSUMER"/>
    <s v="NULL"/>
    <x v="10"/>
    <s v="VOSTRO 3800"/>
    <s v="GREATBEAR ST BTX"/>
    <x v="3"/>
    <s v="Japan"/>
    <s v="NULL"/>
    <s v="NULL"/>
    <s v="Consumer"/>
    <n v="94"/>
    <n v="94"/>
    <n v="94"/>
    <n v="94"/>
    <n v="38"/>
    <n v="38"/>
    <n v="0"/>
    <n v="0"/>
    <n v="0"/>
    <n v="0"/>
    <n v="0"/>
    <n v="0"/>
    <n v="0"/>
    <n v="0"/>
    <n v="0"/>
    <n v="56"/>
    <n v="0"/>
    <n v="0"/>
    <n v="56"/>
    <n v="0"/>
    <m/>
    <m/>
    <m/>
    <m/>
    <m/>
    <m/>
    <m/>
    <m/>
    <m/>
    <n v="282.51"/>
    <n v="26555.94"/>
    <n v="15820.56"/>
    <n v="0"/>
    <x v="270"/>
  </r>
  <r>
    <s v="1DKD6"/>
    <s v="BTS_APJ"/>
    <s v="Not Applicable"/>
    <s v="998-BSQM"/>
    <s v="NULL"/>
    <s v="NULL"/>
    <s v="CONSUMER"/>
    <s v="NULL"/>
    <x v="0"/>
    <s v="INSPIRON 15-5558"/>
    <s v="TULIP15BDWBTX"/>
    <x v="3"/>
    <s v="Not Applicable"/>
    <s v="NULL"/>
    <s v="NULL"/>
    <s v="Consum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0"/>
    <m/>
    <m/>
    <m/>
    <m/>
    <m/>
    <m/>
    <m/>
    <m/>
    <m/>
    <s v="-"/>
    <s v="-"/>
    <s v="-"/>
    <n v="0"/>
    <x v="80"/>
  </r>
  <r>
    <s v="1DXXD"/>
    <s v="BTS_APJ"/>
    <s v="FY15 B2S Cycle 3"/>
    <s v="998-BDHY"/>
    <s v="NULL"/>
    <s v="NULL"/>
    <s v="CONSUMER"/>
    <s v="Consumer"/>
    <x v="12"/>
    <s v="XPS 8700"/>
    <s v="GOODYEARBTX"/>
    <x v="3"/>
    <s v="Japan"/>
    <s v="NULL"/>
    <s v="NULL"/>
    <s v="Consum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s v="-"/>
    <n v="0"/>
    <x v="68"/>
  </r>
  <r>
    <s v="1JW1N"/>
    <s v="BTS_APJ"/>
    <s v="FY15 B2S Cycle 3"/>
    <s v="998-BCZY"/>
    <s v="NULL"/>
    <s v="NULL"/>
    <s v="CONSUMER"/>
    <s v="Consumer"/>
    <x v="0"/>
    <s v="INSPIRON 5748"/>
    <s v="CEDAR17HSWBTX"/>
    <x v="3"/>
    <s v="Japan"/>
    <s v="NULL"/>
    <s v="NULL"/>
    <s v="Consum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s v="-"/>
    <n v="0"/>
    <x v="12"/>
  </r>
  <r>
    <s v="1M2FK"/>
    <s v="BTS_APJ"/>
    <s v="Not Applicable"/>
    <s v="998-BMHL"/>
    <s v="NULL"/>
    <s v="NULL"/>
    <s v="CONSUMER"/>
    <s v="NULL"/>
    <x v="10"/>
    <s v="VOSTRO 3800"/>
    <s v="GREATBEAR ST BTX"/>
    <x v="3"/>
    <s v="Japan"/>
    <s v="NULL"/>
    <s v="NULL"/>
    <s v="Consumer"/>
    <n v="58"/>
    <n v="58"/>
    <n v="58"/>
    <n v="58"/>
    <n v="30"/>
    <n v="0"/>
    <n v="0"/>
    <n v="0"/>
    <n v="0"/>
    <n v="0"/>
    <n v="0"/>
    <n v="0"/>
    <n v="0"/>
    <n v="0"/>
    <n v="0"/>
    <n v="28"/>
    <n v="0"/>
    <n v="0"/>
    <n v="28"/>
    <n v="56"/>
    <m/>
    <m/>
    <m/>
    <m/>
    <m/>
    <m/>
    <m/>
    <m/>
    <m/>
    <n v="446.58"/>
    <n v="25901.64"/>
    <n v="12504.24"/>
    <n v="0"/>
    <x v="270"/>
  </r>
  <r>
    <s v="1T8RC"/>
    <s v="BTS_APJ"/>
    <s v="Not Applicable"/>
    <s v="998-BNNN"/>
    <s v="NULL"/>
    <s v="NULL"/>
    <s v="CONSUMER"/>
    <s v="NULL"/>
    <x v="1"/>
    <s v="INSPIRON 3647"/>
    <s v="GENERAL SFF BTX"/>
    <x v="3"/>
    <s v="ANZ"/>
    <s v="NULL"/>
    <s v="NULL"/>
    <s v="Consumer"/>
    <n v="6"/>
    <n v="4"/>
    <n v="4"/>
    <n v="4"/>
    <n v="4"/>
    <n v="4"/>
    <n v="4"/>
    <n v="4"/>
    <n v="4"/>
    <n v="0"/>
    <n v="0"/>
    <n v="0"/>
    <n v="0"/>
    <n v="0"/>
    <n v="0"/>
    <n v="0"/>
    <n v="0"/>
    <n v="0"/>
    <n v="0"/>
    <n v="0"/>
    <m/>
    <m/>
    <m/>
    <m/>
    <m/>
    <m/>
    <m/>
    <m/>
    <m/>
    <n v="349.26"/>
    <n v="2095.56"/>
    <n v="0"/>
    <n v="1397.04"/>
    <x v="28"/>
  </r>
  <r>
    <s v="1TFH2"/>
    <s v="BTS_APJ"/>
    <s v="Not Applicable"/>
    <s v="998-BNIQ"/>
    <s v="NULL"/>
    <s v="NULL"/>
    <s v="COMMERCIAL"/>
    <s v="NULL"/>
    <x v="4"/>
    <s v="LATITUDE E7250"/>
    <s v="GOLIADMLK12BTXE"/>
    <x v="3"/>
    <s v="ANZ"/>
    <s v="NULL"/>
    <s v="NULL"/>
    <s v="Commercial DBM"/>
    <n v="94"/>
    <n v="86"/>
    <n v="86"/>
    <n v="86"/>
    <n v="86"/>
    <n v="86"/>
    <n v="1"/>
    <n v="1"/>
    <n v="1"/>
    <n v="0"/>
    <n v="0"/>
    <n v="0"/>
    <n v="0"/>
    <n v="0"/>
    <n v="0"/>
    <n v="70"/>
    <n v="0"/>
    <n v="0"/>
    <n v="70"/>
    <n v="0"/>
    <m/>
    <m/>
    <m/>
    <m/>
    <m/>
    <m/>
    <m/>
    <m/>
    <m/>
    <n v="882.1"/>
    <n v="82917.400000000009"/>
    <n v="61747"/>
    <n v="882.1"/>
    <x v="112"/>
  </r>
  <r>
    <s v="2F6GJ"/>
    <s v="BTS_APJ"/>
    <s v="Not Applicable"/>
    <s v="998-BNNY"/>
    <s v="NULL"/>
    <s v="NULL"/>
    <s v="CONSUMER"/>
    <s v="NULL"/>
    <x v="0"/>
    <s v="INSPIRON 14-5458"/>
    <s v="TULIP14BDWBTX"/>
    <x v="3"/>
    <s v="Japan"/>
    <s v="NULL"/>
    <s v="NULL"/>
    <s v="Consumer"/>
    <n v="28"/>
    <n v="28"/>
    <n v="28"/>
    <n v="28"/>
    <n v="28"/>
    <n v="28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512.76"/>
    <n v="14357.279999999999"/>
    <n v="0"/>
    <n v="0"/>
    <x v="84"/>
  </r>
  <r>
    <s v="2F82G"/>
    <s v="BTS_APJ"/>
    <s v="Not Applicable"/>
    <s v="998-BGIC"/>
    <s v="NULL"/>
    <s v="NULL"/>
    <s v="COMMERCIAL"/>
    <s v="Consumer"/>
    <x v="2"/>
    <s v="OPTIPLEX 7020"/>
    <s v="AMAZON7SFFBTX"/>
    <x v="3"/>
    <s v="Japan"/>
    <s v="NULL"/>
    <s v="NULL"/>
    <s v="Commercial DBM"/>
    <n v="10"/>
    <n v="10"/>
    <n v="10"/>
    <n v="10"/>
    <n v="10"/>
    <n v="1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465.36"/>
    <n v="4653.6000000000004"/>
    <n v="0"/>
    <n v="0"/>
    <x v="6"/>
  </r>
  <r>
    <s v="2FWJ1"/>
    <s v="BTS_APJ"/>
    <s v="Not Applicable"/>
    <s v="998-BLGW"/>
    <s v="NULL"/>
    <s v="NULL"/>
    <s v="TABLET DEVICES"/>
    <s v="NULL"/>
    <x v="7"/>
    <s v="VENUE 10 7040"/>
    <s v="EAGLEPEAKBTX"/>
    <x v="3"/>
    <s v="China"/>
    <s v="NULL"/>
    <s v="NULL"/>
    <s v="Tablets"/>
    <n v="112"/>
    <n v="112"/>
    <n v="112"/>
    <n v="112"/>
    <n v="112"/>
    <n v="112"/>
    <n v="112"/>
    <n v="58"/>
    <n v="37"/>
    <n v="37"/>
    <n v="37"/>
    <n v="0"/>
    <n v="0"/>
    <n v="0"/>
    <n v="0"/>
    <n v="0"/>
    <n v="0"/>
    <n v="0"/>
    <n v="0"/>
    <n v="0"/>
    <m/>
    <m/>
    <m/>
    <m/>
    <m/>
    <m/>
    <m/>
    <m/>
    <m/>
    <n v="399.69"/>
    <n v="44765.279999999999"/>
    <n v="0"/>
    <n v="23182.02"/>
    <x v="157"/>
  </r>
  <r>
    <s v="2JVD5"/>
    <s v="BTS_APJ"/>
    <s v="Not Applicable"/>
    <s v="998-BHRL"/>
    <s v="NULL"/>
    <s v="NULL"/>
    <s v="COMMERCIAL"/>
    <s v="NULL"/>
    <x v="2"/>
    <s v="OPTIPLEX 9020"/>
    <s v="AMAZONSFFBTX"/>
    <x v="3"/>
    <s v="ANZ"/>
    <s v="NULL"/>
    <s v="NULL"/>
    <s v="Commercial DBM"/>
    <n v="63"/>
    <n v="60"/>
    <n v="60"/>
    <n v="60"/>
    <n v="36"/>
    <n v="36"/>
    <n v="36"/>
    <n v="36"/>
    <n v="0"/>
    <n v="0"/>
    <n v="0"/>
    <n v="0"/>
    <n v="0"/>
    <n v="0"/>
    <n v="0"/>
    <n v="24"/>
    <n v="0"/>
    <n v="0"/>
    <n v="24"/>
    <n v="0"/>
    <m/>
    <m/>
    <m/>
    <m/>
    <m/>
    <m/>
    <m/>
    <m/>
    <m/>
    <n v="645.08000000000004"/>
    <n v="40640.04"/>
    <n v="15481.920000000002"/>
    <n v="23222.880000000001"/>
    <x v="133"/>
  </r>
  <r>
    <s v="2PHXD"/>
    <s v="BTS_APJ"/>
    <s v="Not Applicable"/>
    <s v="998-BNKE"/>
    <s v="NULL"/>
    <s v="NULL"/>
    <s v="CONSUMER"/>
    <s v="NULL"/>
    <x v="10"/>
    <s v="VOSTRO 3800"/>
    <s v="GREATBEAR ST BTX"/>
    <x v="3"/>
    <s v="Japan"/>
    <s v="NULL"/>
    <s v="NULL"/>
    <s v="Consumer"/>
    <n v="0"/>
    <n v="0"/>
    <n v="0"/>
    <n v="0"/>
    <n v="0"/>
    <n v="0"/>
    <n v="0"/>
    <n v="0"/>
    <n v="0"/>
    <n v="0"/>
    <n v="0"/>
    <n v="0"/>
    <n v="0"/>
    <n v="0"/>
    <n v="0"/>
    <n v="224"/>
    <n v="0"/>
    <n v="0"/>
    <n v="224"/>
    <n v="0"/>
    <m/>
    <m/>
    <m/>
    <m/>
    <m/>
    <m/>
    <m/>
    <m/>
    <m/>
    <n v="383.96"/>
    <n v="0"/>
    <n v="86007.039999999994"/>
    <n v="0"/>
    <x v="270"/>
  </r>
  <r>
    <s v="2VC7N"/>
    <s v="BTS_APJ"/>
    <s v="Not Applicable"/>
    <s v="998-BRQD"/>
    <s v="NULL"/>
    <s v="NULL"/>
    <s v="CONSUMER"/>
    <s v="NULL"/>
    <x v="0"/>
    <s v="INSPIRON 7568"/>
    <s v="BLACKWOODSKLBTX"/>
    <x v="3"/>
    <s v="ANZ"/>
    <s v="NULL"/>
    <s v="NULL"/>
    <s v="Consumer"/>
    <n v="49"/>
    <n v="49"/>
    <n v="49"/>
    <n v="49"/>
    <n v="0"/>
    <n v="0"/>
    <n v="0"/>
    <n v="0"/>
    <n v="0"/>
    <n v="0"/>
    <n v="0"/>
    <n v="0"/>
    <n v="0"/>
    <n v="0"/>
    <n v="0"/>
    <n v="50"/>
    <n v="0"/>
    <n v="0"/>
    <n v="50"/>
    <n v="0"/>
    <m/>
    <m/>
    <m/>
    <m/>
    <m/>
    <m/>
    <m/>
    <m/>
    <m/>
    <n v="756.41070000000002"/>
    <n v="37064.124300000003"/>
    <n v="37820.535000000003"/>
    <n v="0"/>
    <x v="141"/>
  </r>
  <r>
    <s v="2YDW7"/>
    <s v="BTS_APJ"/>
    <s v="Not Applicable"/>
    <s v="998-BHRD"/>
    <s v="NULL"/>
    <s v="NULL"/>
    <s v="COMMERCIAL"/>
    <s v="NULL"/>
    <x v="2"/>
    <s v="OPTIPLEX 9020"/>
    <s v="AMAZONSFFBTX"/>
    <x v="3"/>
    <s v="ANZ"/>
    <s v="NULL"/>
    <s v="NULL"/>
    <s v="Commercial DBM"/>
    <n v="505"/>
    <n v="466"/>
    <n v="466"/>
    <n v="466"/>
    <n v="10"/>
    <n v="5"/>
    <n v="5"/>
    <n v="5"/>
    <n v="5"/>
    <n v="5"/>
    <n v="3"/>
    <n v="0"/>
    <n v="0"/>
    <n v="0"/>
    <n v="0"/>
    <n v="96"/>
    <n v="0"/>
    <n v="0"/>
    <n v="96"/>
    <n v="0"/>
    <m/>
    <m/>
    <m/>
    <m/>
    <m/>
    <m/>
    <m/>
    <m/>
    <m/>
    <n v="499.49"/>
    <n v="252242.45"/>
    <n v="47951.040000000001"/>
    <n v="2497.4499999999998"/>
    <x v="133"/>
  </r>
  <r>
    <s v="30V6G"/>
    <s v="BTS_APJ"/>
    <s v="Not Applicable"/>
    <s v="998-BMHM"/>
    <s v="NULL"/>
    <s v="NULL"/>
    <s v="CONSUMER"/>
    <s v="NULL"/>
    <x v="10"/>
    <s v="VOSTRO 3800"/>
    <s v="GREATBEAR ST BTX"/>
    <x v="3"/>
    <s v="Japan"/>
    <s v="NULL"/>
    <s v="NULL"/>
    <s v="Consumer"/>
    <n v="182"/>
    <n v="182"/>
    <n v="182"/>
    <n v="182"/>
    <n v="182"/>
    <n v="42"/>
    <n v="0"/>
    <n v="0"/>
    <n v="0"/>
    <n v="0"/>
    <n v="0"/>
    <n v="0"/>
    <n v="0"/>
    <n v="0"/>
    <n v="0"/>
    <n v="28"/>
    <n v="0"/>
    <n v="0"/>
    <n v="28"/>
    <n v="0"/>
    <m/>
    <m/>
    <m/>
    <m/>
    <m/>
    <m/>
    <m/>
    <m/>
    <m/>
    <n v="446.58"/>
    <n v="81277.56"/>
    <n v="12504.24"/>
    <n v="0"/>
    <x v="270"/>
  </r>
  <r>
    <s v="32W6R"/>
    <s v="BTS_APJ"/>
    <s v="Not Applicable"/>
    <s v="998-BNHT"/>
    <s v="NULL"/>
    <s v="NULL"/>
    <s v="CONSUMER"/>
    <s v="NULL"/>
    <x v="6"/>
    <s v="VOSTRO 15 3558"/>
    <s v="VANGOGH15BDWBTX"/>
    <x v="3"/>
    <s v="Japan"/>
    <s v="NULL"/>
    <s v="NULL"/>
    <s v="Consumer"/>
    <n v="174"/>
    <n v="174"/>
    <n v="174"/>
    <n v="174"/>
    <n v="174"/>
    <n v="174"/>
    <n v="174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545.20000000000005"/>
    <n v="94864.8"/>
    <n v="0"/>
    <n v="0"/>
    <x v="166"/>
  </r>
  <r>
    <s v="33CJM"/>
    <s v="BTS_APJ"/>
    <s v="Not Applicable"/>
    <s v="998-BNQB"/>
    <s v="NULL"/>
    <s v="NULL"/>
    <s v="CONSUMER"/>
    <s v="NULL"/>
    <x v="1"/>
    <s v="INSPIRON 3847"/>
    <s v="GENERAL MT BTX"/>
    <x v="3"/>
    <s v="ANZ"/>
    <s v="NULL"/>
    <s v="NULL"/>
    <s v="Consumer"/>
    <n v="107"/>
    <n v="107"/>
    <n v="107"/>
    <n v="107"/>
    <n v="107"/>
    <n v="107"/>
    <n v="107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497.17"/>
    <n v="53197.19"/>
    <n v="0"/>
    <n v="0"/>
    <x v="30"/>
  </r>
  <r>
    <s v="33FRM"/>
    <s v="BTS_APJ"/>
    <s v="NULL"/>
    <s v="998-10110"/>
    <s v="INSPIRON N5110,FGAN5110,NO PROCESSOR,NOTEBOOK,QUEEN15INTELFBTX"/>
    <s v="NULL"/>
    <s v="CONSUMER"/>
    <s v="Consumer"/>
    <x v="0"/>
    <s v="INSPIRON N5110"/>
    <s v="QUEEN15INTELBTX"/>
    <x v="3"/>
    <s v="ANZ"/>
    <s v="NULL"/>
    <s v="NULL"/>
    <s v="Consumer"/>
    <n v="2"/>
    <n v="2"/>
    <n v="2"/>
    <n v="2"/>
    <n v="2"/>
    <n v="2"/>
    <n v="2"/>
    <n v="2"/>
    <n v="2"/>
    <n v="2"/>
    <n v="2"/>
    <n v="2"/>
    <n v="0"/>
    <n v="0"/>
    <n v="0"/>
    <n v="0"/>
    <n v="0"/>
    <n v="0"/>
    <n v="0"/>
    <n v="0"/>
    <m/>
    <m/>
    <m/>
    <m/>
    <m/>
    <m/>
    <m/>
    <m/>
    <m/>
    <n v="706.61"/>
    <n v="1413.22"/>
    <n v="0"/>
    <n v="1413.22"/>
    <x v="73"/>
  </r>
  <r>
    <s v="353XT"/>
    <s v="BTS_APJ"/>
    <s v="Not Applicable"/>
    <s v="998-BNOC"/>
    <s v="NULL"/>
    <s v="NULL"/>
    <s v="CONSUMER"/>
    <s v="NULL"/>
    <x v="0"/>
    <s v="INSPIRON 14-5458"/>
    <s v="TULIP14BDWBTX"/>
    <x v="3"/>
    <s v="Japan"/>
    <s v="NULL"/>
    <s v="NULL"/>
    <s v="Consumer"/>
    <n v="69"/>
    <n v="69"/>
    <n v="69"/>
    <n v="69"/>
    <n v="69"/>
    <n v="69"/>
    <n v="69"/>
    <n v="35"/>
    <n v="0"/>
    <n v="0"/>
    <n v="0"/>
    <n v="0"/>
    <n v="0"/>
    <n v="0"/>
    <n v="0"/>
    <n v="0"/>
    <n v="0"/>
    <n v="0"/>
    <n v="0"/>
    <n v="0"/>
    <m/>
    <m/>
    <m/>
    <m/>
    <m/>
    <m/>
    <m/>
    <m/>
    <m/>
    <n v="617.77"/>
    <n v="42626.13"/>
    <n v="0"/>
    <n v="21621.95"/>
    <x v="84"/>
  </r>
  <r>
    <s v="355V4"/>
    <s v="BTS_APJ"/>
    <s v="Not Applicable"/>
    <s v="998-BNQF"/>
    <s v="NULL"/>
    <s v="NULL"/>
    <s v="CONSUMER"/>
    <s v="NULL"/>
    <x v="1"/>
    <s v="INSPIRON 3647"/>
    <s v="GENERAL SFF BTX"/>
    <x v="3"/>
    <s v="Japan"/>
    <s v="NULL"/>
    <s v="NULL"/>
    <s v="Consumer"/>
    <n v="23"/>
    <n v="23"/>
    <n v="23"/>
    <n v="23"/>
    <n v="23"/>
    <n v="23"/>
    <n v="23"/>
    <n v="23"/>
    <n v="13"/>
    <n v="0"/>
    <n v="0"/>
    <n v="0"/>
    <n v="0"/>
    <n v="0"/>
    <n v="0"/>
    <n v="0"/>
    <n v="0"/>
    <n v="0"/>
    <n v="0"/>
    <n v="0"/>
    <m/>
    <m/>
    <m/>
    <m/>
    <m/>
    <m/>
    <m/>
    <m/>
    <m/>
    <n v="280.37"/>
    <n v="6448.51"/>
    <n v="0"/>
    <n v="6448.51"/>
    <x v="28"/>
  </r>
  <r>
    <s v="357X4"/>
    <s v="BTS_APJ"/>
    <s v="Not Applicable"/>
    <s v="998-BNJP"/>
    <s v="NULL"/>
    <s v="NULL"/>
    <s v="CONSUMER"/>
    <s v="NULL"/>
    <x v="10"/>
    <s v="VOSTRO 3800"/>
    <s v="GREATBEAR ST BTX"/>
    <x v="3"/>
    <s v="Japan"/>
    <s v="NULL"/>
    <s v="NULL"/>
    <s v="Consumer"/>
    <n v="143"/>
    <n v="143"/>
    <n v="143"/>
    <n v="143"/>
    <n v="31"/>
    <n v="0"/>
    <n v="0"/>
    <n v="0"/>
    <n v="0"/>
    <n v="0"/>
    <n v="0"/>
    <n v="0"/>
    <n v="0"/>
    <n v="0"/>
    <n v="0"/>
    <n v="588"/>
    <n v="0"/>
    <n v="0"/>
    <n v="588"/>
    <n v="0"/>
    <m/>
    <m/>
    <m/>
    <m/>
    <m/>
    <m/>
    <m/>
    <m/>
    <m/>
    <n v="352.51"/>
    <n v="50408.93"/>
    <n v="207275.88"/>
    <n v="0"/>
    <x v="270"/>
  </r>
  <r>
    <s v="35RRT"/>
    <s v="BTS_APJ"/>
    <s v="Not Applicable"/>
    <s v="998-BLZL"/>
    <s v="NULL"/>
    <s v="NULL"/>
    <s v="COMMERCIAL"/>
    <s v="NULL"/>
    <x v="2"/>
    <s v="OPTIPLEX 9020"/>
    <s v="DOGFISH 9 BTX"/>
    <x v="3"/>
    <s v="ANZ"/>
    <s v="NULL"/>
    <s v="NULL"/>
    <s v="Commercial DBM"/>
    <n v="497"/>
    <n v="497"/>
    <n v="497"/>
    <n v="497"/>
    <n v="497"/>
    <n v="497"/>
    <n v="497"/>
    <n v="97"/>
    <n v="0"/>
    <n v="0"/>
    <n v="0"/>
    <n v="0"/>
    <n v="0"/>
    <n v="0"/>
    <n v="0"/>
    <n v="160"/>
    <n v="0"/>
    <n v="0"/>
    <n v="160"/>
    <n v="0"/>
    <m/>
    <m/>
    <m/>
    <m/>
    <m/>
    <m/>
    <m/>
    <m/>
    <m/>
    <n v="495.66"/>
    <n v="246343.02000000002"/>
    <n v="79305.600000000006"/>
    <n v="48079.020000000004"/>
    <x v="96"/>
  </r>
  <r>
    <s v="38V00"/>
    <s v="BTS_APJ"/>
    <s v="Not Applicable"/>
    <s v="998-BRQX"/>
    <s v="NULL"/>
    <s v="NULL"/>
    <s v="CONSUMER"/>
    <s v="NULL"/>
    <x v="0"/>
    <s v="INSPIRON 14-5459"/>
    <s v="TULIP14SKLBTX"/>
    <x v="3"/>
    <s v="Japan"/>
    <s v="NULL"/>
    <s v="NULL"/>
    <s v="Consumer"/>
    <n v="44"/>
    <n v="44"/>
    <n v="44"/>
    <n v="44"/>
    <n v="44"/>
    <n v="0"/>
    <n v="0"/>
    <n v="0"/>
    <n v="0"/>
    <n v="0"/>
    <n v="0"/>
    <n v="0"/>
    <n v="0"/>
    <n v="0"/>
    <n v="0"/>
    <n v="34"/>
    <n v="0"/>
    <n v="0"/>
    <n v="34"/>
    <n v="34"/>
    <m/>
    <m/>
    <m/>
    <m/>
    <m/>
    <m/>
    <m/>
    <m/>
    <m/>
    <n v="592.82000000000005"/>
    <n v="26084.080000000002"/>
    <n v="20155.88"/>
    <n v="0"/>
    <x v="152"/>
  </r>
  <r>
    <s v="3DJFJ"/>
    <s v="BTS_APJ"/>
    <s v="Not Applicable"/>
    <s v="998-BKPT"/>
    <s v="NULL"/>
    <s v="NULL"/>
    <s v="CONSUMER"/>
    <s v="NULL"/>
    <x v="6"/>
    <s v="VOSTRO 3546"/>
    <s v="JANUS15HSWBTX"/>
    <x v="3"/>
    <s v="Japan"/>
    <s v="NULL"/>
    <s v="NULL"/>
    <s v="Consumer"/>
    <n v="9"/>
    <n v="9"/>
    <n v="9"/>
    <n v="9"/>
    <n v="9"/>
    <n v="9"/>
    <n v="0"/>
    <n v="0"/>
    <n v="0"/>
    <n v="0"/>
    <n v="0"/>
    <n v="0"/>
    <n v="0"/>
    <n v="0"/>
    <n v="0"/>
    <n v="30"/>
    <n v="0"/>
    <n v="0"/>
    <n v="30"/>
    <n v="60"/>
    <m/>
    <m/>
    <m/>
    <m/>
    <m/>
    <m/>
    <m/>
    <m/>
    <m/>
    <n v="534.63"/>
    <n v="4811.67"/>
    <n v="16038.9"/>
    <n v="0"/>
    <x v="268"/>
  </r>
  <r>
    <s v="3F3TF"/>
    <s v="BTS_APJ"/>
    <s v="Not Applicable"/>
    <s v="998-BRJK"/>
    <s v="NULL"/>
    <s v="NULL"/>
    <s v="COMMERCIAL"/>
    <s v="NULL"/>
    <x v="2"/>
    <s v="OPTIPLEX 3020"/>
    <s v="TIGRISSFFBTX"/>
    <x v="3"/>
    <s v="Japan"/>
    <s v="NULL"/>
    <s v="NULL"/>
    <s v="Commercial DBM"/>
    <n v="121"/>
    <n v="121"/>
    <n v="121"/>
    <n v="121"/>
    <n v="0"/>
    <n v="0"/>
    <n v="0"/>
    <n v="0"/>
    <n v="0"/>
    <n v="0"/>
    <n v="0"/>
    <n v="0"/>
    <n v="0"/>
    <n v="0"/>
    <n v="0"/>
    <n v="30"/>
    <n v="0"/>
    <n v="0"/>
    <n v="30"/>
    <n v="0"/>
    <m/>
    <m/>
    <m/>
    <m/>
    <m/>
    <m/>
    <m/>
    <m/>
    <m/>
    <n v="418.42129999999997"/>
    <n v="50628.977299999999"/>
    <n v="12552.638999999999"/>
    <n v="0"/>
    <x v="119"/>
  </r>
  <r>
    <s v="3GFTM"/>
    <s v="BTS_APJ"/>
    <s v="Not Applicable"/>
    <s v="998-BNPU"/>
    <s v="NULL"/>
    <s v="NULL"/>
    <s v="CONSUMER"/>
    <s v="NULL"/>
    <x v="0"/>
    <s v="INSPIRON 15-3558"/>
    <s v="IRIS15BDWBTX"/>
    <x v="3"/>
    <s v="ANZ"/>
    <s v="NULL"/>
    <s v="NULL"/>
    <s v="Consumer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m/>
    <m/>
    <m/>
    <m/>
    <m/>
    <m/>
    <m/>
    <m/>
    <m/>
    <n v="497.23"/>
    <n v="497.23"/>
    <n v="0"/>
    <n v="497.23"/>
    <x v="31"/>
  </r>
  <r>
    <s v="3ND42"/>
    <s v="BTS_APJ"/>
    <s v="Not Applicable"/>
    <s v="998-BHRK"/>
    <s v="NULL"/>
    <s v="NULL"/>
    <s v="COMMERCIAL"/>
    <s v="NULL"/>
    <x v="2"/>
    <s v="OPTIPLEX 9020"/>
    <s v="AMAZONSFFBTX"/>
    <x v="3"/>
    <s v="ANZ"/>
    <s v="NULL"/>
    <s v="NULL"/>
    <s v="Commercial DBM"/>
    <n v="142"/>
    <n v="112"/>
    <n v="112"/>
    <n v="112"/>
    <n v="0"/>
    <n v="0"/>
    <n v="0"/>
    <n v="0"/>
    <n v="0"/>
    <n v="0"/>
    <n v="0"/>
    <n v="0"/>
    <n v="0"/>
    <n v="0"/>
    <n v="0"/>
    <n v="144"/>
    <n v="0"/>
    <n v="0"/>
    <n v="144"/>
    <n v="0"/>
    <m/>
    <m/>
    <m/>
    <m/>
    <m/>
    <m/>
    <m/>
    <m/>
    <m/>
    <n v="535.51"/>
    <n v="76042.42"/>
    <n v="77113.440000000002"/>
    <n v="0"/>
    <x v="133"/>
  </r>
  <r>
    <s v="3NTNC"/>
    <s v="BTS_APJ"/>
    <s v="Not Applicable"/>
    <s v="998-BLGV"/>
    <s v="NULL"/>
    <s v="NULL"/>
    <s v="TABLET DEVICES"/>
    <s v="NULL"/>
    <x v="7"/>
    <s v="VENUE 10 7040"/>
    <s v="EAGLEPEAKBTX"/>
    <x v="3"/>
    <s v="China"/>
    <s v="NULL"/>
    <s v="NULL"/>
    <s v="Tablets"/>
    <n v="12"/>
    <n v="10"/>
    <n v="10"/>
    <n v="10"/>
    <n v="10"/>
    <n v="10"/>
    <n v="10"/>
    <n v="10"/>
    <n v="10"/>
    <n v="10"/>
    <n v="1"/>
    <n v="0"/>
    <n v="0"/>
    <n v="0"/>
    <n v="0"/>
    <n v="0"/>
    <n v="0"/>
    <n v="0"/>
    <n v="0"/>
    <n v="0"/>
    <m/>
    <m/>
    <m/>
    <m/>
    <m/>
    <m/>
    <m/>
    <m/>
    <m/>
    <n v="499.16"/>
    <n v="5989.92"/>
    <n v="0"/>
    <n v="4991.6000000000004"/>
    <x v="157"/>
  </r>
  <r>
    <s v="3T83H"/>
    <s v="BTS_APJ"/>
    <s v="Not Applicable"/>
    <s v="998-BNHP"/>
    <s v="NULL"/>
    <s v="NULL"/>
    <s v="CONSUMER"/>
    <s v="NULL"/>
    <x v="6"/>
    <s v="VOSTRO 15 3558"/>
    <s v="VANGOGH15BDWBTX"/>
    <x v="3"/>
    <s v="Japan"/>
    <s v="NULL"/>
    <s v="NULL"/>
    <s v="Consumer"/>
    <n v="300"/>
    <n v="300"/>
    <n v="300"/>
    <n v="300"/>
    <n v="0"/>
    <n v="0"/>
    <n v="0"/>
    <n v="0"/>
    <n v="0"/>
    <n v="0"/>
    <n v="0"/>
    <n v="0"/>
    <n v="0"/>
    <n v="0"/>
    <n v="0"/>
    <n v="210"/>
    <n v="0"/>
    <n v="0"/>
    <n v="210"/>
    <n v="0"/>
    <m/>
    <m/>
    <m/>
    <m/>
    <m/>
    <m/>
    <m/>
    <m/>
    <m/>
    <n v="362.21"/>
    <n v="108663"/>
    <n v="76064.099999999991"/>
    <n v="0"/>
    <x v="166"/>
  </r>
  <r>
    <s v="3X5C2"/>
    <s v="BTS_APJ"/>
    <s v="Wave 1 NDBM"/>
    <s v="998-20783"/>
    <s v="NULL"/>
    <s v="NULL"/>
    <s v="COMMERCIAL"/>
    <s v="Consumer"/>
    <x v="2"/>
    <s v="OPTIPLEX 9020"/>
    <s v="AMAZONSFFBTX"/>
    <x v="3"/>
    <s v="ANZ"/>
    <s v="ANZ"/>
    <s v="Commercial NDBM"/>
    <s v="Commercial DBM"/>
    <n v="10"/>
    <n v="10"/>
    <n v="10"/>
    <n v="10"/>
    <n v="10"/>
    <n v="10"/>
    <n v="10"/>
    <n v="10"/>
    <n v="10"/>
    <n v="10"/>
    <n v="10"/>
    <n v="10"/>
    <n v="0"/>
    <n v="0"/>
    <n v="0"/>
    <n v="0"/>
    <n v="0"/>
    <n v="0"/>
    <n v="0"/>
    <n v="0"/>
    <m/>
    <m/>
    <m/>
    <m/>
    <m/>
    <m/>
    <m/>
    <m/>
    <m/>
    <n v="481.59"/>
    <n v="4815.8999999999996"/>
    <n v="0"/>
    <n v="4815.8999999999996"/>
    <x v="133"/>
  </r>
  <r>
    <s v="448GH"/>
    <s v="BTS_APJ"/>
    <s v="Not Applicable"/>
    <s v="998-BQSP"/>
    <s v="NULL"/>
    <s v="NULL"/>
    <s v="CONSUMER"/>
    <s v="NULL"/>
    <x v="1"/>
    <s v="INSPIRON 24-5459"/>
    <s v="SUNFLOWER24BTX"/>
    <x v="3"/>
    <s v="ANZ"/>
    <s v="NULL"/>
    <s v="NULL"/>
    <s v="Consumer"/>
    <n v="45"/>
    <n v="45"/>
    <n v="45"/>
    <n v="45"/>
    <n v="45"/>
    <n v="0"/>
    <n v="0"/>
    <n v="0"/>
    <n v="0"/>
    <n v="0"/>
    <n v="0"/>
    <n v="0"/>
    <n v="0"/>
    <n v="0"/>
    <n v="0"/>
    <n v="60"/>
    <n v="0"/>
    <n v="0"/>
    <n v="60"/>
    <n v="0"/>
    <m/>
    <m/>
    <m/>
    <m/>
    <m/>
    <m/>
    <m/>
    <m/>
    <m/>
    <n v="728.5"/>
    <n v="32782.5"/>
    <n v="43710"/>
    <n v="0"/>
    <x v="153"/>
  </r>
  <r>
    <s v="48T16"/>
    <s v="BTS_APJ"/>
    <s v="Not Applicable"/>
    <s v="998-BRGF"/>
    <s v="NULL"/>
    <s v="NULL"/>
    <s v="CONSUMER"/>
    <s v="NULL"/>
    <x v="1"/>
    <s v="INSPIRON 3252"/>
    <s v="LILYSFFBTX"/>
    <x v="3"/>
    <s v="Japan"/>
    <s v="NULL"/>
    <s v="NULL"/>
    <s v="Consumer"/>
    <n v="11"/>
    <n v="11"/>
    <n v="11"/>
    <n v="11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312.11"/>
    <n v="3433.21"/>
    <n v="0"/>
    <n v="0"/>
    <x v="130"/>
  </r>
  <r>
    <s v="4D4CF"/>
    <s v="BTS_APJ"/>
    <s v="Not Applicable"/>
    <s v="998-BRPZ"/>
    <s v="NULL"/>
    <s v="NULL"/>
    <s v="CONSUMER"/>
    <s v="NULL"/>
    <x v="0"/>
    <s v="INSPIRON 3148"/>
    <s v="REDWOODHSWBTX"/>
    <x v="3"/>
    <s v="Japan"/>
    <s v="NULL"/>
    <s v="NULL"/>
    <s v="Consumer"/>
    <n v="0"/>
    <n v="0"/>
    <n v="0"/>
    <n v="0"/>
    <n v="0"/>
    <n v="0"/>
    <n v="0"/>
    <n v="0"/>
    <n v="0"/>
    <n v="0"/>
    <n v="0"/>
    <n v="0"/>
    <n v="0"/>
    <n v="0"/>
    <n v="0"/>
    <n v="102"/>
    <n v="0"/>
    <n v="0"/>
    <n v="102"/>
    <n v="34"/>
    <m/>
    <m/>
    <m/>
    <m/>
    <m/>
    <m/>
    <m/>
    <m/>
    <m/>
    <n v="579.06010000000003"/>
    <n v="0"/>
    <n v="59064.130200000007"/>
    <n v="0"/>
    <x v="61"/>
  </r>
  <r>
    <s v="4PM4T"/>
    <s v="BTS_APJ"/>
    <s v="Not Applicable"/>
    <s v="998-BNYR"/>
    <s v="NULL"/>
    <s v="NULL"/>
    <s v="THIN CLIENT"/>
    <s v="NULL"/>
    <x v="11"/>
    <s v="WYSE 5010 THIN CLIENT"/>
    <s v="SAN FRANCISCOBTX"/>
    <x v="3"/>
    <s v="ANZ"/>
    <s v="NULL"/>
    <s v="NULL"/>
    <s v="Commercial DBM"/>
    <n v="59"/>
    <n v="59"/>
    <n v="59"/>
    <n v="59"/>
    <n v="59"/>
    <n v="9"/>
    <n v="0"/>
    <n v="0"/>
    <n v="0"/>
    <n v="0"/>
    <n v="0"/>
    <n v="0"/>
    <n v="0"/>
    <n v="0"/>
    <n v="0"/>
    <n v="30"/>
    <n v="0"/>
    <n v="0"/>
    <n v="30"/>
    <n v="0"/>
    <m/>
    <m/>
    <m/>
    <m/>
    <m/>
    <m/>
    <m/>
    <m/>
    <m/>
    <n v="120.32"/>
    <n v="7098.8799999999992"/>
    <n v="3609.6"/>
    <n v="0"/>
    <x v="106"/>
  </r>
  <r>
    <s v="4WTX4"/>
    <s v="BTS_APJ"/>
    <s v="Not Applicable"/>
    <s v="998-BNXT"/>
    <s v="NULL"/>
    <s v="NULL"/>
    <s v="CONSUMER"/>
    <s v="NULL"/>
    <x v="1"/>
    <s v="INSPIRON 3847"/>
    <s v="GENERAL MT BTX"/>
    <x v="3"/>
    <s v="Japan"/>
    <s v="NULL"/>
    <s v="NULL"/>
    <s v="Consum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456.11"/>
    <n v="0"/>
    <n v="0"/>
    <n v="0"/>
    <x v="30"/>
  </r>
  <r>
    <s v="4YTYJ"/>
    <s v="BTS_APJ"/>
    <s v="Not Applicable"/>
    <s v="998-BKPQ"/>
    <s v="NULL"/>
    <s v="NULL"/>
    <s v="CONSUMER"/>
    <s v="NULL"/>
    <x v="6"/>
    <s v="VOSTRO 3546"/>
    <s v="JANUS15HSWBTX"/>
    <x v="3"/>
    <s v="Japan"/>
    <s v="NULL"/>
    <s v="NULL"/>
    <s v="Consumer"/>
    <n v="189"/>
    <n v="189"/>
    <n v="189"/>
    <n v="189"/>
    <n v="189"/>
    <n v="129"/>
    <n v="0"/>
    <n v="0"/>
    <n v="0"/>
    <n v="0"/>
    <n v="0"/>
    <n v="0"/>
    <n v="0"/>
    <n v="0"/>
    <n v="0"/>
    <n v="30"/>
    <n v="0"/>
    <n v="0"/>
    <n v="30"/>
    <n v="150"/>
    <m/>
    <m/>
    <m/>
    <m/>
    <m/>
    <m/>
    <m/>
    <m/>
    <m/>
    <n v="503.62"/>
    <n v="95184.180000000008"/>
    <n v="15108.6"/>
    <n v="0"/>
    <x v="268"/>
  </r>
  <r>
    <s v="51TRH"/>
    <s v="BTS_APJ"/>
    <s v="Not Applicable"/>
    <s v="998-BNXZ"/>
    <s v="NULL"/>
    <s v="NULL"/>
    <s v="CONSUMER"/>
    <s v="NULL"/>
    <x v="6"/>
    <s v="VOSTRO 15 3558"/>
    <s v="VANGOGH15BDWBTX"/>
    <x v="3"/>
    <s v="Japan"/>
    <s v="NULL"/>
    <s v="NULL"/>
    <s v="Consumer"/>
    <n v="48"/>
    <n v="48"/>
    <n v="48"/>
    <n v="48"/>
    <n v="0"/>
    <n v="0"/>
    <n v="0"/>
    <n v="0"/>
    <n v="0"/>
    <n v="0"/>
    <n v="0"/>
    <n v="0"/>
    <n v="0"/>
    <n v="0"/>
    <n v="0"/>
    <n v="90"/>
    <n v="0"/>
    <n v="0"/>
    <n v="90"/>
    <n v="0"/>
    <m/>
    <m/>
    <m/>
    <m/>
    <m/>
    <m/>
    <m/>
    <m/>
    <m/>
    <n v="541.21"/>
    <n v="25978.080000000002"/>
    <n v="48708.9"/>
    <n v="0"/>
    <x v="166"/>
  </r>
  <r>
    <s v="54M9R"/>
    <s v="BTS_APJ"/>
    <s v="Not Applicable"/>
    <s v="998-BHRF"/>
    <s v="NULL"/>
    <s v="NULL"/>
    <s v="COMMERCIAL"/>
    <s v="NULL"/>
    <x v="2"/>
    <s v="OPTIPLEX 9020"/>
    <s v="AMAZONSFFBTX"/>
    <x v="3"/>
    <s v="ANZ"/>
    <s v="NULL"/>
    <s v="NULL"/>
    <s v="Commercial DBM"/>
    <n v="252"/>
    <n v="249"/>
    <n v="249"/>
    <n v="249"/>
    <n v="105"/>
    <n v="9"/>
    <n v="9"/>
    <n v="0"/>
    <n v="0"/>
    <n v="0"/>
    <n v="0"/>
    <n v="0"/>
    <n v="0"/>
    <n v="0"/>
    <n v="0"/>
    <n v="24"/>
    <n v="0"/>
    <n v="0"/>
    <n v="24"/>
    <n v="0"/>
    <m/>
    <m/>
    <m/>
    <m/>
    <m/>
    <m/>
    <m/>
    <m/>
    <m/>
    <n v="592.49"/>
    <n v="149307.48000000001"/>
    <n v="14219.76"/>
    <n v="0"/>
    <x v="133"/>
  </r>
  <r>
    <s v="58MMD"/>
    <s v="BTS_APJ"/>
    <s v="Not Applicable"/>
    <s v="998-BQQQ"/>
    <s v="NULL"/>
    <s v="NULL"/>
    <s v="CONSUMER"/>
    <s v="NULL"/>
    <x v="1"/>
    <s v="INSPIRON 3647"/>
    <s v="GENERAL SFF BTX"/>
    <x v="3"/>
    <s v="Japan"/>
    <s v="NULL"/>
    <s v="NULL"/>
    <s v="Consumer"/>
    <n v="184"/>
    <n v="184"/>
    <n v="184"/>
    <n v="184"/>
    <n v="100"/>
    <n v="0"/>
    <n v="0"/>
    <n v="0"/>
    <n v="0"/>
    <n v="0"/>
    <n v="0"/>
    <n v="0"/>
    <n v="0"/>
    <n v="0"/>
    <n v="0"/>
    <n v="126"/>
    <n v="0"/>
    <n v="0"/>
    <n v="126"/>
    <n v="0"/>
    <m/>
    <m/>
    <m/>
    <m/>
    <m/>
    <m/>
    <m/>
    <m/>
    <m/>
    <n v="448.39"/>
    <n v="82503.759999999995"/>
    <n v="56497.14"/>
    <n v="0"/>
    <x v="28"/>
  </r>
  <r>
    <s v="59TC4"/>
    <s v="BTS_APJ"/>
    <s v="Not Applicable"/>
    <s v="998-BPYP"/>
    <s v="NULL"/>
    <s v="NULL"/>
    <s v="CONSUMER"/>
    <s v="NULL"/>
    <x v="6"/>
    <s v="VOSTRO 15 3558"/>
    <s v="VANGOGH15BDWBTX"/>
    <x v="3"/>
    <s v="Japan"/>
    <s v="NULL"/>
    <s v="NULL"/>
    <s v="Consumer"/>
    <n v="145"/>
    <n v="145"/>
    <n v="145"/>
    <n v="145"/>
    <n v="115"/>
    <n v="55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443.21"/>
    <n v="64265.45"/>
    <n v="0"/>
    <n v="0"/>
    <x v="166"/>
  </r>
  <r>
    <s v="5FNNM"/>
    <s v="BTS_APJ"/>
    <s v="Not Applicable"/>
    <s v="998-BNQE"/>
    <s v="NULL"/>
    <s v="NULL"/>
    <s v="CONSUMER"/>
    <s v="NULL"/>
    <x v="1"/>
    <s v="INSPIRON 3647"/>
    <s v="GENERAL SFF BTX"/>
    <x v="3"/>
    <s v="Japan"/>
    <s v="NULL"/>
    <s v="NULL"/>
    <s v="Consumer"/>
    <n v="479"/>
    <n v="479"/>
    <n v="479"/>
    <n v="479"/>
    <n v="479"/>
    <n v="479"/>
    <n v="479"/>
    <n v="479"/>
    <n v="479"/>
    <n v="479"/>
    <n v="0"/>
    <n v="0"/>
    <n v="0"/>
    <n v="0"/>
    <n v="0"/>
    <n v="0"/>
    <n v="0"/>
    <n v="0"/>
    <n v="0"/>
    <n v="0"/>
    <m/>
    <m/>
    <m/>
    <m/>
    <m/>
    <m/>
    <m/>
    <m/>
    <m/>
    <n v="280.2"/>
    <n v="134215.79999999999"/>
    <n v="0"/>
    <n v="134215.79999999999"/>
    <x v="28"/>
  </r>
  <r>
    <s v="5HFY2"/>
    <s v="BTS_APJ"/>
    <s v="Not Applicable"/>
    <s v="998-BIYF"/>
    <s v="NULL"/>
    <s v="NULL"/>
    <s v="TABLET DEVICES"/>
    <s v="Consumer"/>
    <x v="7"/>
    <s v="VENUE 8"/>
    <s v="YATESBTX"/>
    <x v="3"/>
    <s v="ANZ"/>
    <s v="NULL"/>
    <s v="NULL"/>
    <s v="Tablet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176.14"/>
    <n v="176.14"/>
    <n v="0"/>
    <n v="0"/>
    <x v="184"/>
  </r>
  <r>
    <s v="5N1WD"/>
    <s v="BTS_APJ"/>
    <s v="FY14 Wave 1 Refresh"/>
    <s v="998-BBQT"/>
    <s v="NULL"/>
    <s v="NULL"/>
    <s v="COMMERCIAL"/>
    <s v="Consumer"/>
    <x v="2"/>
    <s v="OPTIPLEX 9020"/>
    <s v="AMAZONSFFBTX"/>
    <x v="3"/>
    <s v="ANZ"/>
    <s v="NULL"/>
    <s v="NULL"/>
    <s v="Commercial DBM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m/>
    <m/>
    <m/>
    <m/>
    <m/>
    <m/>
    <m/>
    <m/>
    <m/>
    <n v="661.84"/>
    <n v="661.84"/>
    <n v="0"/>
    <n v="661.84"/>
    <x v="133"/>
  </r>
  <r>
    <s v="5X1NV"/>
    <s v="BTS_APJ"/>
    <s v="Not Applicable"/>
    <s v="998-BPYO"/>
    <s v="NULL"/>
    <s v="NULL"/>
    <s v="CONSUMER"/>
    <s v="NULL"/>
    <x v="6"/>
    <s v="VOSTRO 15 3558"/>
    <s v="VANGOGH15BDWBTX"/>
    <x v="3"/>
    <s v="Japan"/>
    <s v="NULL"/>
    <s v="NULL"/>
    <s v="Consumer"/>
    <n v="82"/>
    <n v="82"/>
    <n v="82"/>
    <n v="82"/>
    <n v="52"/>
    <n v="22"/>
    <n v="0"/>
    <n v="0"/>
    <n v="0"/>
    <n v="0"/>
    <n v="0"/>
    <n v="0"/>
    <n v="0"/>
    <n v="0"/>
    <n v="0"/>
    <n v="30"/>
    <n v="0"/>
    <n v="0"/>
    <n v="30"/>
    <n v="0"/>
    <m/>
    <m/>
    <m/>
    <m/>
    <m/>
    <m/>
    <m/>
    <m/>
    <m/>
    <n v="412.2"/>
    <n v="33800.400000000001"/>
    <n v="12366"/>
    <n v="0"/>
    <x v="166"/>
  </r>
  <r>
    <s v="6DPMW"/>
    <s v="BTS_APJ"/>
    <s v="Not Applicable"/>
    <s v="998-BOMB"/>
    <s v="NULL"/>
    <s v="NULL"/>
    <s v="CONSUMER"/>
    <s v="NULL"/>
    <x v="0"/>
    <s v="INSPIRON 15-5558"/>
    <s v="TULIP15BDWBTX"/>
    <x v="3"/>
    <s v="Malaysia"/>
    <s v="NULL"/>
    <s v="NULL"/>
    <s v="Consumer"/>
    <n v="9"/>
    <n v="8"/>
    <n v="8"/>
    <n v="8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595.85"/>
    <n v="5362.6500000000005"/>
    <n v="0"/>
    <n v="0"/>
    <x v="80"/>
  </r>
  <r>
    <s v="6KVNV"/>
    <s v="BTS_APJ"/>
    <s v="FY15 B2S Cycle 3"/>
    <s v="998-BDLD"/>
    <s v="NULL"/>
    <s v="NULL"/>
    <s v="CONSUMER"/>
    <s v="Consumer"/>
    <x v="1"/>
    <s v="INSPIRON 3647"/>
    <s v="GENERAL SFF BTX"/>
    <x v="3"/>
    <s v="Japan"/>
    <s v="NULL"/>
    <s v="NULL"/>
    <s v="Consum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s v="-"/>
    <n v="0"/>
    <x v="28"/>
  </r>
  <r>
    <s v="6M6RD"/>
    <s v="BTS_APJ"/>
    <s v="Not Applicable"/>
    <s v="998-BFYZ"/>
    <s v="NULL"/>
    <s v="NULL"/>
    <s v="TABLET DEVICES"/>
    <s v="Consumer"/>
    <x v="7"/>
    <s v="VENUE 8"/>
    <s v="YATESBTX"/>
    <x v="3"/>
    <s v="China"/>
    <s v="NULL"/>
    <s v="NULL"/>
    <s v="Tabl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s v="-"/>
    <n v="0"/>
    <x v="184"/>
  </r>
  <r>
    <s v="6MR3G"/>
    <s v="BTS_APJ"/>
    <s v="Not Applicable"/>
    <s v="998-BQQO"/>
    <s v="NULL"/>
    <s v="NULL"/>
    <s v="CONSUMER"/>
    <s v="NULL"/>
    <x v="1"/>
    <s v="INSPIRON 3647"/>
    <s v="GENERAL SFF BTX"/>
    <x v="3"/>
    <s v="Japan"/>
    <s v="NULL"/>
    <s v="NULL"/>
    <s v="Consumer"/>
    <n v="113"/>
    <n v="113"/>
    <n v="113"/>
    <n v="113"/>
    <n v="0"/>
    <n v="0"/>
    <n v="0"/>
    <n v="0"/>
    <n v="0"/>
    <n v="0"/>
    <n v="0"/>
    <n v="0"/>
    <n v="0"/>
    <n v="0"/>
    <n v="0"/>
    <n v="168"/>
    <n v="0"/>
    <n v="0"/>
    <n v="168"/>
    <n v="0"/>
    <m/>
    <m/>
    <m/>
    <m/>
    <m/>
    <m/>
    <m/>
    <m/>
    <m/>
    <n v="355.89"/>
    <n v="40215.57"/>
    <n v="59789.52"/>
    <n v="0"/>
    <x v="28"/>
  </r>
  <r>
    <s v="6TD2V"/>
    <s v="BTS_APJ"/>
    <s v="Not Applicable"/>
    <s v="998-BNZX"/>
    <s v="NULL"/>
    <s v="NULL"/>
    <s v="COMMERCIAL"/>
    <s v="NULL"/>
    <x v="4"/>
    <s v="LATITUDE 3550"/>
    <s v="MARBLE FALLS15BTX"/>
    <x v="3"/>
    <s v="Japan"/>
    <s v="NULL"/>
    <s v="NULL"/>
    <s v="Commercial DBM"/>
    <n v="55"/>
    <n v="55"/>
    <n v="55"/>
    <n v="55"/>
    <n v="55"/>
    <n v="55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532.57000000000005"/>
    <n v="29291.350000000002"/>
    <n v="0"/>
    <n v="0"/>
    <x v="147"/>
  </r>
  <r>
    <s v="71VND"/>
    <s v="BTS_APJ"/>
    <s v="Not Applicable"/>
    <s v="998-BQKU"/>
    <s v="NULL"/>
    <s v="NULL"/>
    <s v="CONSUMER"/>
    <s v="NULL"/>
    <x v="0"/>
    <s v="INSPIRON 15-3558"/>
    <s v="IRIS15BDWBTX"/>
    <x v="3"/>
    <s v="ANZ"/>
    <s v="NULL"/>
    <s v="NULL"/>
    <s v="Consumer"/>
    <n v="64"/>
    <n v="64"/>
    <n v="64"/>
    <n v="64"/>
    <n v="64"/>
    <n v="0"/>
    <n v="0"/>
    <n v="0"/>
    <n v="0"/>
    <n v="0"/>
    <n v="0"/>
    <n v="0"/>
    <n v="0"/>
    <n v="0"/>
    <n v="40"/>
    <n v="90"/>
    <n v="0"/>
    <n v="0"/>
    <n v="130"/>
    <n v="90"/>
    <m/>
    <m/>
    <m/>
    <m/>
    <m/>
    <m/>
    <m/>
    <m/>
    <m/>
    <n v="497.35"/>
    <n v="31830.400000000001"/>
    <n v="64655.5"/>
    <n v="0"/>
    <x v="31"/>
  </r>
  <r>
    <s v="76XKP"/>
    <s v="BTS_APJ"/>
    <s v="Not Applicable"/>
    <s v="998-BKWF"/>
    <s v="NULL"/>
    <s v="NULL"/>
    <s v="TABLET DEVICES"/>
    <s v="NULL"/>
    <x v="7"/>
    <s v="VENUE 8 7840"/>
    <s v="BLACKBURNBTX"/>
    <x v="3"/>
    <s v="ANZ"/>
    <s v="NULL"/>
    <s v="NULL"/>
    <s v="Tablets"/>
    <n v="21"/>
    <n v="21"/>
    <n v="21"/>
    <n v="21"/>
    <n v="21"/>
    <n v="21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333.29"/>
    <n v="6999.09"/>
    <n v="0"/>
    <n v="0"/>
    <x v="229"/>
  </r>
  <r>
    <s v="7NPH9"/>
    <s v="BTS_APJ"/>
    <s v="Not Applicable"/>
    <s v="998-BRFS"/>
    <s v="NULL"/>
    <s v="NULL"/>
    <s v="CONSUMER"/>
    <s v="NULL"/>
    <x v="0"/>
    <s v="INSPIRON 3158"/>
    <s v="REDWOODSKLBTX"/>
    <x v="3"/>
    <s v="ANZ"/>
    <s v="NULL"/>
    <s v="NULL"/>
    <s v="Consumer"/>
    <n v="43"/>
    <n v="42"/>
    <n v="42"/>
    <n v="42"/>
    <n v="42"/>
    <n v="0"/>
    <n v="0"/>
    <n v="0"/>
    <n v="0"/>
    <n v="0"/>
    <n v="0"/>
    <n v="0"/>
    <n v="0"/>
    <n v="0"/>
    <n v="0"/>
    <n v="50"/>
    <n v="0"/>
    <n v="0"/>
    <n v="50"/>
    <n v="0"/>
    <m/>
    <m/>
    <m/>
    <m/>
    <m/>
    <m/>
    <m/>
    <m/>
    <m/>
    <n v="574.51959999999997"/>
    <n v="24704.342799999999"/>
    <n v="28725.98"/>
    <n v="0"/>
    <x v="271"/>
  </r>
  <r>
    <s v="7VT47"/>
    <s v="BTS_APJ"/>
    <s v="Not Applicable"/>
    <s v="998-BNND"/>
    <s v="NULL"/>
    <s v="NULL"/>
    <s v="CONSUMER"/>
    <s v="NULL"/>
    <x v="5"/>
    <s v="XPS  13 9343"/>
    <s v="DINO13BTX"/>
    <x v="3"/>
    <s v="Japan"/>
    <s v="NULL"/>
    <s v="NULL"/>
    <s v="Consumer"/>
    <n v="64"/>
    <n v="64"/>
    <n v="64"/>
    <n v="64"/>
    <n v="64"/>
    <n v="8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1184.3599999999999"/>
    <n v="75799.039999999994"/>
    <n v="0"/>
    <n v="0"/>
    <x v="48"/>
  </r>
  <r>
    <s v="7YCTH"/>
    <s v="BTS_APJ"/>
    <s v="Not Applicable"/>
    <s v="998-BHRJ"/>
    <s v="NULL"/>
    <s v="NULL"/>
    <s v="COMMERCIAL"/>
    <s v="NULL"/>
    <x v="2"/>
    <s v="OPTIPLEX 9020"/>
    <s v="AMAZONSFFBTX"/>
    <x v="3"/>
    <s v="ANZ"/>
    <s v="NULL"/>
    <s v="NULL"/>
    <s v="Commercial DBM"/>
    <n v="143"/>
    <n v="137"/>
    <n v="137"/>
    <n v="137"/>
    <n v="41"/>
    <n v="1"/>
    <n v="1"/>
    <n v="1"/>
    <n v="1"/>
    <n v="1"/>
    <n v="0"/>
    <n v="0"/>
    <n v="0"/>
    <n v="0"/>
    <n v="0"/>
    <n v="24"/>
    <n v="0"/>
    <n v="0"/>
    <n v="24"/>
    <n v="0"/>
    <m/>
    <m/>
    <m/>
    <m/>
    <m/>
    <m/>
    <m/>
    <m/>
    <m/>
    <n v="504.01"/>
    <n v="72073.429999999993"/>
    <n v="12096.24"/>
    <n v="504.01"/>
    <x v="133"/>
  </r>
  <r>
    <s v="838J0"/>
    <s v="BTS_APJ"/>
    <s v="Not Applicable"/>
    <s v="998-BQDJ"/>
    <s v="NULL"/>
    <s v="NULL"/>
    <s v="CONSUMER"/>
    <s v="NULL"/>
    <x v="1"/>
    <s v="INSPIRON 20-3052"/>
    <s v="JASBSW20BTX"/>
    <x v="3"/>
    <s v="ANZ"/>
    <s v="NULL"/>
    <s v="NULL"/>
    <s v="Consumer"/>
    <n v="25"/>
    <n v="25"/>
    <n v="25"/>
    <n v="25"/>
    <n v="25"/>
    <n v="0"/>
    <n v="0"/>
    <n v="0"/>
    <n v="0"/>
    <n v="0"/>
    <n v="0"/>
    <n v="0"/>
    <n v="0"/>
    <n v="0"/>
    <n v="0"/>
    <n v="30"/>
    <n v="0"/>
    <n v="0"/>
    <n v="30"/>
    <n v="0"/>
    <m/>
    <m/>
    <m/>
    <m/>
    <m/>
    <m/>
    <m/>
    <m/>
    <m/>
    <n v="496.79"/>
    <n v="12419.75"/>
    <n v="14903.7"/>
    <n v="0"/>
    <x v="25"/>
  </r>
  <r>
    <s v="8JWRT"/>
    <s v="BTS_APJ"/>
    <s v="Not Applicable"/>
    <s v="998-BNNV"/>
    <s v="NULL"/>
    <s v="NULL"/>
    <s v="CONSUMER"/>
    <s v="NULL"/>
    <x v="1"/>
    <s v="INSPIRON 5348"/>
    <s v="THUNBTX"/>
    <x v="3"/>
    <s v="ANZ"/>
    <s v="NULL"/>
    <s v="NULL"/>
    <s v="Consumer"/>
    <n v="19"/>
    <n v="14"/>
    <n v="14"/>
    <n v="14"/>
    <n v="14"/>
    <n v="14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748.01"/>
    <n v="14212.19"/>
    <n v="0"/>
    <n v="0"/>
    <x v="103"/>
  </r>
  <r>
    <s v="8NW95"/>
    <s v="BTS_APJ"/>
    <s v="Not Applicable"/>
    <s v="998-BRQV"/>
    <s v="NULL"/>
    <s v="NULL"/>
    <s v="CONSUMER"/>
    <s v="NULL"/>
    <x v="0"/>
    <s v="INSPIRON 14-5458"/>
    <s v="TULIP14BDWBTX"/>
    <x v="3"/>
    <s v="Japan"/>
    <s v="NULL"/>
    <s v="NULL"/>
    <s v="Consumer"/>
    <n v="58"/>
    <n v="58"/>
    <n v="58"/>
    <n v="58"/>
    <n v="0"/>
    <n v="0"/>
    <n v="0"/>
    <n v="0"/>
    <n v="0"/>
    <n v="0"/>
    <n v="0"/>
    <n v="0"/>
    <n v="0"/>
    <n v="0"/>
    <n v="0"/>
    <n v="34"/>
    <n v="0"/>
    <n v="0"/>
    <n v="34"/>
    <n v="0"/>
    <m/>
    <m/>
    <m/>
    <m/>
    <m/>
    <m/>
    <m/>
    <m/>
    <m/>
    <n v="505.6"/>
    <n v="29324.800000000003"/>
    <n v="17190.400000000001"/>
    <n v="0"/>
    <x v="84"/>
  </r>
  <r>
    <s v="90T63"/>
    <s v="BTS_APJ"/>
    <s v="Not Applicable"/>
    <s v="998-BNNE"/>
    <s v="NULL"/>
    <s v="NULL"/>
    <s v="CONSUMER"/>
    <s v="NULL"/>
    <x v="5"/>
    <s v="XPS  13 9343"/>
    <s v="DINO13BTX"/>
    <x v="3"/>
    <s v="ANZ"/>
    <s v="NULL"/>
    <s v="NULL"/>
    <s v="Consumer"/>
    <n v="75"/>
    <n v="65"/>
    <n v="65"/>
    <n v="65"/>
    <n v="65"/>
    <n v="65"/>
    <n v="65"/>
    <n v="65"/>
    <n v="0"/>
    <n v="0"/>
    <n v="0"/>
    <n v="0"/>
    <n v="0"/>
    <n v="0"/>
    <n v="0"/>
    <n v="0"/>
    <n v="0"/>
    <n v="0"/>
    <n v="0"/>
    <n v="0"/>
    <m/>
    <m/>
    <m/>
    <m/>
    <m/>
    <m/>
    <m/>
    <m/>
    <m/>
    <n v="1185.1300000000001"/>
    <n v="88884.750000000015"/>
    <n v="0"/>
    <n v="77033.450000000012"/>
    <x v="48"/>
  </r>
  <r>
    <s v="94WN5"/>
    <s v="BTS_APJ"/>
    <s v="Not Applicable"/>
    <s v="998-BNKF"/>
    <s v="NULL"/>
    <s v="NULL"/>
    <s v="CONSUMER"/>
    <s v="NULL"/>
    <x v="10"/>
    <s v="VOSTRO 3800"/>
    <s v="GREATBEAR ST BTX"/>
    <x v="3"/>
    <s v="Japan"/>
    <s v="NULL"/>
    <s v="NULL"/>
    <s v="Consumer"/>
    <n v="10"/>
    <n v="10"/>
    <n v="10"/>
    <n v="10"/>
    <n v="0"/>
    <n v="0"/>
    <n v="0"/>
    <n v="0"/>
    <n v="0"/>
    <n v="0"/>
    <n v="0"/>
    <n v="0"/>
    <n v="0"/>
    <n v="0"/>
    <n v="0"/>
    <n v="168"/>
    <n v="0"/>
    <n v="0"/>
    <n v="168"/>
    <n v="0"/>
    <m/>
    <m/>
    <m/>
    <m/>
    <m/>
    <m/>
    <m/>
    <m/>
    <m/>
    <n v="383.96"/>
    <n v="3839.6"/>
    <n v="64505.279999999999"/>
    <n v="0"/>
    <x v="270"/>
  </r>
  <r>
    <s v="9C0J8"/>
    <s v="BTS_APJ"/>
    <s v="Not Applicable"/>
    <s v="998-BGEJ"/>
    <s v="NULL"/>
    <s v="NULL"/>
    <s v="COMMERCIAL"/>
    <s v="Consumer"/>
    <x v="2"/>
    <s v="OPTIPLEX 3020"/>
    <s v="TIGRISSFFBTX"/>
    <x v="3"/>
    <s v="Japan"/>
    <s v="NULL"/>
    <s v="NULL"/>
    <s v="Commercial DBM"/>
    <n v="38"/>
    <n v="38"/>
    <n v="38"/>
    <n v="38"/>
    <n v="0"/>
    <n v="0"/>
    <n v="0"/>
    <n v="0"/>
    <n v="0"/>
    <n v="0"/>
    <n v="0"/>
    <n v="0"/>
    <n v="0"/>
    <n v="0"/>
    <n v="0"/>
    <n v="42"/>
    <n v="0"/>
    <n v="0"/>
    <n v="42"/>
    <n v="0"/>
    <m/>
    <m/>
    <m/>
    <m/>
    <m/>
    <m/>
    <m/>
    <m/>
    <m/>
    <n v="449.55329999999998"/>
    <n v="17083.025399999999"/>
    <n v="18881.238600000001"/>
    <n v="0"/>
    <x v="119"/>
  </r>
  <r>
    <s v="9F5K6"/>
    <s v="BTS_APJ"/>
    <s v="Not Applicable"/>
    <s v="998-BLYT"/>
    <s v="NULL"/>
    <s v="NULL"/>
    <s v="COMMERCIAL"/>
    <s v="NULL"/>
    <x v="2"/>
    <s v="OPTIPLEX 3020"/>
    <s v="TIGRISSFFBTX"/>
    <x v="3"/>
    <s v="Japan"/>
    <s v="NULL"/>
    <s v="NULL"/>
    <s v="Commercial DBM"/>
    <n v="27"/>
    <n v="27"/>
    <n v="27"/>
    <n v="27"/>
    <n v="0"/>
    <n v="0"/>
    <n v="0"/>
    <n v="0"/>
    <n v="0"/>
    <n v="0"/>
    <n v="0"/>
    <n v="0"/>
    <n v="0"/>
    <n v="0"/>
    <n v="0"/>
    <n v="42"/>
    <n v="0"/>
    <n v="0"/>
    <n v="42"/>
    <n v="0"/>
    <m/>
    <m/>
    <m/>
    <m/>
    <m/>
    <m/>
    <m/>
    <m/>
    <m/>
    <n v="379.9"/>
    <n v="10257.299999999999"/>
    <n v="15955.8"/>
    <n v="0"/>
    <x v="119"/>
  </r>
  <r>
    <s v="9GWNR"/>
    <s v="BTS_APJ"/>
    <s v="Not Applicable"/>
    <s v="998-BNZT"/>
    <s v="NULL"/>
    <s v="NULL"/>
    <s v="THIN CLIENT"/>
    <s v="NULL"/>
    <x v="11"/>
    <s v="WYSE 3010 THIN CLIENT"/>
    <s v="SANTA CLARABTX"/>
    <x v="3"/>
    <s v="ANZ"/>
    <s v="NULL"/>
    <s v="NULL"/>
    <s v="Commercial DBM"/>
    <n v="126"/>
    <n v="126"/>
    <n v="126"/>
    <n v="126"/>
    <n v="126"/>
    <n v="56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79.84"/>
    <n v="10059.84"/>
    <n v="0"/>
    <n v="0"/>
    <x v="213"/>
  </r>
  <r>
    <s v="9MMK6"/>
    <s v="BTS_APJ"/>
    <s v="Not Applicable"/>
    <s v="998-BJWM"/>
    <s v="NULL"/>
    <s v="NULL"/>
    <s v="COMMERCIAL"/>
    <s v="NULL"/>
    <x v="4"/>
    <s v="LATITUDE E7250"/>
    <s v="GOLIADMLK12BTXE"/>
    <x v="3"/>
    <s v="ANZ"/>
    <s v="NULL"/>
    <s v="NULL"/>
    <s v="Commercial DBM"/>
    <n v="37"/>
    <n v="37"/>
    <n v="37"/>
    <n v="37"/>
    <n v="37"/>
    <n v="37"/>
    <n v="37"/>
    <n v="37"/>
    <n v="37"/>
    <n v="37"/>
    <n v="37"/>
    <n v="37"/>
    <n v="0"/>
    <n v="0"/>
    <n v="0"/>
    <n v="0"/>
    <n v="0"/>
    <n v="0"/>
    <n v="0"/>
    <n v="0"/>
    <m/>
    <m/>
    <m/>
    <m/>
    <m/>
    <m/>
    <m/>
    <m/>
    <m/>
    <n v="698.19"/>
    <n v="25833.030000000002"/>
    <n v="0"/>
    <n v="25833.030000000002"/>
    <x v="112"/>
  </r>
  <r>
    <s v="9X6NN"/>
    <s v="BTS_APJ"/>
    <s v="Not Applicable"/>
    <s v="998-BNJS"/>
    <s v="NULL"/>
    <s v="NULL"/>
    <s v="CONSUMER"/>
    <s v="NULL"/>
    <x v="10"/>
    <s v="VOSTRO 3800"/>
    <s v="GREATBEAR ST BTX"/>
    <x v="3"/>
    <s v="Japan"/>
    <s v="NULL"/>
    <s v="NULL"/>
    <s v="Consumer"/>
    <n v="86"/>
    <n v="86"/>
    <n v="86"/>
    <n v="86"/>
    <n v="86"/>
    <n v="86"/>
    <n v="0"/>
    <n v="0"/>
    <n v="0"/>
    <n v="0"/>
    <n v="0"/>
    <n v="0"/>
    <n v="0"/>
    <n v="0"/>
    <n v="0"/>
    <n v="56"/>
    <n v="0"/>
    <n v="0"/>
    <n v="56"/>
    <n v="28"/>
    <m/>
    <m/>
    <m/>
    <m/>
    <m/>
    <m/>
    <m/>
    <m/>
    <m/>
    <n v="415.13"/>
    <n v="35701.18"/>
    <n v="23247.279999999999"/>
    <n v="0"/>
    <x v="270"/>
  </r>
  <r>
    <s v="C1D67"/>
    <s v="BTS_APJ"/>
    <s v="Not Applicable"/>
    <s v="998-BNXX"/>
    <s v="NULL"/>
    <s v="NULL"/>
    <s v="CONSUMER"/>
    <s v="NULL"/>
    <x v="6"/>
    <s v="VOSTRO 15 3558"/>
    <s v="VANGOGH15BDWBTX"/>
    <x v="3"/>
    <s v="Japan"/>
    <s v="NULL"/>
    <s v="NULL"/>
    <s v="Consumer"/>
    <n v="177"/>
    <n v="177"/>
    <n v="177"/>
    <n v="177"/>
    <n v="117"/>
    <n v="87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393.22"/>
    <n v="69599.94"/>
    <n v="0"/>
    <n v="0"/>
    <x v="166"/>
  </r>
  <r>
    <s v="C51M6"/>
    <s v="BTS_APJ"/>
    <s v="Not Applicable"/>
    <s v="998-BRQP"/>
    <s v="NULL"/>
    <s v="NULL"/>
    <s v="CONSUMER"/>
    <s v="NULL"/>
    <x v="0"/>
    <s v="INSPIRON 15-5559"/>
    <s v="TULIP15SKLBTX"/>
    <x v="3"/>
    <s v="Japan"/>
    <s v="NULL"/>
    <s v="NULL"/>
    <s v="Consumer"/>
    <n v="182"/>
    <n v="182"/>
    <n v="182"/>
    <n v="182"/>
    <n v="18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536.32000000000005"/>
    <n v="97610.240000000005"/>
    <n v="0"/>
    <n v="0"/>
    <x v="89"/>
  </r>
  <r>
    <s v="C8RG8"/>
    <s v="BTS_APJ"/>
    <s v="FY15 B2S Cycle 3"/>
    <s v="998-BCSU"/>
    <s v="NULL"/>
    <s v="NULL"/>
    <s v="CONSUMER"/>
    <s v="Consumer"/>
    <x v="0"/>
    <s v="INSPIRON 3542"/>
    <s v="CEDAR15HSWBTX"/>
    <x v="3"/>
    <s v="Japan"/>
    <s v="NULL"/>
    <s v="NULL"/>
    <s v="Consum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s v="-"/>
    <n v="0"/>
    <x v="37"/>
  </r>
  <r>
    <s v="CDD1X"/>
    <s v="BTS_APJ"/>
    <s v="Not Applicable"/>
    <s v="998-BNJF"/>
    <s v="NULL"/>
    <s v="NULL"/>
    <s v="CONSUMER"/>
    <s v="NULL"/>
    <x v="12"/>
    <s v="XPS 8700"/>
    <s v="GOODYEARBTX"/>
    <x v="3"/>
    <s v="Japan"/>
    <s v="NULL"/>
    <s v="NULL"/>
    <s v="Consum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637.16"/>
    <n v="0"/>
    <n v="0"/>
    <n v="0"/>
    <x v="68"/>
  </r>
  <r>
    <s v="CFFYW"/>
    <s v="BTS_APJ"/>
    <s v="Not Applicable"/>
    <s v="998-BLWU"/>
    <s v="NULL"/>
    <s v="NULL"/>
    <s v="COMMERCIAL"/>
    <s v="NULL"/>
    <x v="4"/>
    <s v="LATITUDE E7240"/>
    <s v="GOLIAD12BTX"/>
    <x v="3"/>
    <s v="ANZ"/>
    <s v="NULL"/>
    <s v="NULL"/>
    <s v="Commercial DBM"/>
    <n v="7"/>
    <n v="7"/>
    <n v="7"/>
    <n v="7"/>
    <n v="7"/>
    <n v="7"/>
    <n v="7"/>
    <n v="7"/>
    <n v="7"/>
    <n v="7"/>
    <n v="7"/>
    <n v="7"/>
    <n v="0"/>
    <n v="0"/>
    <n v="0"/>
    <n v="0"/>
    <n v="0"/>
    <n v="0"/>
    <n v="0"/>
    <n v="0"/>
    <m/>
    <m/>
    <m/>
    <m/>
    <m/>
    <m/>
    <m/>
    <m/>
    <m/>
    <n v="747.44"/>
    <n v="5232.08"/>
    <n v="0"/>
    <n v="5232.08"/>
    <x v="97"/>
  </r>
  <r>
    <s v="CG75Y"/>
    <s v="BTS_APJ"/>
    <s v="Not Applicable"/>
    <s v="998-BLOI"/>
    <s v="NULL"/>
    <s v="NULL"/>
    <s v="CONSUMER"/>
    <s v="NULL"/>
    <x v="5"/>
    <s v="XPS  13 9343"/>
    <s v="DINO13BTX"/>
    <x v="3"/>
    <s v="ANZ"/>
    <s v="NULL"/>
    <s v="NULL"/>
    <s v="Consumer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1216.54"/>
    <n v="1216.54"/>
    <n v="0"/>
    <n v="0"/>
    <x v="48"/>
  </r>
  <r>
    <s v="CR8K0"/>
    <s v="BTS_APJ"/>
    <s v="Not Applicable"/>
    <s v="998-BRJQ"/>
    <s v="NULL"/>
    <s v="NULL"/>
    <s v="COMMERCIAL"/>
    <s v="NULL"/>
    <x v="2"/>
    <s v="OPTIPLEX 3020"/>
    <s v="TIGRISSFFBTX"/>
    <x v="3"/>
    <s v="Japan"/>
    <s v="NULL"/>
    <s v="NULL"/>
    <s v="Commercial DBM"/>
    <n v="293"/>
    <n v="293"/>
    <n v="293"/>
    <n v="293"/>
    <n v="0"/>
    <n v="0"/>
    <n v="0"/>
    <n v="0"/>
    <n v="0"/>
    <n v="0"/>
    <n v="0"/>
    <n v="0"/>
    <n v="0"/>
    <n v="0"/>
    <n v="0"/>
    <n v="198"/>
    <n v="0"/>
    <n v="0"/>
    <n v="198"/>
    <n v="0"/>
    <m/>
    <m/>
    <m/>
    <m/>
    <m/>
    <m/>
    <m/>
    <m/>
    <m/>
    <n v="347.81"/>
    <n v="101908.33"/>
    <n v="68866.38"/>
    <n v="0"/>
    <x v="119"/>
  </r>
  <r>
    <s v="D2W4N"/>
    <s v="BTS_APJ"/>
    <s v="Not Applicable"/>
    <s v="998-BFEB"/>
    <s v="NULL"/>
    <s v="NULL"/>
    <s v="CONSUMER"/>
    <s v="Consumer"/>
    <x v="1"/>
    <s v="INSPIRON 3646"/>
    <s v="SAFFRONBTX"/>
    <x v="3"/>
    <s v="Japan"/>
    <s v="NULL"/>
    <s v="NULL"/>
    <s v="Consum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s v="-"/>
    <n v="0"/>
    <x v="88"/>
  </r>
  <r>
    <s v="D9CY7"/>
    <s v="BTS_APJ"/>
    <s v="Not Applicable"/>
    <s v="998-BNJN"/>
    <s v="NULL"/>
    <s v="NULL"/>
    <s v="CONSUMER"/>
    <s v="NULL"/>
    <x v="10"/>
    <s v="VOSTRO 3800"/>
    <s v="GREATBEAR ST BTX"/>
    <x v="3"/>
    <s v="Japan"/>
    <s v="NULL"/>
    <s v="NULL"/>
    <s v="Consumer"/>
    <n v="124"/>
    <n v="124"/>
    <n v="124"/>
    <n v="124"/>
    <n v="68"/>
    <n v="12"/>
    <n v="0"/>
    <n v="0"/>
    <n v="0"/>
    <n v="0"/>
    <n v="0"/>
    <n v="0"/>
    <n v="0"/>
    <n v="0"/>
    <n v="0"/>
    <n v="84"/>
    <n v="0"/>
    <n v="0"/>
    <n v="84"/>
    <n v="0"/>
    <m/>
    <m/>
    <m/>
    <m/>
    <m/>
    <m/>
    <m/>
    <m/>
    <m/>
    <n v="303.51"/>
    <n v="37635.24"/>
    <n v="25494.84"/>
    <n v="0"/>
    <x v="270"/>
  </r>
  <r>
    <s v="DG1NH"/>
    <s v="BTS_APJ"/>
    <s v="Not Applicable"/>
    <s v="998-BNIR"/>
    <s v="NULL"/>
    <s v="NULL"/>
    <s v="COMMERCIAL"/>
    <s v="NULL"/>
    <x v="4"/>
    <s v="LATITUDE E7250"/>
    <s v="GOLIADMLK12BTXE"/>
    <x v="3"/>
    <s v="ANZ"/>
    <s v="NULL"/>
    <s v="NULL"/>
    <s v="Commercial DBM"/>
    <n v="215"/>
    <n v="214"/>
    <n v="214"/>
    <n v="214"/>
    <n v="214"/>
    <n v="214"/>
    <n v="214"/>
    <n v="214"/>
    <n v="214"/>
    <n v="121"/>
    <n v="0"/>
    <n v="0"/>
    <n v="0"/>
    <n v="0"/>
    <n v="0"/>
    <n v="0"/>
    <n v="0"/>
    <n v="0"/>
    <n v="0"/>
    <n v="0"/>
    <m/>
    <m/>
    <m/>
    <m/>
    <m/>
    <m/>
    <m/>
    <m/>
    <m/>
    <n v="739.1"/>
    <n v="158906.5"/>
    <n v="0"/>
    <n v="158167.4"/>
    <x v="112"/>
  </r>
  <r>
    <s v="DHYFX"/>
    <s v="BTS_APJ"/>
    <s v="Not Applicable"/>
    <s v="998-BKVS"/>
    <s v="NULL"/>
    <s v="NULL"/>
    <s v="TABLET DEVICES"/>
    <s v="NULL"/>
    <x v="7"/>
    <s v="VENUE 8 7840"/>
    <s v="BLACKBURNBTX"/>
    <x v="3"/>
    <s v="China"/>
    <s v="NULL"/>
    <s v="NULL"/>
    <s v="Tablets"/>
    <n v="934"/>
    <n v="931"/>
    <n v="931"/>
    <n v="931"/>
    <n v="931"/>
    <n v="931"/>
    <n v="931"/>
    <n v="931"/>
    <n v="931"/>
    <n v="931"/>
    <n v="931"/>
    <n v="0"/>
    <n v="0"/>
    <n v="0"/>
    <n v="0"/>
    <n v="0"/>
    <n v="0"/>
    <n v="0"/>
    <n v="0"/>
    <n v="0"/>
    <m/>
    <m/>
    <m/>
    <m/>
    <m/>
    <m/>
    <m/>
    <m/>
    <m/>
    <n v="332.59"/>
    <n v="310639.06"/>
    <n v="0"/>
    <n v="309641.28999999998"/>
    <x v="229"/>
  </r>
  <r>
    <s v="DKDJP"/>
    <s v="BTS_APJ"/>
    <s v="Not Applicable"/>
    <s v="998-BNJO"/>
    <s v="NULL"/>
    <s v="NULL"/>
    <s v="CONSUMER"/>
    <s v="NULL"/>
    <x v="10"/>
    <s v="VOSTRO 3800"/>
    <s v="GREATBEAR ST BTX"/>
    <x v="3"/>
    <s v="Japan"/>
    <s v="NULL"/>
    <s v="NULL"/>
    <s v="Consumer"/>
    <n v="89"/>
    <n v="89"/>
    <n v="89"/>
    <n v="89"/>
    <n v="89"/>
    <n v="33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303.51"/>
    <n v="27012.39"/>
    <n v="0"/>
    <n v="0"/>
    <x v="270"/>
  </r>
  <r>
    <s v="DN15D"/>
    <s v="BTS_APJ"/>
    <s v="Not Applicable"/>
    <s v="998-BLZM"/>
    <s v="NULL"/>
    <s v="NULL"/>
    <s v="COMMERCIAL"/>
    <s v="NULL"/>
    <x v="2"/>
    <s v="OPTIPLEX 9020"/>
    <s v="AMAZONSFFBTX"/>
    <x v="3"/>
    <s v="ANZ"/>
    <s v="NULL"/>
    <s v="NULL"/>
    <s v="Commercial DBM"/>
    <n v="73"/>
    <n v="70"/>
    <n v="70"/>
    <n v="70"/>
    <n v="0"/>
    <n v="0"/>
    <n v="0"/>
    <n v="0"/>
    <n v="0"/>
    <n v="0"/>
    <n v="0"/>
    <n v="0"/>
    <n v="0"/>
    <n v="0"/>
    <n v="0"/>
    <n v="72"/>
    <n v="0"/>
    <n v="0"/>
    <n v="72"/>
    <n v="0"/>
    <m/>
    <m/>
    <m/>
    <m/>
    <m/>
    <m/>
    <m/>
    <m/>
    <m/>
    <n v="398.37"/>
    <n v="29081.010000000002"/>
    <n v="28682.639999999999"/>
    <n v="0"/>
    <x v="133"/>
  </r>
  <r>
    <s v="DNPY9"/>
    <s v="BTS_APJ"/>
    <s v="Not Applicable"/>
    <s v="998-BNHR"/>
    <s v="NULL"/>
    <s v="NULL"/>
    <s v="CONSUMER"/>
    <s v="NULL"/>
    <x v="6"/>
    <s v="VOSTRO 15 3558"/>
    <s v="VANGOGH15BDWBTX"/>
    <x v="3"/>
    <s v="Japan"/>
    <s v="NULL"/>
    <s v="NULL"/>
    <s v="Consumer"/>
    <n v="253"/>
    <n v="253"/>
    <n v="253"/>
    <n v="253"/>
    <n v="0"/>
    <n v="0"/>
    <n v="0"/>
    <n v="0"/>
    <n v="0"/>
    <n v="0"/>
    <n v="0"/>
    <n v="0"/>
    <n v="0"/>
    <n v="0"/>
    <n v="0"/>
    <n v="300"/>
    <n v="0"/>
    <n v="0"/>
    <n v="300"/>
    <n v="0"/>
    <m/>
    <m/>
    <m/>
    <m/>
    <m/>
    <m/>
    <m/>
    <m/>
    <m/>
    <n v="510.2"/>
    <n v="129080.59999999999"/>
    <n v="153060"/>
    <n v="0"/>
    <x v="166"/>
  </r>
  <r>
    <s v="DXXWV"/>
    <s v="BTS_APJ"/>
    <s v="Not Applicable"/>
    <s v="998-BKYG"/>
    <s v="NULL"/>
    <s v="NULL"/>
    <s v="CONSUMER"/>
    <s v="Consumer"/>
    <x v="0"/>
    <s v="INSPIRON 3542"/>
    <s v="CEDAR15HSWBTX"/>
    <x v="3"/>
    <s v="Japan"/>
    <s v="NULL"/>
    <s v="NULL"/>
    <s v="Consumer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352.79"/>
    <n v="352.79"/>
    <n v="0"/>
    <n v="0"/>
    <x v="37"/>
  </r>
  <r>
    <s v="F6HHH"/>
    <s v="BTS_APJ"/>
    <s v="Not Applicable"/>
    <s v="998-BRBF"/>
    <s v="NULL"/>
    <s v="NULL"/>
    <s v="COMMERCIAL"/>
    <s v="NULL"/>
    <x v="2"/>
    <s v="OPTIPLEX 3020"/>
    <s v="TIGRISSFFBTX"/>
    <x v="3"/>
    <s v="Japan"/>
    <s v="NULL"/>
    <s v="NULL"/>
    <s v="Commercial DBM"/>
    <n v="123"/>
    <n v="123"/>
    <n v="123"/>
    <n v="123"/>
    <n v="0"/>
    <n v="0"/>
    <n v="0"/>
    <n v="0"/>
    <n v="0"/>
    <n v="0"/>
    <n v="0"/>
    <n v="0"/>
    <n v="0"/>
    <n v="0"/>
    <n v="0"/>
    <n v="126"/>
    <n v="0"/>
    <n v="0"/>
    <n v="126"/>
    <n v="0"/>
    <m/>
    <m/>
    <m/>
    <m/>
    <m/>
    <m/>
    <m/>
    <m/>
    <m/>
    <n v="379.06209999999999"/>
    <n v="46624.638299999999"/>
    <n v="47761.8246"/>
    <n v="0"/>
    <x v="119"/>
  </r>
  <r>
    <s v="F8D42"/>
    <s v="BTS_APJ"/>
    <s v="Not Applicable"/>
    <s v="998-BNOR"/>
    <s v="NULL"/>
    <s v="NULL"/>
    <s v="CONSUMER"/>
    <s v="NULL"/>
    <x v="0"/>
    <s v="INSPIRON 15-5558"/>
    <s v="TULIP15BDWBTX"/>
    <x v="3"/>
    <s v="ANZ"/>
    <s v="NULL"/>
    <s v="NULL"/>
    <s v="Consumer"/>
    <n v="41"/>
    <n v="40"/>
    <n v="40"/>
    <n v="40"/>
    <n v="40"/>
    <n v="40"/>
    <n v="40"/>
    <n v="40"/>
    <n v="0"/>
    <n v="0"/>
    <n v="0"/>
    <n v="0"/>
    <n v="0"/>
    <n v="0"/>
    <n v="0"/>
    <n v="0"/>
    <n v="0"/>
    <n v="0"/>
    <n v="0"/>
    <n v="0"/>
    <m/>
    <m/>
    <m/>
    <m/>
    <m/>
    <m/>
    <m/>
    <m/>
    <m/>
    <n v="745.47"/>
    <n v="30564.27"/>
    <n v="0"/>
    <n v="29818.800000000003"/>
    <x v="80"/>
  </r>
  <r>
    <s v="FH22T"/>
    <s v="BTS_APJ"/>
    <s v="Not Applicable"/>
    <s v="998-BGEF"/>
    <s v="NULL"/>
    <s v="NULL"/>
    <s v="COMMERCIAL"/>
    <s v="Consumer"/>
    <x v="2"/>
    <s v="OPTIPLEX 3020"/>
    <s v="TIGRISSFFBTX"/>
    <x v="3"/>
    <s v="Japan"/>
    <s v="NULL"/>
    <s v="NULL"/>
    <s v="Commercial DBM"/>
    <n v="42"/>
    <n v="42"/>
    <n v="42"/>
    <n v="42"/>
    <n v="0"/>
    <n v="0"/>
    <n v="0"/>
    <n v="0"/>
    <n v="0"/>
    <n v="0"/>
    <n v="0"/>
    <n v="0"/>
    <n v="0"/>
    <n v="0"/>
    <n v="0"/>
    <n v="42"/>
    <n v="0"/>
    <n v="0"/>
    <n v="42"/>
    <n v="0"/>
    <m/>
    <m/>
    <m/>
    <m/>
    <m/>
    <m/>
    <m/>
    <m/>
    <m/>
    <n v="449.53"/>
    <n v="18880.259999999998"/>
    <n v="18880.259999999998"/>
    <n v="0"/>
    <x v="119"/>
  </r>
  <r>
    <s v="FJHYJ"/>
    <s v="BTS_APJ"/>
    <s v="Not Applicable"/>
    <s v="998-BNVP"/>
    <s v="NULL"/>
    <s v="NULL"/>
    <s v="CONSUMER"/>
    <s v="NULL"/>
    <x v="0"/>
    <s v="INSPIRON 15-5558"/>
    <s v="TULIP15BDWBTX"/>
    <x v="3"/>
    <s v="Japan"/>
    <s v="NULL"/>
    <s v="NULL"/>
    <s v="Consumer"/>
    <n v="114"/>
    <n v="114"/>
    <n v="114"/>
    <n v="114"/>
    <n v="114"/>
    <n v="114"/>
    <n v="114"/>
    <n v="114"/>
    <n v="114"/>
    <n v="0"/>
    <n v="0"/>
    <n v="0"/>
    <n v="0"/>
    <n v="0"/>
    <n v="0"/>
    <n v="0"/>
    <n v="0"/>
    <n v="0"/>
    <n v="0"/>
    <n v="0"/>
    <m/>
    <m/>
    <m/>
    <m/>
    <m/>
    <m/>
    <m/>
    <m/>
    <m/>
    <n v="377.36"/>
    <n v="43019.040000000001"/>
    <n v="0"/>
    <n v="43019.040000000001"/>
    <x v="80"/>
  </r>
  <r>
    <s v="FN24F"/>
    <s v="BTS_APJ"/>
    <s v="Not Applicable"/>
    <s v="998-BRQB"/>
    <s v="NULL"/>
    <s v="NULL"/>
    <s v="CONSUMER"/>
    <s v="NULL"/>
    <x v="0"/>
    <s v="INSPIRON 7359"/>
    <s v="COTTONWOODSKLBTX"/>
    <x v="3"/>
    <s v="Japan"/>
    <s v="NULL"/>
    <s v="NULL"/>
    <s v="Consumer"/>
    <n v="68"/>
    <n v="68"/>
    <n v="68"/>
    <n v="68"/>
    <n v="0"/>
    <n v="0"/>
    <n v="0"/>
    <n v="0"/>
    <n v="0"/>
    <n v="0"/>
    <n v="0"/>
    <n v="0"/>
    <n v="0"/>
    <n v="0"/>
    <n v="0"/>
    <n v="68"/>
    <n v="0"/>
    <n v="0"/>
    <n v="68"/>
    <n v="34"/>
    <m/>
    <m/>
    <m/>
    <m/>
    <m/>
    <m/>
    <m/>
    <m/>
    <m/>
    <n v="635.34"/>
    <n v="43203.12"/>
    <n v="43203.12"/>
    <n v="0"/>
    <x v="168"/>
  </r>
  <r>
    <s v="G0XN4"/>
    <s v="BTS_APJ"/>
    <s v="Not Applicable"/>
    <s v="998-BNHQ"/>
    <s v="NULL"/>
    <s v="NULL"/>
    <s v="CONSUMER"/>
    <s v="NULL"/>
    <x v="6"/>
    <s v="VOSTRO 15 3558"/>
    <s v="VANGOGH15BDWBTX"/>
    <x v="3"/>
    <s v="Japan"/>
    <s v="NULL"/>
    <s v="NULL"/>
    <s v="Consumer"/>
    <n v="100"/>
    <n v="100"/>
    <n v="100"/>
    <n v="100"/>
    <n v="0"/>
    <n v="0"/>
    <n v="0"/>
    <n v="0"/>
    <n v="0"/>
    <n v="0"/>
    <n v="0"/>
    <n v="0"/>
    <n v="0"/>
    <n v="0"/>
    <n v="0"/>
    <n v="120"/>
    <n v="0"/>
    <n v="0"/>
    <n v="120"/>
    <n v="0"/>
    <m/>
    <m/>
    <m/>
    <m/>
    <m/>
    <m/>
    <m/>
    <m/>
    <m/>
    <n v="362.21"/>
    <n v="36221"/>
    <n v="43465.2"/>
    <n v="0"/>
    <x v="166"/>
  </r>
  <r>
    <s v="G5X11"/>
    <s v="BTS_APJ"/>
    <s v="Not Applicable"/>
    <s v="998-BNIM"/>
    <s v="NULL"/>
    <s v="NULL"/>
    <s v="COMMERCIAL"/>
    <s v="NULL"/>
    <x v="4"/>
    <s v="LATITUDE E7450"/>
    <s v="GOLIADMLK14BTXE"/>
    <x v="3"/>
    <s v="ANZ"/>
    <s v="NULL"/>
    <s v="NULL"/>
    <s v="Commercial DBM"/>
    <n v="109"/>
    <n v="96"/>
    <n v="96"/>
    <n v="96"/>
    <n v="0"/>
    <n v="0"/>
    <n v="0"/>
    <n v="0"/>
    <n v="0"/>
    <n v="0"/>
    <n v="0"/>
    <n v="0"/>
    <n v="0"/>
    <n v="0"/>
    <n v="0"/>
    <n v="252"/>
    <n v="0"/>
    <n v="0"/>
    <n v="252"/>
    <n v="0"/>
    <m/>
    <m/>
    <m/>
    <m/>
    <m/>
    <m/>
    <m/>
    <m/>
    <m/>
    <n v="793.22"/>
    <n v="86460.98"/>
    <n v="199891.44"/>
    <n v="0"/>
    <x v="40"/>
  </r>
  <r>
    <s v="G6KGV"/>
    <s v="BTS_APJ"/>
    <s v="Not Applicable"/>
    <s v="998-BOYT"/>
    <s v="NULL"/>
    <s v="NULL"/>
    <s v="CONSUMER"/>
    <s v="NULL"/>
    <x v="5"/>
    <s v="XPS  13 9343"/>
    <s v="DINO13BTX"/>
    <x v="3"/>
    <s v="Japan"/>
    <s v="NULL"/>
    <s v="NULL"/>
    <s v="Consumer"/>
    <n v="68"/>
    <n v="68"/>
    <n v="68"/>
    <n v="68"/>
    <n v="68"/>
    <n v="4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1184.5899999999999"/>
    <n v="80552.12"/>
    <n v="0"/>
    <n v="0"/>
    <x v="48"/>
  </r>
  <r>
    <s v="GC4KG"/>
    <s v="BTS_APJ"/>
    <s v="FY15 B2S Cycle 3"/>
    <s v="998-BDLH"/>
    <s v="NULL"/>
    <s v="NULL"/>
    <s v="CONSUMER"/>
    <s v="Consumer"/>
    <x v="1"/>
    <s v="INSPIRON 3647"/>
    <s v="GENERAL SFF BTX"/>
    <x v="3"/>
    <s v="Japan"/>
    <s v="NULL"/>
    <s v="NULL"/>
    <s v="Consum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s v="-"/>
    <n v="0"/>
    <x v="28"/>
  </r>
  <r>
    <s v="GDC7H"/>
    <s v="BTS_APJ"/>
    <s v="Not Applicable"/>
    <s v="998-BNXW"/>
    <s v="NULL"/>
    <s v="NULL"/>
    <s v="CONSUMER"/>
    <s v="NULL"/>
    <x v="6"/>
    <s v="VOSTRO 15 3558"/>
    <s v="VANGOGH15BDWBTX"/>
    <x v="3"/>
    <s v="Japan"/>
    <s v="NULL"/>
    <s v="NULL"/>
    <s v="Consumer"/>
    <n v="344"/>
    <n v="344"/>
    <n v="344"/>
    <n v="344"/>
    <n v="344"/>
    <n v="254"/>
    <n v="14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393.22"/>
    <n v="135267.68000000002"/>
    <n v="0"/>
    <n v="0"/>
    <x v="166"/>
  </r>
  <r>
    <s v="GGJ2V"/>
    <s v="BTS_APJ"/>
    <s v="Not Applicable"/>
    <s v="998-BQCL"/>
    <s v="NULL"/>
    <s v="NULL"/>
    <s v="CONSUMER"/>
    <s v="NULL"/>
    <x v="10"/>
    <s v="VOSTRO 3800"/>
    <s v="GREATBEAR ST BTX"/>
    <x v="3"/>
    <s v="Japan"/>
    <s v="NULL"/>
    <s v="NULL"/>
    <s v="Consumer"/>
    <n v="98"/>
    <n v="98"/>
    <n v="98"/>
    <n v="98"/>
    <n v="70"/>
    <n v="42"/>
    <n v="0"/>
    <n v="0"/>
    <n v="0"/>
    <n v="0"/>
    <n v="0"/>
    <n v="0"/>
    <n v="0"/>
    <n v="0"/>
    <n v="0"/>
    <n v="28"/>
    <n v="0"/>
    <n v="0"/>
    <n v="28"/>
    <n v="0"/>
    <m/>
    <m/>
    <m/>
    <m/>
    <m/>
    <m/>
    <m/>
    <m/>
    <m/>
    <n v="313.95999999999998"/>
    <n v="30768.079999999998"/>
    <n v="8790.8799999999992"/>
    <n v="0"/>
    <x v="270"/>
  </r>
  <r>
    <s v="GK9H5"/>
    <s v="BTS_APJ"/>
    <s v="Not Applicable"/>
    <s v="998-BRQU"/>
    <s v="NULL"/>
    <s v="NULL"/>
    <s v="CONSUMER"/>
    <s v="NULL"/>
    <x v="0"/>
    <s v="INSPIRON 14-5458"/>
    <s v="TULIP14BDWBTX"/>
    <x v="3"/>
    <s v="Japan"/>
    <s v="NULL"/>
    <s v="NULL"/>
    <s v="Consumer"/>
    <n v="90"/>
    <n v="90"/>
    <n v="90"/>
    <n v="90"/>
    <n v="0"/>
    <n v="0"/>
    <n v="0"/>
    <n v="0"/>
    <n v="0"/>
    <n v="0"/>
    <n v="0"/>
    <n v="0"/>
    <n v="0"/>
    <n v="0"/>
    <n v="0"/>
    <n v="68"/>
    <n v="0"/>
    <n v="0"/>
    <n v="68"/>
    <n v="0"/>
    <m/>
    <m/>
    <m/>
    <m/>
    <m/>
    <m/>
    <m/>
    <m/>
    <m/>
    <n v="505.6"/>
    <n v="45504"/>
    <n v="34380.800000000003"/>
    <n v="0"/>
    <x v="84"/>
  </r>
  <r>
    <s v="GKM9W"/>
    <s v="BTS_APJ"/>
    <s v="Not Applicable"/>
    <s v="998-BKPS"/>
    <s v="NULL"/>
    <s v="NULL"/>
    <s v="CONSUMER"/>
    <s v="NULL"/>
    <x v="6"/>
    <s v="VOSTRO 3546"/>
    <s v="JANUS15HSWBTX"/>
    <x v="3"/>
    <s v="Japan"/>
    <s v="NULL"/>
    <s v="NULL"/>
    <s v="Consumer"/>
    <n v="26"/>
    <n v="26"/>
    <n v="26"/>
    <n v="26"/>
    <n v="26"/>
    <n v="0"/>
    <n v="0"/>
    <n v="0"/>
    <n v="0"/>
    <n v="0"/>
    <n v="0"/>
    <n v="0"/>
    <n v="0"/>
    <n v="0"/>
    <n v="0"/>
    <n v="120"/>
    <n v="0"/>
    <n v="0"/>
    <n v="120"/>
    <n v="60"/>
    <m/>
    <m/>
    <m/>
    <m/>
    <m/>
    <m/>
    <m/>
    <m/>
    <m/>
    <n v="534.63"/>
    <n v="13900.38"/>
    <n v="64155.6"/>
    <n v="0"/>
    <x v="268"/>
  </r>
  <r>
    <s v="GKP0W"/>
    <s v="BTS_APJ"/>
    <s v="Not Applicable"/>
    <s v="998-BNZZ"/>
    <s v="NULL"/>
    <s v="NULL"/>
    <s v="COMMERCIAL"/>
    <s v="NULL"/>
    <x v="4"/>
    <s v="LATITUDE 3550"/>
    <s v="MARBLE FALLS15BTX"/>
    <x v="3"/>
    <s v="Japan"/>
    <s v="NULL"/>
    <s v="NULL"/>
    <s v="Commercial DBM"/>
    <n v="68"/>
    <n v="68"/>
    <n v="68"/>
    <n v="68"/>
    <n v="68"/>
    <n v="68"/>
    <n v="54"/>
    <n v="12"/>
    <n v="0"/>
    <n v="0"/>
    <n v="0"/>
    <n v="0"/>
    <n v="0"/>
    <n v="0"/>
    <n v="0"/>
    <n v="0"/>
    <n v="0"/>
    <n v="0"/>
    <n v="0"/>
    <n v="0"/>
    <m/>
    <m/>
    <m/>
    <m/>
    <m/>
    <m/>
    <m/>
    <m/>
    <m/>
    <n v="539.53"/>
    <n v="36688.04"/>
    <n v="0"/>
    <n v="6474.36"/>
    <x v="147"/>
  </r>
  <r>
    <s v="H23Y3"/>
    <s v="BTS_APJ"/>
    <s v="Not Applicable"/>
    <s v="998-BNXY"/>
    <s v="NULL"/>
    <s v="NULL"/>
    <s v="CONSUMER"/>
    <s v="NULL"/>
    <x v="6"/>
    <s v="VOSTRO 15 3558"/>
    <s v="VANGOGH15BDWBTX"/>
    <x v="3"/>
    <s v="Japan"/>
    <s v="NULL"/>
    <s v="NULL"/>
    <s v="Consumer"/>
    <n v="42"/>
    <n v="42"/>
    <n v="42"/>
    <n v="42"/>
    <n v="0"/>
    <n v="0"/>
    <n v="0"/>
    <n v="0"/>
    <n v="0"/>
    <n v="0"/>
    <n v="0"/>
    <n v="0"/>
    <n v="0"/>
    <n v="0"/>
    <n v="0"/>
    <n v="60"/>
    <n v="0"/>
    <n v="0"/>
    <n v="60"/>
    <n v="0"/>
    <m/>
    <m/>
    <m/>
    <m/>
    <m/>
    <m/>
    <m/>
    <m/>
    <m/>
    <n v="541.21"/>
    <n v="22730.82"/>
    <n v="32472.600000000002"/>
    <n v="0"/>
    <x v="166"/>
  </r>
  <r>
    <s v="H9P7W"/>
    <s v="BTS_APJ"/>
    <s v="Not Applicable"/>
    <s v="998-BRPV"/>
    <s v="NULL"/>
    <s v="NULL"/>
    <s v="CONSUMER"/>
    <s v="NULL"/>
    <x v="0"/>
    <s v="INSPIRON 15-5558"/>
    <s v="TULIP15BDWBTX"/>
    <x v="3"/>
    <s v="Japan"/>
    <s v="NULL"/>
    <s v="NULL"/>
    <s v="Consumer"/>
    <n v="2242"/>
    <n v="2242"/>
    <n v="2242"/>
    <n v="2242"/>
    <n v="2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372.99"/>
    <n v="836243.58000000007"/>
    <n v="0"/>
    <n v="0"/>
    <x v="80"/>
  </r>
  <r>
    <s v="H9PKP"/>
    <s v="BTS_APJ"/>
    <s v="Not Applicable"/>
    <s v="998-BKVU"/>
    <s v="NULL"/>
    <s v="NULL"/>
    <s v="TABLET DEVICES"/>
    <s v="NULL"/>
    <x v="7"/>
    <s v="VENUE 8 7840"/>
    <s v="BLACKBURNBTX"/>
    <x v="3"/>
    <s v="Japan"/>
    <s v="NULL"/>
    <s v="NULL"/>
    <s v="Tablets"/>
    <n v="53"/>
    <n v="53"/>
    <n v="53"/>
    <n v="53"/>
    <n v="53"/>
    <n v="53"/>
    <n v="53"/>
    <n v="53"/>
    <n v="53"/>
    <n v="53"/>
    <n v="53"/>
    <n v="8"/>
    <n v="0"/>
    <n v="0"/>
    <n v="0"/>
    <n v="0"/>
    <n v="0"/>
    <n v="0"/>
    <n v="0"/>
    <n v="0"/>
    <m/>
    <m/>
    <m/>
    <m/>
    <m/>
    <m/>
    <m/>
    <m/>
    <m/>
    <n v="332.53"/>
    <n v="17624.09"/>
    <n v="0"/>
    <n v="17624.09"/>
    <x v="229"/>
  </r>
  <r>
    <s v="HCJJK"/>
    <s v="BTS_APJ"/>
    <s v="Not Applicable"/>
    <s v="998-BRQO"/>
    <s v="NULL"/>
    <s v="NULL"/>
    <s v="CONSUMER"/>
    <s v="NULL"/>
    <x v="0"/>
    <s v="INSPIRON 15-5559"/>
    <s v="TULIP15SKLBTX"/>
    <x v="3"/>
    <s v="Japan"/>
    <s v="NULL"/>
    <s v="NULL"/>
    <s v="Consumer"/>
    <n v="452"/>
    <n v="452"/>
    <n v="452"/>
    <n v="452"/>
    <n v="0"/>
    <n v="0"/>
    <n v="0"/>
    <n v="0"/>
    <n v="0"/>
    <n v="0"/>
    <n v="0"/>
    <n v="0"/>
    <n v="0"/>
    <n v="0"/>
    <n v="0"/>
    <n v="30"/>
    <n v="0"/>
    <n v="0"/>
    <n v="30"/>
    <n v="0"/>
    <m/>
    <m/>
    <m/>
    <m/>
    <m/>
    <m/>
    <m/>
    <m/>
    <m/>
    <n v="572.73170000000005"/>
    <n v="258874.72840000002"/>
    <n v="17181.951000000001"/>
    <n v="0"/>
    <x v="89"/>
  </r>
  <r>
    <s v="HD53D"/>
    <s v="BTS_APJ"/>
    <s v="Not Applicable"/>
    <s v="998-BNOB"/>
    <s v="NULL"/>
    <s v="NULL"/>
    <s v="CONSUMER"/>
    <s v="NULL"/>
    <x v="0"/>
    <s v="INSPIRON 14-5458"/>
    <s v="TULIP14BDWBTX"/>
    <x v="3"/>
    <s v="Japan"/>
    <s v="NULL"/>
    <s v="NULL"/>
    <s v="Consumer"/>
    <n v="55"/>
    <n v="55"/>
    <n v="55"/>
    <n v="55"/>
    <n v="55"/>
    <n v="55"/>
    <n v="55"/>
    <n v="21"/>
    <n v="0"/>
    <n v="0"/>
    <n v="0"/>
    <n v="0"/>
    <n v="0"/>
    <n v="0"/>
    <n v="0"/>
    <n v="0"/>
    <n v="0"/>
    <n v="0"/>
    <n v="0"/>
    <n v="0"/>
    <m/>
    <m/>
    <m/>
    <m/>
    <m/>
    <m/>
    <m/>
    <m/>
    <m/>
    <n v="617.77"/>
    <n v="33977.35"/>
    <n v="0"/>
    <n v="12973.17"/>
    <x v="84"/>
  </r>
  <r>
    <s v="HGDXX"/>
    <s v="BTS_APJ"/>
    <s v="Not Applicable"/>
    <s v="998-BKPR"/>
    <s v="NULL"/>
    <s v="NULL"/>
    <s v="CONSUMER"/>
    <s v="NULL"/>
    <x v="6"/>
    <s v="VOSTRO 3546"/>
    <s v="JANUS15HSWBTX"/>
    <x v="3"/>
    <s v="Japan"/>
    <s v="NULL"/>
    <s v="NULL"/>
    <s v="Consumer"/>
    <n v="182"/>
    <n v="182"/>
    <n v="182"/>
    <n v="182"/>
    <n v="182"/>
    <n v="182"/>
    <n v="2"/>
    <n v="0"/>
    <n v="0"/>
    <n v="0"/>
    <n v="0"/>
    <n v="0"/>
    <n v="0"/>
    <n v="0"/>
    <n v="0"/>
    <n v="60"/>
    <n v="0"/>
    <n v="0"/>
    <n v="60"/>
    <n v="90"/>
    <m/>
    <m/>
    <m/>
    <m/>
    <m/>
    <m/>
    <m/>
    <m/>
    <m/>
    <n v="503.62"/>
    <n v="91658.84"/>
    <n v="30217.200000000001"/>
    <n v="0"/>
    <x v="268"/>
  </r>
  <r>
    <s v="HGF7X"/>
    <s v="BTS_APJ"/>
    <s v="Not Applicable"/>
    <s v="998-BRQQ"/>
    <s v="NULL"/>
    <s v="NULL"/>
    <s v="CONSUMER"/>
    <s v="NULL"/>
    <x v="0"/>
    <s v="INSPIRON 15-5559"/>
    <s v="TULIP15SKLBTX"/>
    <x v="3"/>
    <s v="Japan"/>
    <s v="NULL"/>
    <s v="NULL"/>
    <s v="Consumer"/>
    <n v="1832"/>
    <n v="1832"/>
    <n v="1832"/>
    <n v="1832"/>
    <n v="45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535.70000000000005"/>
    <n v="981402.40000000014"/>
    <n v="0"/>
    <n v="0"/>
    <x v="89"/>
  </r>
  <r>
    <s v="HGMWJ"/>
    <s v="BTS_APJ"/>
    <s v="Not Applicable"/>
    <s v="998-BRDO"/>
    <s v="NULL"/>
    <s v="NULL"/>
    <s v="COMMERCIAL"/>
    <s v="NULL"/>
    <x v="2"/>
    <s v="OPTIPLEX 7040"/>
    <s v="SWORDFISHSFFBTX"/>
    <x v="3"/>
    <s v="ANZ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36"/>
    <n v="48"/>
    <n v="0"/>
    <n v="0"/>
    <n v="84"/>
    <n v="0"/>
    <m/>
    <m/>
    <m/>
    <m/>
    <m/>
    <m/>
    <m/>
    <m/>
    <m/>
    <n v="505.97219999999999"/>
    <n v="0"/>
    <n v="42501.664799999999"/>
    <n v="0"/>
    <x v="82"/>
  </r>
  <r>
    <s v="HKWCW"/>
    <s v="BTS_APJ"/>
    <s v="Not Applicable"/>
    <s v="998-BQSM"/>
    <s v="NULL"/>
    <s v="NULL"/>
    <s v="CONSUMER"/>
    <s v="NULL"/>
    <x v="12"/>
    <s v="XPS 8900"/>
    <s v="GOODYEARSKLBTX"/>
    <x v="3"/>
    <s v="Japan"/>
    <s v="NULL"/>
    <s v="NULL"/>
    <s v="Consum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m/>
    <m/>
    <m/>
    <m/>
    <m/>
    <m/>
    <m/>
    <m/>
    <m/>
    <n v="657.16570000000002"/>
    <n v="0"/>
    <n v="0"/>
    <n v="0"/>
    <x v="228"/>
  </r>
  <r>
    <s v="HNH4D"/>
    <s v="BTS_APJ"/>
    <s v="Not Applicable"/>
    <s v="998-BRQS"/>
    <s v="NULL"/>
    <s v="NULL"/>
    <s v="CONSUMER"/>
    <s v="NULL"/>
    <x v="0"/>
    <s v="INSPIRON 17-5759"/>
    <s v="TULIP17SKLBTX"/>
    <x v="3"/>
    <s v="Japan"/>
    <s v="NULL"/>
    <s v="NULL"/>
    <s v="Consumer"/>
    <n v="313"/>
    <n v="313"/>
    <n v="313"/>
    <n v="313"/>
    <n v="0"/>
    <n v="0"/>
    <n v="0"/>
    <n v="0"/>
    <n v="0"/>
    <n v="0"/>
    <n v="0"/>
    <n v="0"/>
    <n v="0"/>
    <n v="0"/>
    <n v="0"/>
    <n v="24"/>
    <n v="0"/>
    <n v="0"/>
    <n v="24"/>
    <n v="0"/>
    <m/>
    <m/>
    <m/>
    <m/>
    <m/>
    <m/>
    <m/>
    <m/>
    <m/>
    <n v="612.29"/>
    <n v="191646.77"/>
    <n v="14694.96"/>
    <n v="0"/>
    <x v="148"/>
  </r>
  <r>
    <s v="HNHFM"/>
    <s v="BTS_APJ"/>
    <s v="Not Applicable"/>
    <s v="998-BLGS"/>
    <s v="NULL"/>
    <s v="NULL"/>
    <s v="TABLET DEVICES"/>
    <s v="NULL"/>
    <x v="7"/>
    <s v="VENUE 8 7840"/>
    <s v="BLACKBURNBTX"/>
    <x v="3"/>
    <s v="Singapore"/>
    <s v="NULL"/>
    <s v="NULL"/>
    <s v="Tablets"/>
    <n v="7"/>
    <n v="7"/>
    <n v="7"/>
    <n v="7"/>
    <n v="7"/>
    <n v="7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333.27"/>
    <n v="2332.89"/>
    <n v="0"/>
    <n v="0"/>
    <x v="229"/>
  </r>
  <r>
    <s v="HNRKV"/>
    <s v="BTS_APJ"/>
    <s v="Not Applicable"/>
    <s v="998-BRDN"/>
    <s v="NULL"/>
    <s v="NULL"/>
    <s v="COMMERCIAL"/>
    <s v="NULL"/>
    <x v="2"/>
    <s v="OPTIPLEX 7040"/>
    <s v="SWORDFISHSFFBTX"/>
    <x v="3"/>
    <s v="ANZ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48"/>
    <n v="120"/>
    <n v="0"/>
    <n v="0"/>
    <n v="168"/>
    <n v="0"/>
    <m/>
    <m/>
    <m/>
    <m/>
    <m/>
    <m/>
    <m/>
    <m/>
    <m/>
    <n v="473.2122"/>
    <n v="0"/>
    <n v="79499.649600000004"/>
    <n v="0"/>
    <x v="82"/>
  </r>
  <r>
    <s v="HPXCK"/>
    <s v="BTS_APJ"/>
    <s v="Not Applicable"/>
    <s v="998-BNKJ"/>
    <s v="NULL"/>
    <s v="NULL"/>
    <s v="CONSUMER"/>
    <s v="NULL"/>
    <x v="0"/>
    <s v="INSPIRON 3148"/>
    <s v="REDWOODHSWBTX"/>
    <x v="3"/>
    <s v="Japan"/>
    <s v="NULL"/>
    <s v="NULL"/>
    <s v="Consumer"/>
    <n v="134"/>
    <n v="134"/>
    <n v="134"/>
    <n v="134"/>
    <n v="134"/>
    <n v="66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579.17999999999995"/>
    <n v="77610.12"/>
    <n v="0"/>
    <n v="0"/>
    <x v="61"/>
  </r>
  <r>
    <s v="HX4D0"/>
    <s v="BTS_APJ"/>
    <s v="Not Applicable"/>
    <s v="998-BNIS"/>
    <s v="NULL"/>
    <s v="NULL"/>
    <s v="COMMERCIAL"/>
    <s v="NULL"/>
    <x v="4"/>
    <s v="LATITUDE E7250"/>
    <s v="GOLIADMLK12BTXE"/>
    <x v="3"/>
    <s v="ANZ"/>
    <s v="NULL"/>
    <s v="NULL"/>
    <s v="Commercial DBM"/>
    <n v="59"/>
    <n v="59"/>
    <n v="59"/>
    <n v="59"/>
    <n v="59"/>
    <n v="59"/>
    <n v="59"/>
    <n v="59"/>
    <n v="59"/>
    <n v="9"/>
    <n v="0"/>
    <n v="0"/>
    <n v="0"/>
    <n v="0"/>
    <n v="0"/>
    <n v="0"/>
    <n v="0"/>
    <n v="0"/>
    <n v="0"/>
    <n v="0"/>
    <m/>
    <m/>
    <m/>
    <m/>
    <m/>
    <m/>
    <m/>
    <m/>
    <m/>
    <n v="839.1"/>
    <n v="49506.9"/>
    <n v="0"/>
    <n v="49506.9"/>
    <x v="112"/>
  </r>
  <r>
    <s v="HXXP1"/>
    <s v="BTS_APJ"/>
    <s v="Not Applicable"/>
    <s v="998-BLYU"/>
    <s v="NULL"/>
    <s v="NULL"/>
    <s v="COMMERCIAL"/>
    <s v="NULL"/>
    <x v="2"/>
    <s v="OPTIPLEX 3020"/>
    <s v="TIGRISSFFBTX"/>
    <x v="3"/>
    <s v="Japan"/>
    <s v="NULL"/>
    <s v="NULL"/>
    <s v="Commercial DBM"/>
    <n v="20"/>
    <n v="20"/>
    <n v="20"/>
    <n v="20"/>
    <n v="0"/>
    <n v="0"/>
    <n v="0"/>
    <n v="0"/>
    <n v="0"/>
    <n v="0"/>
    <n v="0"/>
    <n v="0"/>
    <n v="0"/>
    <n v="0"/>
    <n v="0"/>
    <n v="42"/>
    <n v="0"/>
    <n v="0"/>
    <n v="42"/>
    <n v="0"/>
    <m/>
    <m/>
    <m/>
    <m/>
    <m/>
    <m/>
    <m/>
    <m/>
    <m/>
    <n v="379.9"/>
    <n v="7598"/>
    <n v="15955.8"/>
    <n v="0"/>
    <x v="119"/>
  </r>
  <r>
    <s v="J1FM1"/>
    <s v="BTS_APJ"/>
    <s v="Not Applicable"/>
    <s v="998-BNQJ"/>
    <s v="NULL"/>
    <s v="NULL"/>
    <s v="CONSUMER"/>
    <s v="NULL"/>
    <x v="1"/>
    <s v="INSPIRON 3647"/>
    <s v="GENERAL SFF BTX"/>
    <x v="3"/>
    <s v="Japan"/>
    <s v="NULL"/>
    <s v="NULL"/>
    <s v="Consum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448.71"/>
    <n v="0"/>
    <n v="0"/>
    <n v="0"/>
    <x v="28"/>
  </r>
  <r>
    <s v="J2FDY"/>
    <s v="BTS_APJ"/>
    <s v="FY15 B2S Cycle 3"/>
    <s v="998-BDKL"/>
    <s v="NULL"/>
    <s v="NULL"/>
    <s v="CONSUMER"/>
    <s v="Commercial Legacy"/>
    <x v="10"/>
    <s v="VOSTRO 3800"/>
    <s v="GREATBEAR ST BTX"/>
    <x v="3"/>
    <s v="Japan"/>
    <s v="NULL"/>
    <s v="NULL"/>
    <s v="Consum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s v="-"/>
    <n v="0"/>
    <x v="270"/>
  </r>
  <r>
    <s v="JCK98"/>
    <s v="BTS_APJ"/>
    <s v="Not Applicable"/>
    <s v="998-BHRG"/>
    <s v="NULL"/>
    <s v="NULL"/>
    <s v="COMMERCIAL"/>
    <s v="NULL"/>
    <x v="2"/>
    <s v="OPTIPLEX 9020"/>
    <s v="AMAZONSFFBTX"/>
    <x v="3"/>
    <s v="ANZ"/>
    <s v="NULL"/>
    <s v="NULL"/>
    <s v="Commercial DBM"/>
    <n v="225"/>
    <n v="225"/>
    <n v="225"/>
    <n v="225"/>
    <n v="153"/>
    <n v="81"/>
    <n v="81"/>
    <n v="0"/>
    <n v="0"/>
    <n v="0"/>
    <n v="0"/>
    <n v="0"/>
    <n v="0"/>
    <n v="0"/>
    <n v="0"/>
    <n v="144"/>
    <n v="0"/>
    <n v="0"/>
    <n v="144"/>
    <n v="0"/>
    <m/>
    <m/>
    <m/>
    <m/>
    <m/>
    <m/>
    <m/>
    <m/>
    <m/>
    <n v="611.70000000000005"/>
    <n v="137632.5"/>
    <n v="88084.800000000003"/>
    <n v="0"/>
    <x v="133"/>
  </r>
  <r>
    <s v="JKW20"/>
    <s v="BTS_APJ"/>
    <s v="Not Applicable"/>
    <s v="998-BQQN"/>
    <s v="NULL"/>
    <s v="NULL"/>
    <s v="CONSUMER"/>
    <s v="NULL"/>
    <x v="1"/>
    <s v="INSPIRON 3647"/>
    <s v="GENERAL SFF BTX"/>
    <x v="3"/>
    <s v="Japan"/>
    <s v="NULL"/>
    <s v="NULL"/>
    <s v="Consumer"/>
    <n v="72"/>
    <n v="72"/>
    <n v="72"/>
    <n v="72"/>
    <n v="0"/>
    <n v="0"/>
    <n v="0"/>
    <n v="0"/>
    <n v="0"/>
    <n v="0"/>
    <n v="0"/>
    <n v="0"/>
    <n v="0"/>
    <n v="0"/>
    <n v="0"/>
    <n v="84"/>
    <n v="0"/>
    <n v="0"/>
    <n v="84"/>
    <n v="0"/>
    <m/>
    <m/>
    <m/>
    <m/>
    <m/>
    <m/>
    <m/>
    <m/>
    <m/>
    <n v="355.89"/>
    <n v="25624.079999999998"/>
    <n v="29894.76"/>
    <n v="0"/>
    <x v="28"/>
  </r>
  <r>
    <s v="JNV74"/>
    <s v="BTS_APJ"/>
    <s v="Not Applicable"/>
    <s v="998-BQJD"/>
    <s v="NULL"/>
    <s v="NULL"/>
    <s v="CONSUMER"/>
    <s v="NULL"/>
    <x v="0"/>
    <s v="INSPIRON 14-5459"/>
    <s v="TULIP14SKLBTX"/>
    <x v="3"/>
    <s v="Malaysia"/>
    <s v="NULL"/>
    <s v="NULL"/>
    <s v="Consumer"/>
    <n v="30"/>
    <n v="30"/>
    <n v="30"/>
    <n v="3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521.73850000000004"/>
    <n v="15652.155000000001"/>
    <n v="0"/>
    <n v="0"/>
    <x v="152"/>
  </r>
  <r>
    <s v="JT996"/>
    <s v="BTS_APJ"/>
    <s v="Not Applicable"/>
    <s v="998-BQUS"/>
    <s v="NULL"/>
    <s v="NULL"/>
    <s v="CONSUMER"/>
    <s v="NULL"/>
    <x v="1"/>
    <s v="INSPIRON 24-3459"/>
    <s v="ORCSKL24BTX"/>
    <x v="3"/>
    <s v="ANZ"/>
    <s v="NULL"/>
    <s v="NULL"/>
    <s v="Consumer"/>
    <n v="29"/>
    <n v="29"/>
    <n v="29"/>
    <n v="29"/>
    <n v="29"/>
    <n v="0"/>
    <n v="0"/>
    <n v="0"/>
    <n v="0"/>
    <n v="0"/>
    <n v="0"/>
    <n v="0"/>
    <n v="0"/>
    <n v="0"/>
    <n v="0"/>
    <n v="40"/>
    <n v="0"/>
    <n v="0"/>
    <n v="40"/>
    <n v="0"/>
    <m/>
    <m/>
    <m/>
    <m/>
    <m/>
    <m/>
    <m/>
    <m/>
    <m/>
    <n v="706.08"/>
    <n v="20476.32"/>
    <n v="28243.200000000001"/>
    <n v="0"/>
    <x v="143"/>
  </r>
  <r>
    <s v="JW0G4"/>
    <s v="BTS_APJ"/>
    <s v="Not Applicable"/>
    <s v="998-BRGE"/>
    <s v="NULL"/>
    <s v="NULL"/>
    <s v="CONSUMER"/>
    <s v="NULL"/>
    <x v="1"/>
    <s v="INSPIRON 3252"/>
    <s v="LILYSFFBTX"/>
    <x v="3"/>
    <s v="Japan"/>
    <s v="NULL"/>
    <s v="NULL"/>
    <s v="Consumer"/>
    <n v="259"/>
    <n v="259"/>
    <n v="259"/>
    <n v="259"/>
    <n v="0"/>
    <n v="0"/>
    <n v="0"/>
    <n v="0"/>
    <n v="0"/>
    <n v="0"/>
    <n v="0"/>
    <n v="0"/>
    <n v="0"/>
    <n v="0"/>
    <n v="0"/>
    <n v="2"/>
    <n v="0"/>
    <n v="0"/>
    <n v="2"/>
    <n v="0"/>
    <m/>
    <m/>
    <m/>
    <m/>
    <m/>
    <m/>
    <m/>
    <m/>
    <m/>
    <n v="312.27"/>
    <n v="80877.929999999993"/>
    <n v="624.54"/>
    <n v="0"/>
    <x v="130"/>
  </r>
  <r>
    <s v="JXMNG"/>
    <s v="BTS_APJ"/>
    <s v="Not Applicable"/>
    <s v="998-BSGE"/>
    <s v="NULL"/>
    <s v="NULL"/>
    <s v="CONSUMER"/>
    <s v="NULL"/>
    <x v="0"/>
    <s v="INSPIRON 7359"/>
    <s v="COTTONWOODSKLBTX"/>
    <x v="3"/>
    <s v="ANZ"/>
    <s v="NULL"/>
    <s v="NULL"/>
    <s v="Consum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"/>
    <m/>
    <m/>
    <m/>
    <m/>
    <m/>
    <m/>
    <m/>
    <m/>
    <m/>
    <s v="-"/>
    <s v="-"/>
    <s v="-"/>
    <n v="0"/>
    <x v="168"/>
  </r>
  <r>
    <s v="K0G5C"/>
    <s v="BTS_APJ"/>
    <s v="Not Applicable"/>
    <s v="998-BNHU"/>
    <s v="NULL"/>
    <s v="NULL"/>
    <s v="CONSUMER"/>
    <s v="NULL"/>
    <x v="6"/>
    <s v="VOSTRO 15 3558"/>
    <s v="VANGOGH15BDWBTX"/>
    <x v="3"/>
    <s v="Japan"/>
    <s v="NULL"/>
    <s v="NULL"/>
    <s v="Consumer"/>
    <n v="180"/>
    <n v="180"/>
    <n v="180"/>
    <n v="180"/>
    <n v="180"/>
    <n v="180"/>
    <n v="18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545.20000000000005"/>
    <n v="98136.000000000015"/>
    <n v="0"/>
    <n v="0"/>
    <x v="166"/>
  </r>
  <r>
    <s v="K1P6H"/>
    <s v="BTS_APJ"/>
    <s v="Not Applicable"/>
    <s v="998-BNKK"/>
    <s v="NULL"/>
    <s v="NULL"/>
    <s v="CONSUMER"/>
    <s v="NULL"/>
    <x v="0"/>
    <s v="INSPIRON 3148"/>
    <s v="REDWOODHSWBTX"/>
    <x v="3"/>
    <s v="Japan"/>
    <s v="NULL"/>
    <s v="NULL"/>
    <s v="Consumer"/>
    <n v="136"/>
    <n v="136"/>
    <n v="136"/>
    <n v="136"/>
    <n v="136"/>
    <n v="136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579.34"/>
    <n v="78790.240000000005"/>
    <n v="0"/>
    <n v="0"/>
    <x v="61"/>
  </r>
  <r>
    <s v="K1PH4"/>
    <s v="BTS_APJ"/>
    <s v="Not Applicable"/>
    <s v="998-BNNO"/>
    <s v="NULL"/>
    <s v="NULL"/>
    <s v="CONSUMER"/>
    <s v="NULL"/>
    <x v="1"/>
    <s v="INSPIRON 3647"/>
    <s v="GENERAL SFF BTX"/>
    <x v="3"/>
    <s v="ANZ"/>
    <s v="NULL"/>
    <s v="NULL"/>
    <s v="Consumer"/>
    <n v="54"/>
    <n v="24"/>
    <n v="24"/>
    <n v="24"/>
    <n v="24"/>
    <n v="24"/>
    <n v="24"/>
    <n v="24"/>
    <n v="0"/>
    <n v="0"/>
    <n v="0"/>
    <n v="0"/>
    <n v="0"/>
    <n v="0"/>
    <n v="0"/>
    <n v="0"/>
    <n v="0"/>
    <n v="0"/>
    <n v="0"/>
    <n v="0"/>
    <m/>
    <m/>
    <m/>
    <m/>
    <m/>
    <m/>
    <m/>
    <m/>
    <m/>
    <n v="380.71"/>
    <n v="20558.34"/>
    <n v="0"/>
    <n v="9137.0399999999991"/>
    <x v="28"/>
  </r>
  <r>
    <s v="K3J81"/>
    <s v="BTS_APJ"/>
    <s v="Not Applicable"/>
    <s v="998-BRJR"/>
    <s v="NULL"/>
    <s v="NULL"/>
    <s v="COMMERCIAL"/>
    <s v="NULL"/>
    <x v="2"/>
    <s v="OPTIPLEX 3020"/>
    <s v="TIGRISSFFBTX"/>
    <x v="3"/>
    <s v="Japan"/>
    <s v="NULL"/>
    <s v="NULL"/>
    <s v="Commercial DBM"/>
    <n v="125"/>
    <n v="125"/>
    <n v="125"/>
    <n v="125"/>
    <n v="0"/>
    <n v="0"/>
    <n v="0"/>
    <n v="0"/>
    <n v="0"/>
    <n v="0"/>
    <n v="0"/>
    <n v="0"/>
    <n v="0"/>
    <n v="0"/>
    <n v="0"/>
    <n v="48"/>
    <n v="0"/>
    <n v="0"/>
    <n v="48"/>
    <n v="0"/>
    <m/>
    <m/>
    <m/>
    <m/>
    <m/>
    <m/>
    <m/>
    <m/>
    <m/>
    <n v="347.81"/>
    <n v="43476.25"/>
    <n v="16694.88"/>
    <n v="0"/>
    <x v="119"/>
  </r>
  <r>
    <s v="K5K5N"/>
    <s v="BTS_APJ"/>
    <s v="FY14 Holiday Cycle 5"/>
    <s v="998-21842"/>
    <s v="NULL"/>
    <s v="NULL"/>
    <s v="CONSUMER"/>
    <s v="Consumer"/>
    <x v="12"/>
    <s v="XPS ONE 27"/>
    <s v="PIRELLIBTX"/>
    <x v="3"/>
    <s v="ANZ"/>
    <s v="NULL"/>
    <s v="NULL"/>
    <s v="Consumer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m/>
    <m/>
    <m/>
    <m/>
    <m/>
    <m/>
    <m/>
    <m/>
    <m/>
    <n v="1224.9000000000001"/>
    <n v="1224.9000000000001"/>
    <n v="0"/>
    <n v="1224.9000000000001"/>
    <x v="98"/>
  </r>
  <r>
    <s v="K8M7K"/>
    <s v="BTS_APJ"/>
    <s v="Not Applicable"/>
    <s v="998-BHRC"/>
    <s v="NULL"/>
    <s v="NULL"/>
    <s v="COMMERCIAL"/>
    <s v="NULL"/>
    <x v="2"/>
    <s v="OPTIPLEX 9020"/>
    <s v="AMAZONSFFBTX"/>
    <x v="3"/>
    <s v="ANZ"/>
    <s v="NULL"/>
    <s v="NULL"/>
    <s v="Commercial DBM"/>
    <n v="1788"/>
    <n v="1782"/>
    <n v="1782"/>
    <n v="1782"/>
    <n v="914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467.99"/>
    <n v="836766.12"/>
    <n v="0"/>
    <n v="0"/>
    <x v="133"/>
  </r>
  <r>
    <s v="KCG9K"/>
    <s v="BTS_APJ"/>
    <s v="Not Applicable"/>
    <s v="998-BNJQ"/>
    <s v="NULL"/>
    <s v="NULL"/>
    <s v="CONSUMER"/>
    <s v="NULL"/>
    <x v="10"/>
    <s v="VOSTRO 3800"/>
    <s v="GREATBEAR ST BTX"/>
    <x v="3"/>
    <s v="Japan"/>
    <s v="NULL"/>
    <s v="NULL"/>
    <s v="Consumer"/>
    <n v="179"/>
    <n v="179"/>
    <n v="179"/>
    <n v="179"/>
    <n v="123"/>
    <n v="39"/>
    <n v="0"/>
    <n v="0"/>
    <n v="0"/>
    <n v="0"/>
    <n v="0"/>
    <n v="0"/>
    <n v="0"/>
    <n v="0"/>
    <n v="0"/>
    <n v="364"/>
    <n v="0"/>
    <n v="0"/>
    <n v="364"/>
    <n v="0"/>
    <m/>
    <m/>
    <m/>
    <m/>
    <m/>
    <m/>
    <m/>
    <m/>
    <m/>
    <n v="352.51"/>
    <n v="63099.29"/>
    <n v="128313.64"/>
    <n v="0"/>
    <x v="270"/>
  </r>
  <r>
    <s v="KKRW0"/>
    <s v="BTS_APJ"/>
    <s v="Not Applicable"/>
    <s v="998-BNIP"/>
    <s v="NULL"/>
    <s v="NULL"/>
    <s v="COMMERCIAL"/>
    <s v="NULL"/>
    <x v="4"/>
    <s v="LATITUDE E7450"/>
    <s v="GOLIADMLK14BTXE"/>
    <x v="3"/>
    <s v="ANZ"/>
    <s v="NULL"/>
    <s v="NULL"/>
    <s v="Commercial DBM"/>
    <n v="48"/>
    <n v="39"/>
    <n v="39"/>
    <n v="39"/>
    <n v="0"/>
    <n v="0"/>
    <n v="0"/>
    <n v="0"/>
    <n v="0"/>
    <n v="0"/>
    <n v="0"/>
    <n v="0"/>
    <n v="0"/>
    <n v="0"/>
    <n v="0"/>
    <n v="198"/>
    <n v="0"/>
    <n v="0"/>
    <n v="198"/>
    <n v="0"/>
    <m/>
    <m/>
    <m/>
    <m/>
    <m/>
    <m/>
    <m/>
    <m/>
    <m/>
    <n v="936.22"/>
    <n v="44938.559999999998"/>
    <n v="185371.56"/>
    <n v="0"/>
    <x v="40"/>
  </r>
  <r>
    <s v="KMW6J"/>
    <s v="BTS_APJ"/>
    <s v="FY15 B2S Cycle 3"/>
    <s v="998-BCWW"/>
    <s v="NULL"/>
    <s v="NULL"/>
    <s v="CONSUMER"/>
    <s v="Consumer"/>
    <x v="0"/>
    <s v="INSPIRON 3442"/>
    <s v="CEDAR14HSWBTX"/>
    <x v="3"/>
    <s v="Singapore"/>
    <s v="NULL"/>
    <s v="NULL"/>
    <s v="Consum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s v="-"/>
    <n v="0"/>
    <x v="29"/>
  </r>
  <r>
    <s v="KPJM5"/>
    <s v="BTS_APJ"/>
    <s v="Not Applicable"/>
    <s v="998-BRPX"/>
    <s v="NULL"/>
    <s v="NULL"/>
    <s v="CONSUMER"/>
    <s v="NULL"/>
    <x v="0"/>
    <s v="INSPIRON 3157"/>
    <s v="REDWOODMLKBSWBTX"/>
    <x v="3"/>
    <s v="Japan"/>
    <s v="NULL"/>
    <s v="NULL"/>
    <s v="Consumer"/>
    <n v="1766"/>
    <n v="1766"/>
    <n v="1766"/>
    <n v="1766"/>
    <n v="0"/>
    <n v="0"/>
    <n v="0"/>
    <n v="0"/>
    <n v="0"/>
    <n v="0"/>
    <n v="0"/>
    <n v="0"/>
    <n v="0"/>
    <n v="0"/>
    <n v="0"/>
    <n v="68"/>
    <n v="0"/>
    <n v="0"/>
    <n v="68"/>
    <n v="68"/>
    <m/>
    <m/>
    <m/>
    <m/>
    <m/>
    <m/>
    <m/>
    <m/>
    <m/>
    <n v="417.57"/>
    <n v="737428.62"/>
    <n v="28394.76"/>
    <n v="0"/>
    <x v="224"/>
  </r>
  <r>
    <s v="M1FV6"/>
    <s v="BTS_APJ"/>
    <s v="Not Applicable"/>
    <s v="998-BNYC"/>
    <s v="NULL"/>
    <s v="NULL"/>
    <s v="CONSUMER"/>
    <s v="NULL"/>
    <x v="6"/>
    <s v="VOSTRO 15 3558"/>
    <s v="VANGOGH15BDWBTX"/>
    <x v="3"/>
    <s v="Japan"/>
    <s v="NULL"/>
    <s v="NULL"/>
    <s v="Consum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576.21"/>
    <n v="0"/>
    <n v="0"/>
    <n v="0"/>
    <x v="166"/>
  </r>
  <r>
    <s v="M1PN5"/>
    <s v="BTS_APJ"/>
    <s v="Not Applicable"/>
    <s v="998-BQUR"/>
    <s v="NULL"/>
    <s v="NULL"/>
    <s v="CONSUMER"/>
    <s v="NULL"/>
    <x v="1"/>
    <s v="INSPIRON 24-3459"/>
    <s v="ORCSKL24BTX"/>
    <x v="3"/>
    <s v="ANZ"/>
    <s v="NULL"/>
    <s v="NULL"/>
    <s v="Consumer"/>
    <n v="30"/>
    <n v="30"/>
    <n v="30"/>
    <n v="30"/>
    <n v="30"/>
    <n v="0"/>
    <n v="0"/>
    <n v="0"/>
    <n v="0"/>
    <n v="0"/>
    <n v="0"/>
    <n v="0"/>
    <n v="0"/>
    <n v="0"/>
    <n v="0"/>
    <n v="40"/>
    <n v="0"/>
    <n v="0"/>
    <n v="40"/>
    <n v="0"/>
    <m/>
    <m/>
    <m/>
    <m/>
    <m/>
    <m/>
    <m/>
    <m/>
    <m/>
    <n v="595.62"/>
    <n v="17868.599999999999"/>
    <n v="23824.799999999999"/>
    <n v="0"/>
    <x v="143"/>
  </r>
  <r>
    <s v="M55GN"/>
    <s v="BTS_APJ"/>
    <s v="Not Applicable"/>
    <s v="998-BNQC"/>
    <s v="NULL"/>
    <s v="NULL"/>
    <s v="CONSUMER"/>
    <s v="NULL"/>
    <x v="1"/>
    <s v="INSPIRON 3847"/>
    <s v="GENERAL MT BTX"/>
    <x v="3"/>
    <s v="ANZ"/>
    <s v="NULL"/>
    <s v="NULL"/>
    <s v="Consumer"/>
    <n v="94"/>
    <n v="93"/>
    <n v="93"/>
    <n v="93"/>
    <n v="93"/>
    <n v="93"/>
    <n v="93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528.62"/>
    <n v="49690.28"/>
    <n v="0"/>
    <n v="0"/>
    <x v="30"/>
  </r>
  <r>
    <s v="M7JP6"/>
    <s v="BTS_APJ"/>
    <s v="Not Applicable"/>
    <s v="998-BGJB"/>
    <s v="NULL"/>
    <s v="NULL"/>
    <s v="CONSUMER"/>
    <s v="Consumer"/>
    <x v="0"/>
    <s v="INSPIRON 3442"/>
    <s v="CEDAR14HSWBTX"/>
    <x v="3"/>
    <s v="Japan"/>
    <s v="NULL"/>
    <s v="NULL"/>
    <s v="Consum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s v="-"/>
    <n v="0"/>
    <x v="29"/>
  </r>
  <r>
    <s v="M80PN"/>
    <s v="BTS_APJ"/>
    <s v="Not Applicable"/>
    <s v="998-BNOQ"/>
    <s v="NULL"/>
    <s v="NULL"/>
    <s v="CONSUMER"/>
    <s v="NULL"/>
    <x v="0"/>
    <s v="INSPIRON 15-5558"/>
    <s v="TULIP15BDWBTX"/>
    <x v="3"/>
    <s v="ANZ"/>
    <s v="NULL"/>
    <s v="NULL"/>
    <s v="Consumer"/>
    <n v="51"/>
    <n v="51"/>
    <n v="51"/>
    <n v="51"/>
    <n v="51"/>
    <n v="51"/>
    <n v="51"/>
    <n v="51"/>
    <n v="0"/>
    <n v="0"/>
    <n v="0"/>
    <n v="0"/>
    <n v="0"/>
    <n v="0"/>
    <n v="0"/>
    <n v="0"/>
    <n v="0"/>
    <n v="0"/>
    <n v="0"/>
    <n v="0"/>
    <m/>
    <m/>
    <m/>
    <m/>
    <m/>
    <m/>
    <m/>
    <m/>
    <m/>
    <n v="714.02"/>
    <n v="36415.019999999997"/>
    <n v="0"/>
    <n v="36415.019999999997"/>
    <x v="80"/>
  </r>
  <r>
    <s v="M9WY1"/>
    <s v="BTS_APJ"/>
    <s v="Not Applicable"/>
    <s v="998-BQCI"/>
    <s v="NULL"/>
    <s v="NULL"/>
    <s v="CONSUMER"/>
    <s v="NULL"/>
    <x v="10"/>
    <s v="VOSTRO 3800"/>
    <s v="GREATBEAR ST BTX"/>
    <x v="3"/>
    <s v="Japan"/>
    <s v="NULL"/>
    <s v="NULL"/>
    <s v="Consumer"/>
    <n v="27"/>
    <n v="27"/>
    <n v="27"/>
    <n v="27"/>
    <n v="0"/>
    <n v="0"/>
    <n v="0"/>
    <n v="0"/>
    <n v="0"/>
    <n v="0"/>
    <n v="0"/>
    <n v="0"/>
    <n v="0"/>
    <n v="0"/>
    <n v="0"/>
    <n v="112"/>
    <n v="0"/>
    <n v="0"/>
    <n v="112"/>
    <n v="0"/>
    <m/>
    <m/>
    <m/>
    <m/>
    <m/>
    <m/>
    <m/>
    <m/>
    <m/>
    <n v="282.51"/>
    <n v="7627.7699999999995"/>
    <n v="31641.119999999999"/>
    <n v="0"/>
    <x v="270"/>
  </r>
  <r>
    <s v="MF2HR"/>
    <s v="BTS_APJ"/>
    <s v="Not Applicable"/>
    <s v="998-BNQG"/>
    <s v="NULL"/>
    <s v="NULL"/>
    <s v="CONSUMER"/>
    <s v="NULL"/>
    <x v="1"/>
    <s v="INSPIRON 3647"/>
    <s v="GENERAL SFF BTX"/>
    <x v="3"/>
    <s v="Japan"/>
    <s v="NULL"/>
    <s v="NULL"/>
    <s v="Consumer"/>
    <n v="162"/>
    <n v="162"/>
    <n v="162"/>
    <n v="162"/>
    <n v="144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356.21"/>
    <n v="57706.02"/>
    <n v="0"/>
    <n v="0"/>
    <x v="28"/>
  </r>
  <r>
    <s v="MNK3D"/>
    <s v="BTS_APJ"/>
    <s v="Not Applicable"/>
    <s v="998-BNMW"/>
    <s v="NULL"/>
    <s v="NULL"/>
    <s v="CONSUMER"/>
    <s v="NULL"/>
    <x v="0"/>
    <s v="INSPIRON 17-5758"/>
    <s v="TULIP17BDWBTX"/>
    <x v="3"/>
    <s v="Japan"/>
    <s v="NULL"/>
    <s v="NULL"/>
    <s v="Consumer"/>
    <n v="76"/>
    <n v="76"/>
    <n v="76"/>
    <n v="76"/>
    <n v="76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775.07"/>
    <n v="58905.320000000007"/>
    <n v="0"/>
    <n v="0"/>
    <x v="155"/>
  </r>
  <r>
    <s v="N7NDP"/>
    <s v="BTS_APJ"/>
    <s v="Not Applicable"/>
    <s v="998-BKBN"/>
    <s v="NULL"/>
    <s v="NULL"/>
    <s v="COMMERCIAL"/>
    <s v="NULL"/>
    <x v="4"/>
    <s v="LATITUDE 5250"/>
    <s v="HOUSTON12BTX"/>
    <x v="3"/>
    <s v="ANZ"/>
    <s v="NULL"/>
    <s v="NULL"/>
    <s v="Commercial DBM"/>
    <n v="52"/>
    <n v="52"/>
    <n v="52"/>
    <n v="52"/>
    <n v="52"/>
    <n v="52"/>
    <n v="52"/>
    <n v="52"/>
    <n v="52"/>
    <n v="52"/>
    <n v="52"/>
    <n v="52"/>
    <n v="0"/>
    <n v="0"/>
    <n v="0"/>
    <n v="0"/>
    <n v="0"/>
    <n v="0"/>
    <n v="0"/>
    <n v="0"/>
    <m/>
    <m/>
    <m/>
    <m/>
    <m/>
    <m/>
    <m/>
    <m/>
    <m/>
    <n v="672.07"/>
    <n v="34947.64"/>
    <n v="0"/>
    <n v="34947.64"/>
    <x v="32"/>
  </r>
  <r>
    <s v="N8F60"/>
    <s v="BTS_APJ"/>
    <s v="Not Applicable"/>
    <s v="998-BQCU"/>
    <s v="NULL"/>
    <s v="NULL"/>
    <s v="CONSUMER"/>
    <s v="NULL"/>
    <x v="0"/>
    <s v="INSPIRON 3157"/>
    <s v="REDWOODMLKBSWBTX"/>
    <x v="3"/>
    <s v="ANZ"/>
    <s v="NULL"/>
    <s v="NULL"/>
    <s v="Consumer"/>
    <n v="165"/>
    <n v="164"/>
    <n v="164"/>
    <n v="164"/>
    <n v="74"/>
    <n v="74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417.37"/>
    <n v="68866.05"/>
    <n v="0"/>
    <n v="0"/>
    <x v="224"/>
  </r>
  <r>
    <s v="NDPVD"/>
    <s v="BTS_APJ"/>
    <s v="Not Applicable"/>
    <s v="998-BNVQ"/>
    <s v="NULL"/>
    <s v="NULL"/>
    <s v="CONSUMER"/>
    <s v="NULL"/>
    <x v="0"/>
    <s v="INSPIRON 15-5558"/>
    <s v="TULIP15BDWBTX"/>
    <x v="3"/>
    <s v="Japan"/>
    <s v="NULL"/>
    <s v="NULL"/>
    <s v="Consumer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m/>
    <m/>
    <m/>
    <m/>
    <m/>
    <m/>
    <m/>
    <m/>
    <m/>
    <n v="373.01"/>
    <n v="373.01"/>
    <n v="0"/>
    <n v="373.01"/>
    <x v="80"/>
  </r>
  <r>
    <s v="NJWHJ"/>
    <s v="BTS_APJ"/>
    <s v="Not Applicable"/>
    <s v="998-BOLH"/>
    <s v="NULL"/>
    <s v="NULL"/>
    <s v="CONSUMER"/>
    <s v="NULL"/>
    <x v="1"/>
    <s v="INSPIRON 3847"/>
    <s v="GENERAL MT BTX"/>
    <x v="3"/>
    <s v="Malaysia"/>
    <s v="NULL"/>
    <s v="NULL"/>
    <s v="Consumer"/>
    <n v="16"/>
    <n v="15"/>
    <n v="15"/>
    <n v="15"/>
    <n v="15"/>
    <n v="5"/>
    <n v="5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476.76"/>
    <n v="7628.16"/>
    <n v="0"/>
    <n v="0"/>
    <x v="30"/>
  </r>
  <r>
    <s v="NMJM5"/>
    <s v="BTS_APJ"/>
    <s v="Not Applicable"/>
    <s v="998-BLMN"/>
    <s v="NULL"/>
    <s v="NULL"/>
    <s v="CONSUMER"/>
    <s v="Consumer"/>
    <x v="0"/>
    <s v="INSPIRON 14-3451"/>
    <s v="IRIS14BYTBTX"/>
    <x v="3"/>
    <s v="Indonesia"/>
    <s v="NULL"/>
    <s v="NULL"/>
    <s v="Consumer"/>
    <n v="50"/>
    <n v="50"/>
    <n v="50"/>
    <n v="50"/>
    <n v="50"/>
    <n v="50"/>
    <n v="50"/>
    <n v="50"/>
    <n v="50"/>
    <n v="50"/>
    <n v="50"/>
    <n v="50"/>
    <n v="0"/>
    <n v="0"/>
    <n v="0"/>
    <n v="0"/>
    <n v="0"/>
    <n v="0"/>
    <n v="0"/>
    <n v="0"/>
    <m/>
    <m/>
    <m/>
    <m/>
    <m/>
    <m/>
    <m/>
    <m/>
    <m/>
    <n v="278.0548"/>
    <n v="13902.74"/>
    <n v="0"/>
    <n v="13902.74"/>
    <x v="16"/>
  </r>
  <r>
    <s v="NPRVH"/>
    <s v="BTS_APJ"/>
    <s v="Not Applicable"/>
    <s v="998-BHRE"/>
    <s v="NULL"/>
    <s v="NULL"/>
    <s v="COMMERCIAL"/>
    <s v="NULL"/>
    <x v="2"/>
    <s v="OPTIPLEX 9020"/>
    <s v="AMAZONSFFBTX"/>
    <x v="3"/>
    <s v="ANZ"/>
    <s v="NULL"/>
    <s v="NULL"/>
    <s v="Commercial DBM"/>
    <n v="483"/>
    <n v="457"/>
    <n v="457"/>
    <n v="457"/>
    <n v="96"/>
    <n v="0"/>
    <n v="0"/>
    <n v="0"/>
    <n v="0"/>
    <n v="0"/>
    <n v="0"/>
    <n v="0"/>
    <n v="0"/>
    <n v="0"/>
    <n v="0"/>
    <n v="288"/>
    <n v="0"/>
    <n v="0"/>
    <n v="288"/>
    <n v="0"/>
    <m/>
    <m/>
    <m/>
    <m/>
    <m/>
    <m/>
    <m/>
    <m/>
    <m/>
    <n v="518.70000000000005"/>
    <n v="250532.10000000003"/>
    <n v="149385.60000000001"/>
    <n v="0"/>
    <x v="133"/>
  </r>
  <r>
    <s v="NTGP6"/>
    <s v="BTS_APJ"/>
    <s v="FY14 Wave 1 Refresh"/>
    <s v="998-BBQU"/>
    <s v="NULL"/>
    <s v="NULL"/>
    <s v="COMMERCIAL"/>
    <s v="Consumer"/>
    <x v="2"/>
    <s v="OPTIPLEX 9020"/>
    <s v="AMAZONSFFBTX"/>
    <x v="3"/>
    <s v="ANZ"/>
    <s v="NULL"/>
    <s v="NULL"/>
    <s v="Commercial DBM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m/>
    <m/>
    <m/>
    <m/>
    <m/>
    <m/>
    <m/>
    <m/>
    <m/>
    <n v="598.82000000000005"/>
    <n v="598.82000000000005"/>
    <n v="0"/>
    <n v="598.82000000000005"/>
    <x v="133"/>
  </r>
  <r>
    <s v="P4YNN"/>
    <s v="BTS_APJ"/>
    <s v="Not Applicable"/>
    <s v="998-BNPV"/>
    <s v="NULL"/>
    <s v="NULL"/>
    <s v="CONSUMER"/>
    <s v="NULL"/>
    <x v="0"/>
    <s v="INSPIRON 15-3558"/>
    <s v="IRIS15BDWBTX"/>
    <x v="3"/>
    <s v="ANZ"/>
    <s v="NULL"/>
    <s v="NULL"/>
    <s v="Consumer"/>
    <n v="33"/>
    <n v="33"/>
    <n v="33"/>
    <n v="33"/>
    <n v="33"/>
    <n v="33"/>
    <n v="33"/>
    <n v="33"/>
    <n v="0"/>
    <n v="0"/>
    <n v="0"/>
    <n v="0"/>
    <n v="0"/>
    <n v="0"/>
    <n v="0"/>
    <n v="0"/>
    <n v="0"/>
    <n v="0"/>
    <n v="0"/>
    <n v="0"/>
    <m/>
    <m/>
    <m/>
    <m/>
    <m/>
    <m/>
    <m/>
    <m/>
    <m/>
    <n v="540.08000000000004"/>
    <n v="17822.640000000003"/>
    <n v="0"/>
    <n v="17822.640000000003"/>
    <x v="31"/>
  </r>
  <r>
    <s v="P5TNP"/>
    <s v="BTS_APJ"/>
    <s v="Not Applicable"/>
    <s v="998-BNHS"/>
    <s v="NULL"/>
    <s v="NULL"/>
    <s v="CONSUMER"/>
    <s v="NULL"/>
    <x v="6"/>
    <s v="VOSTRO 15 3558"/>
    <s v="VANGOGH15BDWBTX"/>
    <x v="3"/>
    <s v="Japan"/>
    <s v="NULL"/>
    <s v="NULL"/>
    <s v="Consumer"/>
    <n v="181"/>
    <n v="181"/>
    <n v="181"/>
    <n v="181"/>
    <n v="1"/>
    <n v="0"/>
    <n v="0"/>
    <n v="0"/>
    <n v="0"/>
    <n v="0"/>
    <n v="0"/>
    <n v="0"/>
    <n v="0"/>
    <n v="0"/>
    <n v="0"/>
    <n v="120"/>
    <n v="0"/>
    <n v="0"/>
    <n v="120"/>
    <n v="0"/>
    <m/>
    <m/>
    <m/>
    <m/>
    <m/>
    <m/>
    <m/>
    <m/>
    <m/>
    <n v="510.2"/>
    <n v="92346.2"/>
    <n v="61224"/>
    <n v="0"/>
    <x v="166"/>
  </r>
  <r>
    <s v="P94G8"/>
    <s v="BTS_APJ"/>
    <s v="Not Applicable"/>
    <s v="998-BNQI"/>
    <s v="NULL"/>
    <s v="NULL"/>
    <s v="CONSUMER"/>
    <s v="NULL"/>
    <x v="1"/>
    <s v="INSPIRON 3647"/>
    <s v="GENERAL SFF BTX"/>
    <x v="3"/>
    <s v="Japan"/>
    <s v="NULL"/>
    <s v="NULL"/>
    <s v="Consumer"/>
    <n v="4"/>
    <n v="4"/>
    <n v="4"/>
    <n v="4"/>
    <n v="4"/>
    <n v="4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448.71"/>
    <n v="1794.84"/>
    <n v="0"/>
    <n v="0"/>
    <x v="28"/>
  </r>
  <r>
    <s v="PD4K4"/>
    <s v="BTS_APJ"/>
    <s v="Not Applicable"/>
    <s v="998-BNNF"/>
    <s v="NULL"/>
    <s v="NULL"/>
    <s v="CONSUMER"/>
    <s v="NULL"/>
    <x v="5"/>
    <s v="XPS  13 9343"/>
    <s v="DINO13BTX"/>
    <x v="3"/>
    <s v="ANZ"/>
    <s v="NULL"/>
    <s v="NULL"/>
    <s v="Consumer"/>
    <n v="221"/>
    <n v="218"/>
    <n v="218"/>
    <n v="218"/>
    <n v="218"/>
    <n v="218"/>
    <n v="218"/>
    <n v="173"/>
    <n v="0"/>
    <n v="0"/>
    <n v="0"/>
    <n v="0"/>
    <n v="0"/>
    <n v="0"/>
    <n v="0"/>
    <n v="0"/>
    <n v="0"/>
    <n v="0"/>
    <n v="0"/>
    <n v="0"/>
    <m/>
    <m/>
    <m/>
    <m/>
    <m/>
    <m/>
    <m/>
    <m/>
    <m/>
    <n v="970.14"/>
    <n v="214400.94"/>
    <n v="0"/>
    <n v="167834.22"/>
    <x v="48"/>
  </r>
  <r>
    <s v="PHP71"/>
    <s v="BTS_APJ"/>
    <s v="Not Applicable"/>
    <s v="998-BRLT"/>
    <s v="NULL"/>
    <s v="NULL"/>
    <s v="COMMERCIAL"/>
    <s v="NULL"/>
    <x v="2"/>
    <s v="OPTIPLEX 7040"/>
    <s v="SWORDFISHSFFBTX"/>
    <x v="3"/>
    <s v="ANZ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24"/>
    <n v="36"/>
    <n v="0"/>
    <n v="0"/>
    <n v="60"/>
    <n v="0"/>
    <m/>
    <m/>
    <m/>
    <m/>
    <m/>
    <m/>
    <m/>
    <m/>
    <m/>
    <n v="521.48580000000004"/>
    <n v="0"/>
    <n v="31289.148000000001"/>
    <n v="0"/>
    <x v="82"/>
  </r>
  <r>
    <s v="PM0P7"/>
    <s v="BTS_APJ"/>
    <s v="Not Applicable"/>
    <s v="998-BNRS"/>
    <s v="NULL"/>
    <s v="NULL"/>
    <s v="CONSUMER"/>
    <s v="NULL"/>
    <x v="0"/>
    <s v="INSPIRON 15-5555"/>
    <s v="TULIP15AMDBTX"/>
    <x v="3"/>
    <s v="ANZ"/>
    <s v="NULL"/>
    <s v="NULL"/>
    <s v="Consumer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m/>
    <m/>
    <m/>
    <m/>
    <m/>
    <m/>
    <m/>
    <m/>
    <m/>
    <n v="360.3"/>
    <n v="360.3"/>
    <n v="0"/>
    <n v="360.3"/>
    <x v="45"/>
  </r>
  <r>
    <s v="PMWG4"/>
    <s v="BTS_APJ"/>
    <s v="Not Applicable"/>
    <s v="998-BGJL"/>
    <s v="NULL"/>
    <s v="NULL"/>
    <s v="CONSUMER"/>
    <s v="Commercial Legacy"/>
    <x v="10"/>
    <s v="VOSTRO 3800"/>
    <s v="GREATBEAR ST BTX"/>
    <x v="3"/>
    <s v="Japan"/>
    <s v="NULL"/>
    <s v="NULL"/>
    <s v="Consum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s v="-"/>
    <n v="0"/>
    <x v="270"/>
  </r>
  <r>
    <s v="PTVK0"/>
    <s v="BTS_APJ"/>
    <s v="Not Applicable"/>
    <s v="998-BNYZ"/>
    <s v="NULL"/>
    <s v="NULL"/>
    <s v="THIN CLIENT"/>
    <s v="NULL"/>
    <x v="11"/>
    <s v="WYSE 5010 THIN CLIENT"/>
    <s v="SAN FRANCISCOBTX"/>
    <x v="3"/>
    <s v="ANZ"/>
    <s v="NULL"/>
    <s v="NULL"/>
    <s v="Commercial DBM"/>
    <n v="223"/>
    <n v="223"/>
    <n v="223"/>
    <n v="223"/>
    <n v="223"/>
    <n v="153"/>
    <n v="23"/>
    <n v="23"/>
    <n v="0"/>
    <n v="0"/>
    <n v="0"/>
    <n v="0"/>
    <n v="0"/>
    <n v="0"/>
    <n v="0"/>
    <n v="30"/>
    <n v="0"/>
    <n v="0"/>
    <n v="30"/>
    <n v="0"/>
    <m/>
    <m/>
    <m/>
    <m/>
    <m/>
    <m/>
    <m/>
    <m/>
    <m/>
    <n v="175"/>
    <n v="39025"/>
    <n v="5250"/>
    <n v="4025"/>
    <x v="106"/>
  </r>
  <r>
    <s v="PVKYG"/>
    <s v="BTS_APJ"/>
    <s v="Not Applicable"/>
    <s v="998-BNMX"/>
    <s v="NULL"/>
    <s v="NULL"/>
    <s v="CONSUMER"/>
    <s v="NULL"/>
    <x v="0"/>
    <s v="INSPIRON 17-5758"/>
    <s v="TULIP17BDWBTX"/>
    <x v="3"/>
    <s v="Japan"/>
    <s v="NULL"/>
    <s v="NULL"/>
    <s v="Consumer"/>
    <n v="61"/>
    <n v="61"/>
    <n v="61"/>
    <n v="61"/>
    <n v="61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775.07"/>
    <n v="47279.270000000004"/>
    <n v="0"/>
    <n v="0"/>
    <x v="155"/>
  </r>
  <r>
    <s v="PWKM7"/>
    <s v="BTS_APJ"/>
    <s v="Not Applicable"/>
    <s v="998-BRBE"/>
    <s v="NULL"/>
    <s v="NULL"/>
    <s v="COMMERCIAL"/>
    <s v="NULL"/>
    <x v="2"/>
    <s v="OPTIPLEX 3020"/>
    <s v="TIGRISSFFBTX"/>
    <x v="3"/>
    <s v="Japan"/>
    <s v="NULL"/>
    <s v="NULL"/>
    <s v="Commercial DBM"/>
    <n v="163"/>
    <n v="163"/>
    <n v="163"/>
    <n v="163"/>
    <n v="0"/>
    <n v="0"/>
    <n v="0"/>
    <n v="0"/>
    <n v="0"/>
    <n v="0"/>
    <n v="0"/>
    <n v="0"/>
    <n v="0"/>
    <n v="0"/>
    <n v="0"/>
    <n v="48"/>
    <n v="0"/>
    <n v="0"/>
    <n v="48"/>
    <n v="0"/>
    <m/>
    <m/>
    <m/>
    <m/>
    <m/>
    <m/>
    <m/>
    <m/>
    <m/>
    <n v="379.06209999999999"/>
    <n v="61787.122299999995"/>
    <n v="18194.980799999998"/>
    <n v="0"/>
    <x v="119"/>
  </r>
  <r>
    <s v="PYX6K"/>
    <s v="BTS_APJ"/>
    <s v="Not Applicable"/>
    <s v="998-BNPW"/>
    <s v="NULL"/>
    <s v="NULL"/>
    <s v="CONSUMER"/>
    <s v="NULL"/>
    <x v="0"/>
    <s v="INSPIRON 15-3558"/>
    <s v="IRIS15BDWBTX"/>
    <x v="3"/>
    <s v="ANZ"/>
    <s v="NULL"/>
    <s v="NULL"/>
    <s v="Consumer"/>
    <n v="34"/>
    <n v="34"/>
    <n v="34"/>
    <n v="34"/>
    <n v="34"/>
    <n v="34"/>
    <n v="34"/>
    <n v="34"/>
    <n v="34"/>
    <n v="0"/>
    <n v="0"/>
    <n v="0"/>
    <n v="0"/>
    <n v="0"/>
    <n v="0"/>
    <n v="0"/>
    <n v="0"/>
    <n v="0"/>
    <n v="0"/>
    <n v="0"/>
    <m/>
    <m/>
    <m/>
    <m/>
    <m/>
    <m/>
    <m/>
    <m/>
    <m/>
    <n v="528.66"/>
    <n v="17974.439999999999"/>
    <n v="0"/>
    <n v="17974.439999999999"/>
    <x v="31"/>
  </r>
  <r>
    <s v="RFWDR"/>
    <s v="BTS_APJ"/>
    <s v="Not Applicable"/>
    <s v="998-BFYB"/>
    <s v="NULL"/>
    <s v="NULL"/>
    <s v="TABLET DEVICES"/>
    <s v="Consumer"/>
    <x v="7"/>
    <s v="VENUE 7"/>
    <s v="TALBOTTBTX"/>
    <x v="3"/>
    <s v="China"/>
    <s v="NULL"/>
    <s v="NULL"/>
    <s v="Table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s v="-"/>
    <n v="0"/>
    <x v="203"/>
  </r>
  <r>
    <s v="RJ6Y0"/>
    <s v="BTS_APJ"/>
    <s v="Not Applicable"/>
    <s v="998-BNKD"/>
    <s v="NULL"/>
    <s v="NULL"/>
    <s v="CONSUMER"/>
    <s v="NULL"/>
    <x v="10"/>
    <s v="VOSTRO 3800"/>
    <s v="GREATBEAR ST BTX"/>
    <x v="3"/>
    <s v="Japan"/>
    <s v="NULL"/>
    <s v="NULL"/>
    <s v="Consumer"/>
    <n v="33"/>
    <n v="33"/>
    <n v="33"/>
    <n v="33"/>
    <n v="0"/>
    <n v="0"/>
    <n v="0"/>
    <n v="0"/>
    <n v="0"/>
    <n v="0"/>
    <n v="0"/>
    <n v="0"/>
    <n v="0"/>
    <n v="0"/>
    <n v="0"/>
    <n v="28"/>
    <n v="0"/>
    <n v="0"/>
    <n v="28"/>
    <n v="0"/>
    <m/>
    <m/>
    <m/>
    <m/>
    <m/>
    <m/>
    <m/>
    <m/>
    <m/>
    <n v="334.96"/>
    <n v="11053.679999999998"/>
    <n v="9378.8799999999992"/>
    <n v="0"/>
    <x v="270"/>
  </r>
  <r>
    <s v="RPNJ2"/>
    <s v="BTS_APJ"/>
    <s v="FY14 Wave 1 Refresh"/>
    <s v="998-BBQR"/>
    <s v="NULL"/>
    <s v="NULL"/>
    <s v="COMMERCIAL"/>
    <s v="Consumer"/>
    <x v="2"/>
    <s v="OPTIPLEX 9020"/>
    <s v="AMAZONSFFBTX"/>
    <x v="3"/>
    <s v="ANZ"/>
    <s v="ANZ"/>
    <s v="Commercial NDBM"/>
    <s v="Commercial DBM"/>
    <n v="2"/>
    <n v="2"/>
    <n v="2"/>
    <n v="2"/>
    <n v="2"/>
    <n v="2"/>
    <n v="2"/>
    <n v="2"/>
    <n v="2"/>
    <n v="2"/>
    <n v="2"/>
    <n v="2"/>
    <n v="0"/>
    <n v="0"/>
    <n v="0"/>
    <n v="0"/>
    <n v="0"/>
    <n v="0"/>
    <n v="0"/>
    <n v="0"/>
    <m/>
    <m/>
    <m/>
    <m/>
    <m/>
    <m/>
    <m/>
    <m/>
    <m/>
    <n v="507.32"/>
    <n v="1014.64"/>
    <n v="0"/>
    <n v="1014.64"/>
    <x v="133"/>
  </r>
  <r>
    <s v="RRD5C"/>
    <s v="BTS_APJ"/>
    <s v="Not Applicable"/>
    <s v="998-BQCX"/>
    <s v="NULL"/>
    <s v="NULL"/>
    <s v="CONSUMER"/>
    <s v="NULL"/>
    <x v="0"/>
    <s v="INSPIRON 15-5559"/>
    <s v="TULIP15SKLBTX"/>
    <x v="3"/>
    <s v="ANZ"/>
    <s v="NULL"/>
    <s v="NULL"/>
    <s v="Consumer"/>
    <n v="33"/>
    <n v="33"/>
    <n v="33"/>
    <n v="33"/>
    <n v="33"/>
    <n v="0"/>
    <n v="0"/>
    <n v="0"/>
    <n v="0"/>
    <n v="0"/>
    <n v="0"/>
    <n v="0"/>
    <n v="0"/>
    <n v="0"/>
    <n v="0"/>
    <n v="100"/>
    <n v="0"/>
    <n v="0"/>
    <n v="100"/>
    <n v="0"/>
    <m/>
    <m/>
    <m/>
    <m/>
    <m/>
    <m/>
    <m/>
    <m/>
    <m/>
    <n v="729.04"/>
    <n v="24058.32"/>
    <n v="72904"/>
    <n v="0"/>
    <x v="89"/>
  </r>
  <r>
    <s v="RTW40"/>
    <s v="BTS_APJ"/>
    <s v="Not Applicable"/>
    <s v="998-BOLI"/>
    <s v="NULL"/>
    <s v="NULL"/>
    <s v="CONSUMER"/>
    <s v="NULL"/>
    <x v="1"/>
    <s v="INSPIRON 3847"/>
    <s v="GENERAL MT BTX"/>
    <x v="3"/>
    <s v="Malaysia"/>
    <s v="NULL"/>
    <s v="NULL"/>
    <s v="Consumer"/>
    <n v="6"/>
    <n v="6"/>
    <n v="6"/>
    <n v="6"/>
    <n v="6"/>
    <n v="6"/>
    <n v="6"/>
    <n v="6"/>
    <n v="6"/>
    <n v="6"/>
    <n v="0"/>
    <n v="0"/>
    <n v="0"/>
    <n v="0"/>
    <n v="0"/>
    <n v="0"/>
    <n v="0"/>
    <n v="0"/>
    <n v="0"/>
    <n v="0"/>
    <m/>
    <m/>
    <m/>
    <m/>
    <m/>
    <m/>
    <m/>
    <m/>
    <m/>
    <n v="377.94"/>
    <n v="2267.64"/>
    <n v="0"/>
    <n v="2267.64"/>
    <x v="30"/>
  </r>
  <r>
    <s v="RVXNT"/>
    <s v="BTS_APJ"/>
    <s v="Not Applicable"/>
    <s v="998-BQQP"/>
    <s v="NULL"/>
    <s v="NULL"/>
    <s v="CONSUMER"/>
    <s v="NULL"/>
    <x v="1"/>
    <s v="INSPIRON 3647"/>
    <s v="GENERAL SFF BTX"/>
    <x v="3"/>
    <s v="Japan"/>
    <s v="NULL"/>
    <s v="NULL"/>
    <s v="Consumer"/>
    <n v="160"/>
    <n v="160"/>
    <n v="160"/>
    <n v="160"/>
    <n v="70"/>
    <n v="0"/>
    <n v="0"/>
    <n v="0"/>
    <n v="0"/>
    <n v="0"/>
    <n v="0"/>
    <n v="0"/>
    <n v="0"/>
    <n v="0"/>
    <n v="0"/>
    <n v="42"/>
    <n v="0"/>
    <n v="0"/>
    <n v="42"/>
    <n v="42"/>
    <m/>
    <m/>
    <m/>
    <m/>
    <m/>
    <m/>
    <m/>
    <m/>
    <m/>
    <n v="448.39"/>
    <n v="71742.399999999994"/>
    <n v="18832.38"/>
    <n v="0"/>
    <x v="28"/>
  </r>
  <r>
    <s v="T1XNW"/>
    <s v="BTS_APJ"/>
    <s v="Not Applicable"/>
    <s v="998-BNIN"/>
    <s v="NULL"/>
    <s v="NULL"/>
    <s v="COMMERCIAL"/>
    <s v="NULL"/>
    <x v="4"/>
    <s v="LATITUDE E7450"/>
    <s v="GOLIADMLK14BTXE"/>
    <x v="3"/>
    <s v="ANZ"/>
    <s v="NULL"/>
    <s v="NULL"/>
    <s v="Commercial DBM"/>
    <n v="263"/>
    <n v="263"/>
    <n v="263"/>
    <n v="263"/>
    <n v="263"/>
    <n v="263"/>
    <n v="263"/>
    <n v="263"/>
    <n v="263"/>
    <n v="179"/>
    <n v="29"/>
    <n v="0"/>
    <n v="0"/>
    <n v="0"/>
    <n v="0"/>
    <n v="0"/>
    <n v="0"/>
    <n v="0"/>
    <n v="0"/>
    <n v="0"/>
    <m/>
    <m/>
    <m/>
    <m/>
    <m/>
    <m/>
    <m/>
    <m/>
    <m/>
    <n v="707.77"/>
    <n v="186143.51"/>
    <n v="0"/>
    <n v="186143.51"/>
    <x v="40"/>
  </r>
  <r>
    <s v="T8PWH"/>
    <s v="BTS_APJ"/>
    <s v="Not Applicable"/>
    <s v="998-BRPU"/>
    <s v="NULL"/>
    <s v="NULL"/>
    <s v="CONSUMER"/>
    <s v="NULL"/>
    <x v="0"/>
    <s v="INSPIRON 15-5558"/>
    <s v="TULIP15BDWBTX"/>
    <x v="3"/>
    <s v="Japan"/>
    <s v="NULL"/>
    <s v="NULL"/>
    <s v="Consumer"/>
    <n v="2582"/>
    <n v="2582"/>
    <n v="2582"/>
    <n v="2582"/>
    <n v="2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377.34"/>
    <n v="974291.87999999989"/>
    <n v="0"/>
    <n v="0"/>
    <x v="80"/>
  </r>
  <r>
    <s v="T98RJ"/>
    <s v="BTS_APJ"/>
    <s v="Not Applicable"/>
    <s v="998-BOLG"/>
    <s v="NULL"/>
    <s v="NULL"/>
    <s v="CONSUMER"/>
    <s v="NULL"/>
    <x v="1"/>
    <s v="INSPIRON 3647"/>
    <s v="GENERAL SFF BTX"/>
    <x v="3"/>
    <s v="Malaysia"/>
    <s v="NULL"/>
    <s v="NULL"/>
    <s v="Consumer"/>
    <n v="4"/>
    <n v="4"/>
    <n v="4"/>
    <n v="4"/>
    <n v="4"/>
    <n v="4"/>
    <n v="4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371.51"/>
    <n v="1486.04"/>
    <n v="0"/>
    <n v="0"/>
    <x v="28"/>
  </r>
  <r>
    <s v="T9MRX"/>
    <s v="BTS_APJ"/>
    <s v="Not Applicable"/>
    <s v="998-BPYQ"/>
    <s v="NULL"/>
    <s v="NULL"/>
    <s v="CONSUMER"/>
    <s v="NULL"/>
    <x v="6"/>
    <s v="VOSTRO 15 3558"/>
    <s v="VANGOGH15BDWBTX"/>
    <x v="3"/>
    <s v="Japan"/>
    <s v="NULL"/>
    <s v="NULL"/>
    <s v="Consumer"/>
    <n v="112"/>
    <n v="112"/>
    <n v="112"/>
    <n v="112"/>
    <n v="82"/>
    <n v="82"/>
    <n v="0"/>
    <n v="0"/>
    <n v="0"/>
    <n v="0"/>
    <n v="0"/>
    <n v="0"/>
    <n v="0"/>
    <n v="0"/>
    <n v="0"/>
    <n v="30"/>
    <n v="0"/>
    <n v="0"/>
    <n v="30"/>
    <n v="0"/>
    <m/>
    <m/>
    <m/>
    <m/>
    <m/>
    <m/>
    <m/>
    <m/>
    <m/>
    <n v="443.21"/>
    <n v="49639.519999999997"/>
    <n v="13296.3"/>
    <n v="0"/>
    <x v="166"/>
  </r>
  <r>
    <s v="TCHC1"/>
    <s v="BTS_APJ"/>
    <s v="Not Applicable"/>
    <s v="998-BRDM"/>
    <s v="NULL"/>
    <s v="NULL"/>
    <s v="COMMERCIAL"/>
    <s v="NULL"/>
    <x v="2"/>
    <s v="OPTIPLEX 7040"/>
    <s v="SWORDFISHMFFBTX"/>
    <x v="3"/>
    <s v="ANZ"/>
    <s v="NULL"/>
    <s v="NULL"/>
    <s v="Commercial DBM"/>
    <n v="0"/>
    <n v="0"/>
    <n v="0"/>
    <n v="0"/>
    <n v="0"/>
    <n v="0"/>
    <n v="0"/>
    <n v="0"/>
    <n v="0"/>
    <n v="0"/>
    <n v="0"/>
    <n v="0"/>
    <n v="0"/>
    <n v="0"/>
    <n v="24"/>
    <n v="0"/>
    <n v="0"/>
    <n v="0"/>
    <n v="24"/>
    <n v="48"/>
    <m/>
    <m/>
    <m/>
    <m/>
    <m/>
    <m/>
    <m/>
    <m/>
    <m/>
    <n v="502.47680000000003"/>
    <n v="0"/>
    <n v="12059.443200000002"/>
    <n v="0"/>
    <x v="46"/>
  </r>
  <r>
    <s v="TPKHP"/>
    <s v="BTS_APJ"/>
    <s v="Not Applicable"/>
    <s v="998-BNYB"/>
    <s v="NULL"/>
    <s v="NULL"/>
    <s v="CONSUMER"/>
    <s v="NULL"/>
    <x v="6"/>
    <s v="VOSTRO 15 3558"/>
    <s v="VANGOGH15BDWBTX"/>
    <x v="3"/>
    <s v="Japan"/>
    <s v="NULL"/>
    <s v="NULL"/>
    <s v="Consumer"/>
    <n v="129"/>
    <n v="129"/>
    <n v="129"/>
    <n v="129"/>
    <n v="129"/>
    <n v="129"/>
    <n v="129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576.21"/>
    <n v="74331.090000000011"/>
    <n v="0"/>
    <n v="0"/>
    <x v="166"/>
  </r>
  <r>
    <s v="TTVXY"/>
    <s v="BTS_APJ"/>
    <s v="Not Applicable"/>
    <s v="998-BHRH"/>
    <s v="NULL"/>
    <s v="NULL"/>
    <s v="COMMERCIAL"/>
    <s v="NULL"/>
    <x v="2"/>
    <s v="OPTIPLEX 9020"/>
    <s v="AMAZONSFFBTX"/>
    <x v="3"/>
    <s v="ANZ"/>
    <s v="NULL"/>
    <s v="NULL"/>
    <s v="Commercial DBM"/>
    <n v="11"/>
    <n v="11"/>
    <n v="11"/>
    <n v="11"/>
    <n v="11"/>
    <n v="11"/>
    <n v="11"/>
    <n v="11"/>
    <n v="11"/>
    <n v="11"/>
    <n v="0"/>
    <n v="0"/>
    <n v="0"/>
    <n v="0"/>
    <n v="20"/>
    <n v="0"/>
    <n v="0"/>
    <n v="0"/>
    <n v="20"/>
    <n v="0"/>
    <m/>
    <m/>
    <m/>
    <m/>
    <m/>
    <m/>
    <m/>
    <m/>
    <m/>
    <n v="598.5"/>
    <n v="6583.5"/>
    <n v="11970"/>
    <n v="6583.5"/>
    <x v="133"/>
  </r>
  <r>
    <s v="TWVXM"/>
    <s v="BTS_APJ"/>
    <s v="Not Applicable"/>
    <s v="998-BOBB"/>
    <s v="NULL"/>
    <s v="NULL"/>
    <s v="COMMERCIAL"/>
    <s v="NULL"/>
    <x v="4"/>
    <s v="LATITUDE 3550"/>
    <s v="MARBLE FALLS15BTX"/>
    <x v="3"/>
    <s v="Japan"/>
    <s v="NULL"/>
    <s v="NULL"/>
    <s v="Commercial DBM"/>
    <n v="47"/>
    <n v="47"/>
    <n v="47"/>
    <n v="47"/>
    <n v="47"/>
    <n v="47"/>
    <n v="33"/>
    <n v="5"/>
    <n v="0"/>
    <n v="0"/>
    <n v="0"/>
    <n v="0"/>
    <n v="0"/>
    <n v="0"/>
    <n v="0"/>
    <n v="0"/>
    <n v="0"/>
    <n v="0"/>
    <n v="0"/>
    <n v="0"/>
    <m/>
    <m/>
    <m/>
    <m/>
    <m/>
    <m/>
    <m/>
    <m/>
    <m/>
    <n v="539.53"/>
    <n v="25357.91"/>
    <n v="0"/>
    <n v="2697.6499999999996"/>
    <x v="147"/>
  </r>
  <r>
    <s v="V3MCF"/>
    <s v="BTS_APJ"/>
    <s v="Not Applicable"/>
    <s v="998-BRQR"/>
    <s v="NULL"/>
    <s v="NULL"/>
    <s v="CONSUMER"/>
    <s v="NULL"/>
    <x v="0"/>
    <s v="INSPIRON 15-5555"/>
    <s v="TULIP15AMDBTX"/>
    <x v="3"/>
    <s v="Japan"/>
    <s v="NULL"/>
    <s v="NULL"/>
    <s v="Consumer"/>
    <n v="482"/>
    <n v="482"/>
    <n v="482"/>
    <n v="482"/>
    <n v="482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312.44"/>
    <n v="150596.07999999999"/>
    <n v="0"/>
    <n v="0"/>
    <x v="45"/>
  </r>
  <r>
    <s v="V4VNX"/>
    <s v="BTS_APJ"/>
    <s v="Not Applicable"/>
    <s v="998-BRQC"/>
    <s v="NULL"/>
    <s v="NULL"/>
    <s v="CONSUMER"/>
    <s v="NULL"/>
    <x v="0"/>
    <s v="INSPIRON 7359"/>
    <s v="COTTONWOODSKLBTX"/>
    <x v="3"/>
    <s v="Japan"/>
    <s v="NULL"/>
    <s v="NULL"/>
    <s v="Consumer"/>
    <n v="68"/>
    <n v="68"/>
    <n v="68"/>
    <n v="68"/>
    <n v="0"/>
    <n v="0"/>
    <n v="0"/>
    <n v="0"/>
    <n v="0"/>
    <n v="0"/>
    <n v="0"/>
    <n v="0"/>
    <n v="0"/>
    <n v="0"/>
    <n v="0"/>
    <n v="34"/>
    <n v="0"/>
    <n v="0"/>
    <n v="34"/>
    <n v="0"/>
    <m/>
    <m/>
    <m/>
    <m/>
    <m/>
    <m/>
    <m/>
    <m/>
    <m/>
    <n v="635.34"/>
    <n v="43203.12"/>
    <n v="21601.56"/>
    <n v="0"/>
    <x v="168"/>
  </r>
  <r>
    <s v="V5G7X"/>
    <s v="BTS_APJ"/>
    <s v="Not Applicable"/>
    <s v="998-BNJR"/>
    <s v="NULL"/>
    <s v="NULL"/>
    <s v="CONSUMER"/>
    <s v="NULL"/>
    <x v="10"/>
    <s v="VOSTRO 3800"/>
    <s v="GREATBEAR ST BTX"/>
    <x v="3"/>
    <s v="Japan"/>
    <s v="NULL"/>
    <s v="NULL"/>
    <s v="Consumer"/>
    <n v="121"/>
    <n v="121"/>
    <n v="121"/>
    <n v="121"/>
    <n v="121"/>
    <n v="121"/>
    <n v="0"/>
    <n v="0"/>
    <n v="0"/>
    <n v="0"/>
    <n v="0"/>
    <n v="0"/>
    <n v="0"/>
    <n v="0"/>
    <n v="0"/>
    <n v="196"/>
    <n v="0"/>
    <n v="0"/>
    <n v="196"/>
    <n v="0"/>
    <m/>
    <m/>
    <m/>
    <m/>
    <m/>
    <m/>
    <m/>
    <m/>
    <m/>
    <n v="415.13"/>
    <n v="50230.729999999996"/>
    <n v="81365.48"/>
    <n v="0"/>
    <x v="270"/>
  </r>
  <r>
    <s v="V7VH6"/>
    <s v="BTS_APJ"/>
    <s v="Not Applicable"/>
    <s v="998-BRPY"/>
    <s v="NULL"/>
    <s v="NULL"/>
    <s v="CONSUMER"/>
    <s v="NULL"/>
    <x v="0"/>
    <s v="INSPIRON 3148"/>
    <s v="REDWOODHSWBTX"/>
    <x v="3"/>
    <s v="Japan"/>
    <s v="NULL"/>
    <s v="NULL"/>
    <s v="Consumer"/>
    <n v="0"/>
    <n v="0"/>
    <n v="0"/>
    <n v="0"/>
    <n v="0"/>
    <n v="0"/>
    <n v="0"/>
    <n v="0"/>
    <n v="0"/>
    <n v="0"/>
    <n v="0"/>
    <n v="0"/>
    <n v="0"/>
    <n v="0"/>
    <n v="0"/>
    <n v="102"/>
    <n v="0"/>
    <n v="0"/>
    <n v="102"/>
    <n v="68"/>
    <m/>
    <m/>
    <m/>
    <m/>
    <m/>
    <m/>
    <m/>
    <m/>
    <m/>
    <n v="579.06010000000003"/>
    <n v="0"/>
    <n v="59064.130200000007"/>
    <n v="0"/>
    <x v="61"/>
  </r>
  <r>
    <s v="VCWG9"/>
    <s v="BTS_APJ"/>
    <s v="Not Applicable"/>
    <s v="998-BOOO"/>
    <s v="NULL"/>
    <s v="NULL"/>
    <s v="CONSUMER"/>
    <s v="NULL"/>
    <x v="0"/>
    <s v="INSPIRON 14-5458"/>
    <s v="TULIP14BDWBTX"/>
    <x v="3"/>
    <s v="Malaysia"/>
    <s v="NULL"/>
    <s v="NULL"/>
    <s v="Consumer"/>
    <n v="4"/>
    <n v="2"/>
    <n v="2"/>
    <n v="2"/>
    <n v="2"/>
    <n v="2"/>
    <n v="2"/>
    <n v="2"/>
    <n v="2"/>
    <n v="2"/>
    <n v="0"/>
    <n v="0"/>
    <n v="0"/>
    <n v="0"/>
    <n v="0"/>
    <n v="0"/>
    <n v="0"/>
    <n v="0"/>
    <n v="0"/>
    <n v="0"/>
    <m/>
    <m/>
    <m/>
    <m/>
    <m/>
    <m/>
    <m/>
    <m/>
    <m/>
    <n v="516.53"/>
    <n v="2066.12"/>
    <n v="0"/>
    <n v="1033.06"/>
    <x v="84"/>
  </r>
  <r>
    <s v="VMND8"/>
    <s v="BTS_APJ"/>
    <s v="FY15 Spring Cycle 1"/>
    <s v="998-BBOX"/>
    <s v="NULL"/>
    <s v="NULL"/>
    <s v="CONSUMER"/>
    <s v="Consumer"/>
    <x v="0"/>
    <s v="INSPIRON 3537"/>
    <s v="OAKV15HSWBTX"/>
    <x v="3"/>
    <s v="ANZ"/>
    <s v="ANZ"/>
    <s v="Consumer Direct"/>
    <s v="Consumer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m/>
    <m/>
    <m/>
    <m/>
    <m/>
    <m/>
    <m/>
    <m/>
    <m/>
    <n v="526.11"/>
    <n v="526.11"/>
    <n v="0"/>
    <n v="526.11"/>
    <x v="128"/>
  </r>
  <r>
    <s v="VRPCP"/>
    <s v="BTS_APJ"/>
    <s v="Wave 1 NDBM"/>
    <s v="998-20784"/>
    <s v="NULL"/>
    <s v="NULL"/>
    <s v="COMMERCIAL"/>
    <s v="Consumer"/>
    <x v="2"/>
    <s v="OPTIPLEX 9020"/>
    <s v="AMAZONSFFBTX"/>
    <x v="3"/>
    <s v="ANZ"/>
    <s v="ANZ"/>
    <s v="Commercial NDBM"/>
    <s v="Commercial DBM"/>
    <n v="3"/>
    <n v="3"/>
    <n v="3"/>
    <n v="3"/>
    <n v="3"/>
    <n v="3"/>
    <n v="3"/>
    <n v="3"/>
    <n v="3"/>
    <n v="3"/>
    <n v="3"/>
    <n v="3"/>
    <n v="0"/>
    <n v="0"/>
    <n v="0"/>
    <n v="0"/>
    <n v="0"/>
    <n v="0"/>
    <n v="0"/>
    <n v="0"/>
    <m/>
    <m/>
    <m/>
    <m/>
    <m/>
    <m/>
    <m/>
    <m/>
    <m/>
    <n v="658.43"/>
    <n v="1975.29"/>
    <n v="0"/>
    <n v="1975.29"/>
    <x v="133"/>
  </r>
  <r>
    <s v="WM7MW"/>
    <s v="BTS_APJ"/>
    <s v="Not Applicable"/>
    <s v="998-BRFF"/>
    <s v="NULL"/>
    <s v="NULL"/>
    <s v="CONSUMER"/>
    <s v="NULL"/>
    <x v="0"/>
    <s v="INSPIRON 7359"/>
    <s v="COTTONWOODSKLBTX"/>
    <x v="3"/>
    <s v="ANZ"/>
    <s v="NULL"/>
    <s v="NULL"/>
    <s v="Consumer"/>
    <n v="28"/>
    <n v="28"/>
    <n v="28"/>
    <n v="28"/>
    <n v="0"/>
    <n v="0"/>
    <n v="0"/>
    <n v="0"/>
    <n v="0"/>
    <n v="0"/>
    <n v="0"/>
    <n v="0"/>
    <n v="0"/>
    <n v="0"/>
    <n v="0"/>
    <n v="30"/>
    <n v="0"/>
    <n v="0"/>
    <n v="30"/>
    <n v="0"/>
    <m/>
    <m/>
    <m/>
    <m/>
    <m/>
    <m/>
    <m/>
    <m/>
    <m/>
    <n v="850.14"/>
    <n v="23803.919999999998"/>
    <n v="25504.2"/>
    <n v="0"/>
    <x v="168"/>
  </r>
  <r>
    <s v="WX2D0"/>
    <s v="BTS_APJ"/>
    <s v="Not Applicable"/>
    <s v="998-BQSL"/>
    <s v="NULL"/>
    <s v="NULL"/>
    <s v="CONSUMER"/>
    <s v="NULL"/>
    <x v="12"/>
    <s v="XPS 8900"/>
    <s v="GOODYEARSKLBTX"/>
    <x v="3"/>
    <s v="Japan"/>
    <s v="NULL"/>
    <s v="NULL"/>
    <s v="Consumer"/>
    <n v="2005"/>
    <n v="2005"/>
    <n v="2005"/>
    <n v="2005"/>
    <n v="0"/>
    <n v="0"/>
    <n v="0"/>
    <n v="0"/>
    <n v="0"/>
    <n v="0"/>
    <n v="0"/>
    <n v="0"/>
    <n v="0"/>
    <n v="0"/>
    <n v="0"/>
    <n v="42"/>
    <n v="0"/>
    <n v="0"/>
    <n v="42"/>
    <n v="40"/>
    <m/>
    <m/>
    <m/>
    <m/>
    <m/>
    <m/>
    <m/>
    <m/>
    <m/>
    <n v="659.05"/>
    <n v="1321395.25"/>
    <n v="27680.1"/>
    <n v="0"/>
    <x v="228"/>
  </r>
  <r>
    <s v="X246P"/>
    <s v="BTS_APJ"/>
    <s v="Not Applicable"/>
    <s v="998-BRJJ"/>
    <s v="NULL"/>
    <s v="NULL"/>
    <s v="COMMERCIAL"/>
    <s v="NULL"/>
    <x v="2"/>
    <s v="OPTIPLEX 3020"/>
    <s v="TIGRISSFFBTX"/>
    <x v="3"/>
    <s v="Japan"/>
    <s v="NULL"/>
    <s v="NULL"/>
    <s v="Commercial DBM"/>
    <n v="106"/>
    <n v="106"/>
    <n v="106"/>
    <n v="106"/>
    <n v="0"/>
    <n v="0"/>
    <n v="0"/>
    <n v="0"/>
    <n v="0"/>
    <n v="0"/>
    <n v="0"/>
    <n v="0"/>
    <n v="0"/>
    <n v="0"/>
    <n v="0"/>
    <n v="96"/>
    <n v="0"/>
    <n v="0"/>
    <n v="96"/>
    <n v="0"/>
    <m/>
    <m/>
    <m/>
    <m/>
    <m/>
    <m/>
    <m/>
    <m/>
    <m/>
    <n v="449.21159999999998"/>
    <n v="47616.429599999996"/>
    <n v="43124.313599999994"/>
    <n v="0"/>
    <x v="119"/>
  </r>
  <r>
    <s v="X8DNH"/>
    <s v="BTS_APJ"/>
    <s v="Not Applicable"/>
    <s v="998-BPYN"/>
    <s v="NULL"/>
    <s v="NULL"/>
    <s v="CONSUMER"/>
    <s v="NULL"/>
    <x v="6"/>
    <s v="VOSTRO 15 3558"/>
    <s v="VANGOGH15BDWBTX"/>
    <x v="3"/>
    <s v="Japan"/>
    <s v="NULL"/>
    <s v="NULL"/>
    <s v="Consumer"/>
    <n v="115"/>
    <n v="115"/>
    <n v="115"/>
    <n v="115"/>
    <n v="55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412.2"/>
    <n v="47403"/>
    <n v="0"/>
    <n v="0"/>
    <x v="166"/>
  </r>
  <r>
    <s v="X8V6X"/>
    <s v="BTS_APJ"/>
    <s v="Not Applicable"/>
    <s v="998-BQCW"/>
    <s v="NULL"/>
    <s v="NULL"/>
    <s v="CONSUMER"/>
    <s v="NULL"/>
    <x v="0"/>
    <s v="INSPIRON 15-5559"/>
    <s v="TULIP15SKLBTX"/>
    <x v="3"/>
    <s v="ANZ"/>
    <s v="NULL"/>
    <s v="NULL"/>
    <s v="Consumer"/>
    <n v="39"/>
    <n v="39"/>
    <n v="39"/>
    <n v="39"/>
    <n v="39"/>
    <n v="0"/>
    <n v="0"/>
    <n v="0"/>
    <n v="0"/>
    <n v="0"/>
    <n v="0"/>
    <n v="0"/>
    <n v="0"/>
    <n v="0"/>
    <n v="0"/>
    <n v="60"/>
    <n v="0"/>
    <n v="0"/>
    <n v="60"/>
    <n v="0"/>
    <m/>
    <m/>
    <m/>
    <m/>
    <m/>
    <m/>
    <m/>
    <m/>
    <m/>
    <n v="603.98"/>
    <n v="23555.22"/>
    <n v="36238.800000000003"/>
    <n v="0"/>
    <x v="89"/>
  </r>
  <r>
    <s v="XD80D"/>
    <s v="BTS_APJ"/>
    <s v="Not Applicable"/>
    <s v="998-BLGC"/>
    <s v="NULL"/>
    <s v="NULL"/>
    <s v="CONSUMER"/>
    <s v="Consumer"/>
    <x v="1"/>
    <s v="INSPIRON 3647"/>
    <s v="GENERAL SFF BTX"/>
    <x v="3"/>
    <s v="Japan"/>
    <s v="NULL"/>
    <s v="NULL"/>
    <s v="Consum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s v="-"/>
    <n v="0"/>
    <x v="28"/>
  </r>
  <r>
    <s v="XNPMX"/>
    <s v="BTS_APJ"/>
    <s v="Not Applicable"/>
    <s v="998-BOON"/>
    <s v="NULL"/>
    <s v="NULL"/>
    <s v="CONSUMER"/>
    <s v="NULL"/>
    <x v="0"/>
    <s v="INSPIRON 14-5458"/>
    <s v="TULIP14BDWBTX"/>
    <x v="3"/>
    <s v="Malaysia"/>
    <s v="NULL"/>
    <s v="NULL"/>
    <s v="Consumer"/>
    <n v="4"/>
    <n v="3"/>
    <n v="3"/>
    <n v="3"/>
    <n v="3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n v="551.53"/>
    <n v="2206.12"/>
    <n v="0"/>
    <n v="0"/>
    <x v="84"/>
  </r>
  <r>
    <s v="Y09W4"/>
    <s v="BTS_APJ"/>
    <s v="Not Applicable"/>
    <s v="998-BQSN"/>
    <s v="NULL"/>
    <s v="NULL"/>
    <s v="CONSUMER"/>
    <s v="NULL"/>
    <x v="12"/>
    <s v="XPS 8900"/>
    <s v="GOODYEARSKLBTX"/>
    <x v="3"/>
    <s v="Japan"/>
    <s v="NULL"/>
    <s v="NULL"/>
    <s v="Consumer"/>
    <n v="338"/>
    <n v="338"/>
    <n v="338"/>
    <n v="338"/>
    <n v="0"/>
    <n v="0"/>
    <n v="0"/>
    <n v="0"/>
    <n v="0"/>
    <n v="0"/>
    <n v="0"/>
    <n v="0"/>
    <n v="0"/>
    <n v="0"/>
    <n v="0"/>
    <n v="2"/>
    <n v="0"/>
    <n v="0"/>
    <n v="2"/>
    <n v="0"/>
    <m/>
    <m/>
    <m/>
    <m/>
    <m/>
    <m/>
    <m/>
    <m/>
    <m/>
    <n v="751.84"/>
    <n v="254121.92"/>
    <n v="1503.68"/>
    <n v="0"/>
    <x v="228"/>
  </r>
  <r>
    <s v="Y2R3C"/>
    <s v="BTS_APJ"/>
    <s v="Not Applicable"/>
    <s v="998-BRQT"/>
    <s v="NULL"/>
    <s v="NULL"/>
    <s v="CONSUMER"/>
    <s v="NULL"/>
    <x v="0"/>
    <s v="INSPIRON 3542"/>
    <s v="CEDAR15HSWBTX"/>
    <x v="3"/>
    <s v="Japan"/>
    <s v="NULL"/>
    <s v="NULL"/>
    <s v="Consumer"/>
    <n v="152"/>
    <n v="152"/>
    <n v="152"/>
    <n v="152"/>
    <n v="0"/>
    <n v="0"/>
    <n v="0"/>
    <n v="0"/>
    <n v="0"/>
    <n v="0"/>
    <n v="0"/>
    <n v="0"/>
    <n v="0"/>
    <n v="0"/>
    <n v="0"/>
    <n v="192"/>
    <n v="0"/>
    <n v="0"/>
    <n v="192"/>
    <n v="120"/>
    <m/>
    <m/>
    <m/>
    <m/>
    <m/>
    <m/>
    <m/>
    <m/>
    <m/>
    <n v="354.53"/>
    <n v="53888.56"/>
    <n v="68069.759999999995"/>
    <n v="0"/>
    <x v="37"/>
  </r>
  <r>
    <s v="Y3WMD"/>
    <s v="BTS_APJ"/>
    <s v="Not Applicable"/>
    <s v="998-BQFF"/>
    <s v="NULL"/>
    <s v="NULL"/>
    <s v="CONSUMER"/>
    <s v="NULL"/>
    <x v="1"/>
    <s v="INSPIRON 20-3052"/>
    <s v="JASBSW20BTX"/>
    <x v="3"/>
    <s v="ANZ"/>
    <s v="NULL"/>
    <s v="NULL"/>
    <s v="Consumer"/>
    <n v="25"/>
    <n v="25"/>
    <n v="25"/>
    <n v="25"/>
    <n v="25"/>
    <n v="0"/>
    <n v="0"/>
    <n v="0"/>
    <n v="0"/>
    <n v="0"/>
    <n v="0"/>
    <n v="0"/>
    <n v="0"/>
    <n v="0"/>
    <n v="0"/>
    <n v="30"/>
    <n v="0"/>
    <n v="0"/>
    <n v="30"/>
    <n v="0"/>
    <m/>
    <m/>
    <m/>
    <m/>
    <m/>
    <m/>
    <m/>
    <m/>
    <m/>
    <n v="371.4"/>
    <n v="9285"/>
    <n v="11142"/>
    <n v="0"/>
    <x v="25"/>
  </r>
  <r>
    <s v="Y3WYJ"/>
    <s v="BTS_APJ"/>
    <s v="FY15 B2S Cycle 3"/>
    <s v="998-BDHV"/>
    <s v="NULL"/>
    <s v="NULL"/>
    <s v="CONSUMER"/>
    <s v="Consumer"/>
    <x v="12"/>
    <s v="XPS 8700"/>
    <s v="GOODYEARBTX"/>
    <x v="3"/>
    <s v="Japan"/>
    <s v="NULL"/>
    <s v="NULL"/>
    <s v="Consum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s v="-"/>
    <s v="-"/>
    <s v="-"/>
    <n v="0"/>
    <x v="68"/>
  </r>
  <r>
    <s v="Y93DM"/>
    <s v="BTS_APJ"/>
    <s v="NULL"/>
    <s v="998-10109"/>
    <s v="NULL"/>
    <s v="NULL"/>
    <s v="CONSUMER"/>
    <s v="Consumer"/>
    <x v="0"/>
    <s v="INSPIRON N5110"/>
    <s v="QUEEN15INTELBTX"/>
    <x v="3"/>
    <s v="ANZ"/>
    <s v="NULL"/>
    <s v="NULL"/>
    <s v="Consumer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m/>
    <m/>
    <m/>
    <m/>
    <m/>
    <m/>
    <m/>
    <m/>
    <m/>
    <n v="526.77"/>
    <n v="526.77"/>
    <n v="0"/>
    <n v="526.77"/>
    <x v="73"/>
  </r>
  <r>
    <s v="YC7HT"/>
    <s v="BTS_APJ"/>
    <s v="Not Applicable"/>
    <s v="998-BRJI"/>
    <s v="NULL"/>
    <s v="NULL"/>
    <s v="COMMERCIAL"/>
    <s v="NULL"/>
    <x v="2"/>
    <s v="OPTIPLEX 3020"/>
    <s v="TIGRISSFFBTX"/>
    <x v="3"/>
    <s v="Japan"/>
    <s v="NULL"/>
    <s v="NULL"/>
    <s v="Commercial DBM"/>
    <n v="293"/>
    <n v="293"/>
    <n v="293"/>
    <n v="293"/>
    <n v="0"/>
    <n v="0"/>
    <n v="0"/>
    <n v="0"/>
    <n v="0"/>
    <n v="0"/>
    <n v="0"/>
    <n v="0"/>
    <n v="0"/>
    <n v="0"/>
    <n v="0"/>
    <n v="246"/>
    <n v="0"/>
    <n v="0"/>
    <n v="246"/>
    <n v="0"/>
    <m/>
    <m/>
    <m/>
    <m/>
    <m/>
    <m/>
    <m/>
    <m/>
    <m/>
    <n v="417.96"/>
    <n v="122462.28"/>
    <n v="102818.15999999999"/>
    <n v="0"/>
    <x v="119"/>
  </r>
  <r>
    <s v="YCNDC"/>
    <s v="BTS_APJ"/>
    <s v="Not Applicable"/>
    <s v="998-BRPW"/>
    <s v="NULL"/>
    <s v="NULL"/>
    <s v="CONSUMER"/>
    <s v="NULL"/>
    <x v="0"/>
    <s v="INSPIRON 3157"/>
    <s v="REDWOODMLKBSWBTX"/>
    <x v="3"/>
    <s v="Japan"/>
    <s v="NULL"/>
    <s v="NULL"/>
    <s v="Consumer"/>
    <n v="50"/>
    <n v="50"/>
    <n v="50"/>
    <n v="50"/>
    <n v="0"/>
    <n v="0"/>
    <n v="0"/>
    <n v="0"/>
    <n v="0"/>
    <n v="0"/>
    <n v="0"/>
    <n v="0"/>
    <n v="0"/>
    <n v="0"/>
    <n v="0"/>
    <n v="102"/>
    <n v="0"/>
    <n v="0"/>
    <n v="102"/>
    <n v="102"/>
    <m/>
    <m/>
    <m/>
    <m/>
    <m/>
    <m/>
    <m/>
    <m/>
    <m/>
    <n v="417.35"/>
    <n v="20867.5"/>
    <n v="42569.700000000004"/>
    <n v="0"/>
    <x v="224"/>
  </r>
  <r>
    <s v="YG2J9"/>
    <s v="BTS_APJ"/>
    <s v="Not Applicable"/>
    <s v="998-BNKC"/>
    <s v="NULL"/>
    <s v="NULL"/>
    <s v="CONSUMER"/>
    <s v="NULL"/>
    <x v="10"/>
    <s v="VOSTRO 3800"/>
    <s v="GREATBEAR ST BTX"/>
    <x v="3"/>
    <s v="Japan"/>
    <s v="NULL"/>
    <s v="NULL"/>
    <s v="Consumer"/>
    <n v="0"/>
    <n v="0"/>
    <n v="0"/>
    <n v="0"/>
    <n v="0"/>
    <n v="0"/>
    <n v="0"/>
    <n v="0"/>
    <n v="0"/>
    <n v="0"/>
    <n v="0"/>
    <n v="0"/>
    <n v="0"/>
    <n v="0"/>
    <n v="0"/>
    <n v="56"/>
    <n v="0"/>
    <n v="0"/>
    <n v="56"/>
    <n v="0"/>
    <m/>
    <m/>
    <m/>
    <m/>
    <m/>
    <m/>
    <m/>
    <m/>
    <m/>
    <n v="334.96"/>
    <n v="0"/>
    <n v="18757.759999999998"/>
    <n v="0"/>
    <x v="270"/>
  </r>
  <r>
    <s v="YNDHX"/>
    <s v="BTS_APJ"/>
    <s v="Not Applicable"/>
    <s v="998-BRJL"/>
    <s v="NULL"/>
    <s v="NULL"/>
    <s v="COMMERCIAL"/>
    <s v="NULL"/>
    <x v="2"/>
    <s v="OPTIPLEX 3020"/>
    <s v="TIGRISSFFBTX"/>
    <x v="3"/>
    <s v="Japan"/>
    <s v="NULL"/>
    <s v="NULL"/>
    <s v="Commercial DBM"/>
    <n v="123"/>
    <n v="123"/>
    <n v="123"/>
    <n v="123"/>
    <n v="0"/>
    <n v="0"/>
    <n v="0"/>
    <n v="0"/>
    <n v="0"/>
    <n v="0"/>
    <n v="0"/>
    <n v="0"/>
    <n v="0"/>
    <n v="0"/>
    <n v="0"/>
    <n v="96"/>
    <n v="0"/>
    <n v="0"/>
    <n v="96"/>
    <n v="0"/>
    <m/>
    <m/>
    <m/>
    <m/>
    <m/>
    <m/>
    <m/>
    <m/>
    <m/>
    <n v="449.21159999999998"/>
    <n v="55253.0268"/>
    <n v="43124.313599999994"/>
    <n v="0"/>
    <x v="119"/>
  </r>
  <r>
    <m/>
    <m/>
    <m/>
    <m/>
    <m/>
    <m/>
    <m/>
    <m/>
    <x v="17"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2"/>
  </r>
  <r>
    <m/>
    <m/>
    <m/>
    <m/>
    <m/>
    <m/>
    <m/>
    <m/>
    <x v="17"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7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53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H1:M6" firstHeaderRow="0" firstDataRow="1" firstDataCol="1"/>
  <pivotFields count="5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0"/>
        <item x="3"/>
        <item x="2"/>
        <item x="1"/>
        <item h="1" x="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dragToRow="0" dragToCol="0" dragToPage="0" showAll="0" defaultSubtotal="0"/>
    <pivotField dataField="1" dragToRow="0" dragToCol="0" dragToPage="0" showAll="0" defaultSubtota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on_hand" fld="16" baseField="11" baseItem="0"/>
    <dataField name="Sum of G60" fld="23" baseField="11" baseItem="0"/>
    <dataField name="Sum of G60 Cost" fld="48" baseField="11" baseItem="0" numFmtId="44"/>
    <dataField name="Sum of G60Pct" fld="50" baseField="0" baseItem="0" numFmtId="10"/>
    <dataField name="Sum of G150Pct" fld="51" baseField="0" baseItem="0" numFmtId="10"/>
  </dataFields>
  <formats count="3">
    <format dxfId="13">
      <pivotArea outline="0" collapsedLevelsAreSubtotals="1" fieldPosition="0">
        <references count="1">
          <reference field="4294967294" count="2" selected="0">
            <x v="3"/>
            <x v="4"/>
          </reference>
        </references>
      </pivotArea>
    </format>
    <format dxfId="12">
      <pivotArea dataOnly="0" labelOnly="1" outline="0" fieldPosition="0">
        <references count="1">
          <reference field="4294967294" count="2">
            <x v="3"/>
            <x v="4"/>
          </reference>
        </references>
      </pivotArea>
    </format>
    <format dxfId="1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53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E277" firstHeaderRow="0" firstDataRow="1" firstDataCol="1" rowPageCount="1" colPageCount="1"/>
  <pivotFields count="5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6">
        <item x="0"/>
        <item x="3"/>
        <item x="2"/>
        <item x="1"/>
        <item x="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 sortType="descending">
      <items count="275">
        <item x="201"/>
        <item x="72"/>
        <item x="47"/>
        <item x="13"/>
        <item x="225"/>
        <item x="6"/>
        <item x="65"/>
        <item x="133"/>
        <item x="265"/>
        <item x="104"/>
        <item x="63"/>
        <item x="235"/>
        <item x="140"/>
        <item x="42"/>
        <item x="95"/>
        <item x="257"/>
        <item x="163"/>
        <item x="161"/>
        <item x="75"/>
        <item x="242"/>
        <item x="116"/>
        <item x="193"/>
        <item x="207"/>
        <item x="233"/>
        <item x="145"/>
        <item x="229"/>
        <item x="262"/>
        <item x="67"/>
        <item x="141"/>
        <item x="165"/>
        <item x="11"/>
        <item x="172"/>
        <item x="249"/>
        <item x="171"/>
        <item x="71"/>
        <item x="9"/>
        <item x="15"/>
        <item x="139"/>
        <item x="223"/>
        <item x="211"/>
        <item x="38"/>
        <item x="197"/>
        <item x="29"/>
        <item x="83"/>
        <item x="2"/>
        <item x="37"/>
        <item x="189"/>
        <item x="12"/>
        <item x="53"/>
        <item x="240"/>
        <item x="243"/>
        <item x="36"/>
        <item x="136"/>
        <item x="192"/>
        <item x="91"/>
        <item x="204"/>
        <item x="162"/>
        <item x="87"/>
        <item x="159"/>
        <item x="101"/>
        <item x="168"/>
        <item x="221"/>
        <item x="102"/>
        <item x="208"/>
        <item x="186"/>
        <item x="252"/>
        <item x="260"/>
        <item x="230"/>
        <item x="56"/>
        <item x="217"/>
        <item x="226"/>
        <item x="258"/>
        <item x="48"/>
        <item x="250"/>
        <item x="110"/>
        <item x="267"/>
        <item x="96"/>
        <item x="157"/>
        <item x="8"/>
        <item x="60"/>
        <item x="124"/>
        <item x="70"/>
        <item x="24"/>
        <item x="205"/>
        <item x="149"/>
        <item x="206"/>
        <item x="66"/>
        <item x="195"/>
        <item x="52"/>
        <item x="254"/>
        <item x="99"/>
        <item x="121"/>
        <item x="190"/>
        <item x="21"/>
        <item x="23"/>
        <item x="7"/>
        <item x="180"/>
        <item x="51"/>
        <item x="30"/>
        <item x="28"/>
        <item x="97"/>
        <item x="170"/>
        <item x="112"/>
        <item x="40"/>
        <item x="68"/>
        <item x="228"/>
        <item x="227"/>
        <item x="269"/>
        <item x="270"/>
        <item x="90"/>
        <item x="17"/>
        <item x="44"/>
        <item x="179"/>
        <item x="115"/>
        <item x="32"/>
        <item x="64"/>
        <item x="62"/>
        <item x="216"/>
        <item x="55"/>
        <item x="79"/>
        <item x="16"/>
        <item x="31"/>
        <item x="183"/>
        <item x="4"/>
        <item x="266"/>
        <item x="268"/>
        <item x="81"/>
        <item x="25"/>
        <item x="109"/>
        <item x="137"/>
        <item x="76"/>
        <item x="43"/>
        <item x="215"/>
        <item x="245"/>
        <item x="132"/>
        <item x="108"/>
        <item x="247"/>
        <item x="199"/>
        <item x="164"/>
        <item x="174"/>
        <item x="255"/>
        <item x="130"/>
        <item x="244"/>
        <item x="218"/>
        <item x="176"/>
        <item x="92"/>
        <item x="253"/>
        <item x="35"/>
        <item x="5"/>
        <item x="232"/>
        <item x="188"/>
        <item x="147"/>
        <item x="187"/>
        <item x="239"/>
        <item x="234"/>
        <item x="214"/>
        <item x="248"/>
        <item x="86"/>
        <item x="20"/>
        <item x="78"/>
        <item x="3"/>
        <item x="22"/>
        <item x="191"/>
        <item x="175"/>
        <item x="241"/>
        <item x="74"/>
        <item x="0"/>
        <item x="127"/>
        <item x="39"/>
        <item x="169"/>
        <item x="236"/>
        <item x="59"/>
        <item x="94"/>
        <item x="135"/>
        <item x="134"/>
        <item x="107"/>
        <item x="125"/>
        <item x="128"/>
        <item x="26"/>
        <item x="177"/>
        <item x="160"/>
        <item x="111"/>
        <item x="77"/>
        <item x="1"/>
        <item x="143"/>
        <item x="150"/>
        <item x="69"/>
        <item m="1" x="273"/>
        <item x="200"/>
        <item x="129"/>
        <item x="114"/>
        <item x="222"/>
        <item x="27"/>
        <item x="98"/>
        <item x="246"/>
        <item x="259"/>
        <item x="118"/>
        <item x="220"/>
        <item x="126"/>
        <item x="73"/>
        <item x="158"/>
        <item x="209"/>
        <item x="237"/>
        <item x="219"/>
        <item x="18"/>
        <item x="61"/>
        <item x="224"/>
        <item x="271"/>
        <item x="131"/>
        <item x="10"/>
        <item x="88"/>
        <item x="50"/>
        <item x="57"/>
        <item x="120"/>
        <item x="238"/>
        <item x="106"/>
        <item x="151"/>
        <item x="213"/>
        <item x="181"/>
        <item x="34"/>
        <item x="146"/>
        <item x="154"/>
        <item x="251"/>
        <item x="196"/>
        <item x="49"/>
        <item x="14"/>
        <item x="153"/>
        <item x="54"/>
        <item x="185"/>
        <item x="46"/>
        <item x="93"/>
        <item x="82"/>
        <item x="261"/>
        <item x="100"/>
        <item x="203"/>
        <item x="123"/>
        <item x="105"/>
        <item x="103"/>
        <item x="231"/>
        <item x="173"/>
        <item x="41"/>
        <item x="119"/>
        <item x="113"/>
        <item x="167"/>
        <item x="194"/>
        <item x="122"/>
        <item x="84"/>
        <item x="152"/>
        <item x="45"/>
        <item x="80"/>
        <item x="85"/>
        <item x="142"/>
        <item x="89"/>
        <item x="33"/>
        <item x="155"/>
        <item x="148"/>
        <item x="210"/>
        <item x="156"/>
        <item x="19"/>
        <item x="166"/>
        <item x="138"/>
        <item x="144"/>
        <item x="58"/>
        <item x="184"/>
        <item x="182"/>
        <item x="272"/>
        <item x="198"/>
        <item x="117"/>
        <item x="202"/>
        <item x="178"/>
        <item x="212"/>
        <item x="256"/>
        <item x="263"/>
        <item x="264"/>
        <item t="default"/>
      </items>
      <autoSortScope>
        <pivotArea dataOnly="0" outline="0" fieldPosition="0">
          <references count="1">
            <reference field="4294967294" count="1" selected="0">
              <x v="3"/>
            </reference>
          </references>
        </pivotArea>
      </autoSortScope>
    </pivotField>
    <pivotField dragToRow="0" dragToCol="0" dragToPage="0" showAll="0" defaultSubtotal="0"/>
    <pivotField dragToRow="0" dragToCol="0" dragToPage="0" showAll="0" defaultSubtotal="0"/>
  </pivotFields>
  <rowFields count="1">
    <field x="49"/>
  </rowFields>
  <rowItems count="274">
    <i>
      <x v="220"/>
    </i>
    <i>
      <x v="209"/>
    </i>
    <i>
      <x v="61"/>
    </i>
    <i>
      <x v="116"/>
    </i>
    <i>
      <x v="129"/>
    </i>
    <i>
      <x v="241"/>
    </i>
    <i>
      <x v="240"/>
    </i>
    <i>
      <x v="120"/>
    </i>
    <i>
      <x v="182"/>
    </i>
    <i>
      <x v="5"/>
    </i>
    <i>
      <x v="263"/>
    </i>
    <i>
      <x v="237"/>
    </i>
    <i>
      <x v="97"/>
    </i>
    <i>
      <x v="103"/>
    </i>
    <i>
      <x v="98"/>
    </i>
    <i>
      <x v="102"/>
    </i>
    <i>
      <x v="25"/>
    </i>
    <i>
      <x v="210"/>
    </i>
    <i>
      <x v="7"/>
    </i>
    <i>
      <x v="212"/>
    </i>
    <i>
      <x v="121"/>
    </i>
    <i>
      <x v="4"/>
    </i>
    <i>
      <x v="72"/>
    </i>
    <i>
      <x v="114"/>
    </i>
    <i>
      <x v="249"/>
    </i>
    <i>
      <x v="219"/>
    </i>
    <i>
      <x v="208"/>
    </i>
    <i>
      <x v="195"/>
    </i>
    <i>
      <x v="165"/>
    </i>
    <i>
      <x v="34"/>
    </i>
    <i>
      <x v="101"/>
    </i>
    <i>
      <x v="79"/>
    </i>
    <i>
      <x v="27"/>
    </i>
    <i>
      <x v="104"/>
    </i>
    <i>
      <x v="147"/>
    </i>
    <i>
      <x v="246"/>
    </i>
    <i>
      <x v="151"/>
    </i>
    <i>
      <x v="99"/>
    </i>
    <i>
      <x v="44"/>
    </i>
    <i>
      <x v="137"/>
    </i>
    <i>
      <x v="236"/>
    </i>
    <i>
      <x v="52"/>
    </i>
    <i>
      <x v="57"/>
    </i>
    <i>
      <x v="117"/>
    </i>
    <i>
      <x v="54"/>
    </i>
    <i>
      <x v="68"/>
    </i>
    <i>
      <x v="82"/>
    </i>
    <i>
      <x v="81"/>
    </i>
    <i>
      <x v="130"/>
    </i>
    <i>
      <x v="148"/>
    </i>
    <i>
      <x v="2"/>
    </i>
    <i>
      <x v="100"/>
    </i>
    <i>
      <x v="204"/>
    </i>
    <i>
      <x v="40"/>
    </i>
    <i>
      <x v="77"/>
    </i>
    <i>
      <x v="115"/>
    </i>
    <i>
      <x v="239"/>
    </i>
    <i>
      <x v="211"/>
    </i>
    <i>
      <x v="113"/>
    </i>
    <i>
      <x v="248"/>
    </i>
    <i>
      <x v="139"/>
    </i>
    <i>
      <x v="48"/>
    </i>
    <i>
      <x v="6"/>
    </i>
    <i>
      <x v="62"/>
    </i>
    <i>
      <x v="138"/>
    </i>
    <i>
      <x v="35"/>
    </i>
    <i>
      <x v="262"/>
    </i>
    <i>
      <x v="19"/>
    </i>
    <i>
      <x v="111"/>
    </i>
    <i>
      <x v="160"/>
    </i>
    <i>
      <x v="1"/>
    </i>
    <i>
      <x v="10"/>
    </i>
    <i>
      <x v="123"/>
    </i>
    <i>
      <x v="173"/>
    </i>
    <i>
      <x v="234"/>
    </i>
    <i>
      <x v="254"/>
    </i>
    <i>
      <x/>
    </i>
    <i>
      <x v="43"/>
    </i>
    <i>
      <x v="47"/>
    </i>
    <i>
      <x v="253"/>
    </i>
    <i>
      <x v="259"/>
    </i>
    <i>
      <x v="112"/>
    </i>
    <i>
      <x v="56"/>
    </i>
    <i>
      <x v="215"/>
    </i>
    <i>
      <x v="168"/>
    </i>
    <i>
      <x v="14"/>
    </i>
    <i>
      <x v="202"/>
    </i>
    <i>
      <x v="171"/>
    </i>
    <i>
      <x v="166"/>
    </i>
    <i>
      <x v="59"/>
    </i>
    <i>
      <x v="217"/>
    </i>
    <i>
      <x v="95"/>
    </i>
    <i>
      <x v="213"/>
    </i>
    <i>
      <x v="93"/>
    </i>
    <i>
      <x v="45"/>
    </i>
    <i>
      <x v="76"/>
    </i>
    <i>
      <x v="64"/>
    </i>
    <i>
      <x v="193"/>
    </i>
    <i>
      <x v="158"/>
    </i>
    <i>
      <x v="144"/>
    </i>
    <i>
      <x v="74"/>
    </i>
    <i>
      <x v="42"/>
    </i>
    <i>
      <x v="46"/>
    </i>
    <i>
      <x v="150"/>
    </i>
    <i>
      <x v="69"/>
    </i>
    <i>
      <x v="91"/>
    </i>
    <i>
      <x v="134"/>
    </i>
    <i>
      <x v="66"/>
    </i>
    <i>
      <x v="70"/>
    </i>
    <i>
      <x v="214"/>
    </i>
    <i>
      <x v="94"/>
    </i>
    <i>
      <x v="53"/>
    </i>
    <i>
      <x v="264"/>
    </i>
    <i>
      <x v="110"/>
    </i>
    <i>
      <x v="84"/>
    </i>
    <i>
      <x v="178"/>
    </i>
    <i>
      <x v="157"/>
    </i>
    <i>
      <x v="145"/>
    </i>
    <i>
      <x v="41"/>
    </i>
    <i>
      <x v="135"/>
    </i>
    <i>
      <x v="161"/>
    </i>
    <i>
      <x v="55"/>
    </i>
    <i>
      <x v="205"/>
    </i>
    <i>
      <x v="186"/>
    </i>
    <i>
      <x v="243"/>
    </i>
    <i>
      <x v="20"/>
    </i>
    <i>
      <x v="12"/>
    </i>
    <i>
      <x v="216"/>
    </i>
    <i>
      <x v="131"/>
    </i>
    <i>
      <x v="30"/>
    </i>
    <i>
      <x v="37"/>
    </i>
    <i>
      <x v="149"/>
    </i>
    <i>
      <x v="159"/>
    </i>
    <i>
      <x v="146"/>
    </i>
    <i>
      <x v="261"/>
    </i>
    <i>
      <x v="78"/>
    </i>
    <i>
      <x v="197"/>
    </i>
    <i>
      <x v="167"/>
    </i>
    <i>
      <x v="199"/>
    </i>
    <i>
      <x v="224"/>
    </i>
    <i>
      <x v="38"/>
    </i>
    <i>
      <x v="181"/>
    </i>
    <i>
      <x v="201"/>
    </i>
    <i>
      <x v="177"/>
    </i>
    <i>
      <x v="176"/>
    </i>
    <i>
      <x v="238"/>
    </i>
    <i>
      <x v="154"/>
    </i>
    <i>
      <x v="39"/>
    </i>
    <i>
      <x v="3"/>
    </i>
    <i>
      <x v="16"/>
    </i>
    <i>
      <x v="23"/>
    </i>
    <i>
      <x v="251"/>
    </i>
    <i>
      <x v="71"/>
    </i>
    <i>
      <x v="233"/>
    </i>
    <i>
      <x v="235"/>
    </i>
    <i>
      <x v="257"/>
    </i>
    <i>
      <x v="260"/>
    </i>
    <i>
      <x v="256"/>
    </i>
    <i>
      <x v="32"/>
    </i>
    <i>
      <x v="227"/>
    </i>
    <i>
      <x v="21"/>
    </i>
    <i>
      <x v="175"/>
    </i>
    <i>
      <x v="155"/>
    </i>
    <i>
      <x v="242"/>
    </i>
    <i>
      <x v="200"/>
    </i>
    <i>
      <x v="86"/>
    </i>
    <i>
      <x v="169"/>
    </i>
    <i>
      <x v="8"/>
    </i>
    <i>
      <x v="192"/>
    </i>
    <i>
      <x v="136"/>
    </i>
    <i>
      <x v="124"/>
    </i>
    <i>
      <x v="33"/>
    </i>
    <i>
      <x v="232"/>
    </i>
    <i>
      <x v="67"/>
    </i>
    <i>
      <x v="172"/>
    </i>
    <i>
      <x v="51"/>
    </i>
    <i>
      <x v="73"/>
    </i>
    <i>
      <x v="22"/>
    </i>
    <i>
      <x v="29"/>
    </i>
    <i>
      <x v="36"/>
    </i>
    <i>
      <x v="162"/>
    </i>
    <i>
      <x v="9"/>
    </i>
    <i>
      <x v="272"/>
    </i>
    <i>
      <x v="24"/>
    </i>
    <i>
      <x v="230"/>
    </i>
    <i>
      <x v="179"/>
    </i>
    <i>
      <x v="65"/>
    </i>
    <i>
      <x v="180"/>
    </i>
    <i>
      <x v="252"/>
    </i>
    <i>
      <x v="118"/>
    </i>
    <i>
      <x v="107"/>
    </i>
    <i>
      <x v="119"/>
    </i>
    <i>
      <x v="268"/>
    </i>
    <i>
      <x v="183"/>
    </i>
    <i>
      <x v="223"/>
    </i>
    <i>
      <x v="184"/>
    </i>
    <i>
      <x v="228"/>
    </i>
    <i>
      <x v="185"/>
    </i>
    <i>
      <x v="75"/>
    </i>
    <i>
      <x v="80"/>
    </i>
    <i>
      <x v="96"/>
    </i>
    <i>
      <x v="152"/>
    </i>
    <i>
      <x v="174"/>
    </i>
    <i>
      <x v="244"/>
    </i>
    <i>
      <x v="188"/>
    </i>
    <i>
      <x v="156"/>
    </i>
    <i>
      <x v="189"/>
    </i>
    <i>
      <x v="250"/>
    </i>
    <i>
      <x v="190"/>
    </i>
    <i>
      <x v="106"/>
    </i>
    <i>
      <x v="191"/>
    </i>
    <i>
      <x v="258"/>
    </i>
    <i>
      <x v="17"/>
    </i>
    <i>
      <x v="109"/>
    </i>
    <i>
      <x v="122"/>
    </i>
    <i>
      <x v="266"/>
    </i>
    <i>
      <x v="194"/>
    </i>
    <i>
      <x v="270"/>
    </i>
    <i>
      <x v="26"/>
    </i>
    <i>
      <x v="170"/>
    </i>
    <i>
      <x v="196"/>
    </i>
    <i>
      <x v="143"/>
    </i>
    <i>
      <x v="225"/>
    </i>
    <i>
      <x v="226"/>
    </i>
    <i>
      <x v="92"/>
    </i>
    <i>
      <x v="198"/>
    </i>
    <i>
      <x v="229"/>
    </i>
    <i>
      <x v="125"/>
    </i>
    <i>
      <x v="231"/>
    </i>
    <i>
      <x v="126"/>
    </i>
    <i>
      <x v="28"/>
    </i>
    <i>
      <x v="127"/>
    </i>
    <i>
      <x v="63"/>
    </i>
    <i>
      <x v="128"/>
    </i>
    <i>
      <x v="13"/>
    </i>
    <i>
      <x v="203"/>
    </i>
    <i>
      <x v="31"/>
    </i>
    <i>
      <x v="83"/>
    </i>
    <i>
      <x v="153"/>
    </i>
    <i>
      <x v="58"/>
    </i>
    <i>
      <x v="11"/>
    </i>
    <i>
      <x v="206"/>
    </i>
    <i>
      <x v="245"/>
    </i>
    <i>
      <x v="207"/>
    </i>
    <i>
      <x v="247"/>
    </i>
    <i>
      <x v="85"/>
    </i>
    <i>
      <x v="15"/>
    </i>
    <i>
      <x v="132"/>
    </i>
    <i>
      <x v="49"/>
    </i>
    <i>
      <x v="133"/>
    </i>
    <i>
      <x v="105"/>
    </i>
    <i>
      <x v="18"/>
    </i>
    <i>
      <x v="255"/>
    </i>
    <i>
      <x v="87"/>
    </i>
    <i>
      <x v="163"/>
    </i>
    <i>
      <x v="88"/>
    </i>
    <i>
      <x v="164"/>
    </i>
    <i>
      <x v="89"/>
    </i>
    <i>
      <x v="108"/>
    </i>
    <i>
      <x v="90"/>
    </i>
    <i>
      <x v="50"/>
    </i>
    <i>
      <x v="60"/>
    </i>
    <i>
      <x v="265"/>
    </i>
    <i>
      <x v="140"/>
    </i>
    <i>
      <x v="267"/>
    </i>
    <i>
      <x v="218"/>
    </i>
    <i>
      <x v="269"/>
    </i>
    <i>
      <x v="141"/>
    </i>
    <i>
      <x v="271"/>
    </i>
    <i>
      <x v="142"/>
    </i>
    <i>
      <x v="273"/>
    </i>
    <i>
      <x v="221"/>
    </i>
    <i>
      <x v="22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1" hier="-1"/>
  </pageFields>
  <dataFields count="4">
    <dataField name="Sum of on_hand" fld="16" baseField="49" baseItem="0"/>
    <dataField name="Sum of G60" fld="23" baseField="49" baseItem="0"/>
    <dataField name="Sum of G150" fld="26" baseField="49" baseItem="0"/>
    <dataField name="Sum of G60 Cost" fld="48" baseField="49" baseItem="0" numFmtId="44"/>
  </dataFields>
  <formats count="2">
    <format dxfId="1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4">
      <pivotArea dataOnly="0" labelOnly="1" outline="0" fieldPosition="0">
        <references count="1">
          <reference field="4294967294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53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1:C30" firstHeaderRow="0" firstDataRow="1" firstDataCol="1"/>
  <pivotFields count="52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9">
        <item x="9"/>
        <item x="8"/>
        <item x="16"/>
        <item x="11"/>
        <item x="15"/>
        <item x="4"/>
        <item x="14"/>
        <item x="2"/>
        <item x="1"/>
        <item x="0"/>
        <item x="13"/>
        <item x="3"/>
        <item x="7"/>
        <item x="10"/>
        <item x="6"/>
        <item x="12"/>
        <item x="5"/>
        <item x="1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on_hand" fld="16" baseField="11" baseItem="0"/>
    <dataField name="Sum of G60" fld="23" baseField="1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53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8" firstHeaderRow="0" firstDataRow="1" firstDataCol="1"/>
  <pivotFields count="5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0"/>
        <item x="1"/>
        <item x="2"/>
        <item x="3"/>
        <item h="1" x="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on_hand" fld="16" baseField="11" baseItem="0"/>
    <dataField name="Sum of G60" fld="23" baseField="1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S27"/>
  <sheetViews>
    <sheetView showGridLines="0" tabSelected="1" zoomScale="85" zoomScaleNormal="8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N18" sqref="N18"/>
    </sheetView>
  </sheetViews>
  <sheetFormatPr defaultRowHeight="15" x14ac:dyDescent="0.25"/>
  <cols>
    <col min="1" max="1" width="9.5703125" bestFit="1" customWidth="1"/>
    <col min="2" max="2" width="16.7109375" customWidth="1"/>
    <col min="3" max="16" width="14.85546875" style="55" customWidth="1"/>
    <col min="17" max="19" width="16.7109375" style="1" customWidth="1"/>
  </cols>
  <sheetData>
    <row r="1" spans="1:19" x14ac:dyDescent="0.25">
      <c r="A1" s="102" t="s">
        <v>8171</v>
      </c>
      <c r="B1" s="117" t="s">
        <v>8172</v>
      </c>
      <c r="C1" s="115" t="s">
        <v>8152</v>
      </c>
      <c r="D1" s="106" t="s">
        <v>8158</v>
      </c>
      <c r="E1" s="107"/>
      <c r="F1" s="107"/>
      <c r="G1" s="107"/>
      <c r="H1" s="108"/>
      <c r="I1" s="109" t="s">
        <v>8165</v>
      </c>
      <c r="J1" s="110"/>
      <c r="K1" s="110"/>
      <c r="L1" s="110"/>
      <c r="M1" s="110"/>
      <c r="N1" s="110"/>
      <c r="O1" s="111"/>
      <c r="P1" s="104" t="s">
        <v>44</v>
      </c>
      <c r="Q1" s="112" t="s">
        <v>8168</v>
      </c>
      <c r="R1" s="113"/>
      <c r="S1" s="114"/>
    </row>
    <row r="2" spans="1:19" ht="15.75" thickBot="1" x14ac:dyDescent="0.3">
      <c r="A2" s="103"/>
      <c r="B2" s="118"/>
      <c r="C2" s="116"/>
      <c r="D2" s="70" t="s">
        <v>8153</v>
      </c>
      <c r="E2" s="71" t="s">
        <v>8154</v>
      </c>
      <c r="F2" s="71" t="s">
        <v>8155</v>
      </c>
      <c r="G2" s="71" t="s">
        <v>8156</v>
      </c>
      <c r="H2" s="72" t="s">
        <v>8157</v>
      </c>
      <c r="I2" s="70" t="s">
        <v>8159</v>
      </c>
      <c r="J2" s="71" t="s">
        <v>8160</v>
      </c>
      <c r="K2" s="71" t="s">
        <v>8161</v>
      </c>
      <c r="L2" s="71" t="s">
        <v>8162</v>
      </c>
      <c r="M2" s="71" t="s">
        <v>8163</v>
      </c>
      <c r="N2" s="71" t="s">
        <v>8164</v>
      </c>
      <c r="O2" s="72" t="s">
        <v>8166</v>
      </c>
      <c r="P2" s="105"/>
      <c r="Q2" s="73" t="s">
        <v>8167</v>
      </c>
      <c r="R2" s="74" t="s">
        <v>8165</v>
      </c>
      <c r="S2" s="75" t="s">
        <v>8169</v>
      </c>
    </row>
    <row r="3" spans="1:19" x14ac:dyDescent="0.25">
      <c r="A3" s="92" t="s">
        <v>61</v>
      </c>
      <c r="B3" s="93" t="s">
        <v>65</v>
      </c>
      <c r="C3" s="67">
        <f>Americas!D28</f>
        <v>242070</v>
      </c>
      <c r="D3" s="66">
        <f>Americas!E28</f>
        <v>61014</v>
      </c>
      <c r="E3" s="57">
        <f>Americas!F28</f>
        <v>35688</v>
      </c>
      <c r="F3" s="57">
        <f>Americas!G28</f>
        <v>29839</v>
      </c>
      <c r="G3" s="57">
        <f>Americas!H28</f>
        <v>24349</v>
      </c>
      <c r="H3" s="67">
        <f>Americas!I28</f>
        <v>19527</v>
      </c>
      <c r="I3" s="66">
        <f>Americas!J28</f>
        <v>3488</v>
      </c>
      <c r="J3" s="57">
        <f>Americas!K28</f>
        <v>1773</v>
      </c>
      <c r="K3" s="57">
        <f>Americas!L28</f>
        <v>225774</v>
      </c>
      <c r="L3" s="57">
        <f>Americas!M28</f>
        <v>0</v>
      </c>
      <c r="M3" s="57">
        <f>Americas!N28</f>
        <v>104446</v>
      </c>
      <c r="N3" s="57">
        <f>Americas!O28</f>
        <v>126589</v>
      </c>
      <c r="O3" s="67">
        <f>Americas!P28</f>
        <v>74398</v>
      </c>
      <c r="P3" s="67">
        <f>Americas!Q28</f>
        <v>76676</v>
      </c>
      <c r="Q3" s="69">
        <f>Americas!R28</f>
        <v>116284855.19260454</v>
      </c>
      <c r="R3" s="58">
        <f>Americas!S28</f>
        <v>108053961.97190002</v>
      </c>
      <c r="S3" s="59">
        <f>Americas!T28</f>
        <v>14972008.087404571</v>
      </c>
    </row>
    <row r="4" spans="1:19" x14ac:dyDescent="0.25">
      <c r="A4" s="94" t="s">
        <v>61</v>
      </c>
      <c r="B4" s="56" t="s">
        <v>110</v>
      </c>
      <c r="C4" s="65">
        <f>Americas!D29</f>
        <v>42887</v>
      </c>
      <c r="D4" s="64">
        <f>Americas!E29</f>
        <v>13232</v>
      </c>
      <c r="E4" s="61">
        <f>Americas!F29</f>
        <v>3956</v>
      </c>
      <c r="F4" s="61">
        <f>Americas!G29</f>
        <v>3168</v>
      </c>
      <c r="G4" s="61">
        <f>Americas!H29</f>
        <v>1872</v>
      </c>
      <c r="H4" s="65">
        <f>Americas!I29</f>
        <v>1361</v>
      </c>
      <c r="I4" s="64">
        <f>Americas!J29</f>
        <v>4155</v>
      </c>
      <c r="J4" s="61">
        <f>Americas!K29</f>
        <v>3494</v>
      </c>
      <c r="K4" s="61">
        <f>Americas!L29</f>
        <v>102008</v>
      </c>
      <c r="L4" s="61">
        <f>Americas!M29</f>
        <v>0</v>
      </c>
      <c r="M4" s="61">
        <f>Americas!N29</f>
        <v>77883</v>
      </c>
      <c r="N4" s="61">
        <f>Americas!O29</f>
        <v>31774</v>
      </c>
      <c r="O4" s="65">
        <f>Americas!P29</f>
        <v>26672</v>
      </c>
      <c r="P4" s="65">
        <f>Americas!Q29</f>
        <v>49160</v>
      </c>
      <c r="Q4" s="68">
        <f>Americas!R29</f>
        <v>21555420.128564991</v>
      </c>
      <c r="R4" s="62">
        <f>Americas!S29</f>
        <v>55755910.597899988</v>
      </c>
      <c r="S4" s="63">
        <f>Americas!T29</f>
        <v>2068705.4745649919</v>
      </c>
    </row>
    <row r="5" spans="1:19" x14ac:dyDescent="0.25">
      <c r="A5" s="94" t="s">
        <v>61</v>
      </c>
      <c r="B5" s="56" t="s">
        <v>77</v>
      </c>
      <c r="C5" s="65">
        <f>Americas!D30</f>
        <v>254546</v>
      </c>
      <c r="D5" s="64">
        <f>Americas!E30</f>
        <v>49159</v>
      </c>
      <c r="E5" s="61">
        <f>Americas!F30</f>
        <v>20211</v>
      </c>
      <c r="F5" s="61">
        <f>Americas!G30</f>
        <v>12882</v>
      </c>
      <c r="G5" s="61">
        <f>Americas!H30</f>
        <v>8030</v>
      </c>
      <c r="H5" s="65">
        <f>Americas!I30</f>
        <v>6948</v>
      </c>
      <c r="I5" s="64">
        <f>Americas!J30</f>
        <v>56012</v>
      </c>
      <c r="J5" s="61">
        <f>Americas!K30</f>
        <v>22041</v>
      </c>
      <c r="K5" s="61">
        <f>Americas!L30</f>
        <v>91082</v>
      </c>
      <c r="L5" s="61">
        <f>Americas!M30</f>
        <v>0</v>
      </c>
      <c r="M5" s="61">
        <f>Americas!N30</f>
        <v>58563</v>
      </c>
      <c r="N5" s="61">
        <f>Americas!O30</f>
        <v>110572</v>
      </c>
      <c r="O5" s="65">
        <f>Americas!P30</f>
        <v>272377</v>
      </c>
      <c r="P5" s="65">
        <f>Americas!Q30</f>
        <v>109658</v>
      </c>
      <c r="Q5" s="68">
        <f>Americas!R30</f>
        <v>141794526.39040005</v>
      </c>
      <c r="R5" s="62">
        <f>Americas!S30</f>
        <v>94035431.372799993</v>
      </c>
      <c r="S5" s="63">
        <f>Americas!T30</f>
        <v>11134004.1238</v>
      </c>
    </row>
    <row r="6" spans="1:19" x14ac:dyDescent="0.25">
      <c r="A6" s="94" t="s">
        <v>61</v>
      </c>
      <c r="B6" s="56" t="s">
        <v>127</v>
      </c>
      <c r="C6" s="65">
        <f>Americas!D31</f>
        <v>5099</v>
      </c>
      <c r="D6" s="64">
        <f>Americas!E31</f>
        <v>2695</v>
      </c>
      <c r="E6" s="61">
        <f>Americas!F31</f>
        <v>837</v>
      </c>
      <c r="F6" s="61">
        <f>Americas!G31</f>
        <v>818</v>
      </c>
      <c r="G6" s="61">
        <f>Americas!H31</f>
        <v>776</v>
      </c>
      <c r="H6" s="65">
        <f>Americas!I31</f>
        <v>771</v>
      </c>
      <c r="I6" s="64">
        <f>Americas!J31</f>
        <v>0</v>
      </c>
      <c r="J6" s="61">
        <f>Americas!K31</f>
        <v>0</v>
      </c>
      <c r="K6" s="61">
        <f>Americas!L31</f>
        <v>0</v>
      </c>
      <c r="L6" s="61">
        <f>Americas!M31</f>
        <v>0</v>
      </c>
      <c r="M6" s="61">
        <f>Americas!N31</f>
        <v>0</v>
      </c>
      <c r="N6" s="61">
        <f>Americas!O31</f>
        <v>0</v>
      </c>
      <c r="O6" s="65">
        <f>Americas!P31</f>
        <v>0</v>
      </c>
      <c r="P6" s="65">
        <f>Americas!Q31</f>
        <v>0</v>
      </c>
      <c r="Q6" s="68">
        <f>Americas!R31</f>
        <v>6666284.9799999995</v>
      </c>
      <c r="R6" s="62">
        <f>Americas!S31</f>
        <v>0</v>
      </c>
      <c r="S6" s="63">
        <f>Americas!T31</f>
        <v>912210.19000000006</v>
      </c>
    </row>
    <row r="7" spans="1:19" ht="15.75" thickBot="1" x14ac:dyDescent="0.3">
      <c r="A7" s="94" t="s">
        <v>61</v>
      </c>
      <c r="B7" s="56" t="s">
        <v>120</v>
      </c>
      <c r="C7" s="65">
        <f>Americas!D32</f>
        <v>30409</v>
      </c>
      <c r="D7" s="64">
        <f>Americas!E32</f>
        <v>25712</v>
      </c>
      <c r="E7" s="61">
        <f>Americas!F32</f>
        <v>21633</v>
      </c>
      <c r="F7" s="61">
        <f>Americas!G32</f>
        <v>19587</v>
      </c>
      <c r="G7" s="61">
        <f>Americas!H32</f>
        <v>18188</v>
      </c>
      <c r="H7" s="65">
        <f>Americas!I32</f>
        <v>17284</v>
      </c>
      <c r="I7" s="64">
        <f>Americas!J32</f>
        <v>782</v>
      </c>
      <c r="J7" s="61">
        <f>Americas!K32</f>
        <v>0</v>
      </c>
      <c r="K7" s="61">
        <f>Americas!L32</f>
        <v>0</v>
      </c>
      <c r="L7" s="61">
        <f>Americas!M32</f>
        <v>0</v>
      </c>
      <c r="M7" s="61">
        <f>Americas!N32</f>
        <v>0</v>
      </c>
      <c r="N7" s="61">
        <f>Americas!O32</f>
        <v>782</v>
      </c>
      <c r="O7" s="65">
        <f>Americas!P32</f>
        <v>877</v>
      </c>
      <c r="P7" s="65">
        <f>Americas!Q32</f>
        <v>782</v>
      </c>
      <c r="Q7" s="68">
        <f>Americas!R32</f>
        <v>8417411.6903000008</v>
      </c>
      <c r="R7" s="62">
        <f>Americas!S32</f>
        <v>262106.25</v>
      </c>
      <c r="S7" s="63">
        <f>Americas!T32</f>
        <v>6849964.6517000003</v>
      </c>
    </row>
    <row r="8" spans="1:19" ht="15.75" thickBot="1" x14ac:dyDescent="0.3">
      <c r="A8" s="84" t="s">
        <v>61</v>
      </c>
      <c r="B8" s="85" t="s">
        <v>8170</v>
      </c>
      <c r="C8" s="86">
        <f>SUM(C3:C7)</f>
        <v>575011</v>
      </c>
      <c r="D8" s="87">
        <f t="shared" ref="D8:S8" si="0">SUM(D3:D7)</f>
        <v>151812</v>
      </c>
      <c r="E8" s="88">
        <f t="shared" si="0"/>
        <v>82325</v>
      </c>
      <c r="F8" s="88">
        <f t="shared" si="0"/>
        <v>66294</v>
      </c>
      <c r="G8" s="88">
        <f t="shared" si="0"/>
        <v>53215</v>
      </c>
      <c r="H8" s="86">
        <f t="shared" si="0"/>
        <v>45891</v>
      </c>
      <c r="I8" s="87">
        <f t="shared" si="0"/>
        <v>64437</v>
      </c>
      <c r="J8" s="88">
        <f t="shared" si="0"/>
        <v>27308</v>
      </c>
      <c r="K8" s="88">
        <f t="shared" si="0"/>
        <v>418864</v>
      </c>
      <c r="L8" s="88">
        <f t="shared" si="0"/>
        <v>0</v>
      </c>
      <c r="M8" s="88">
        <f t="shared" si="0"/>
        <v>240892</v>
      </c>
      <c r="N8" s="88">
        <f t="shared" si="0"/>
        <v>269717</v>
      </c>
      <c r="O8" s="86">
        <f t="shared" si="0"/>
        <v>374324</v>
      </c>
      <c r="P8" s="86">
        <f t="shared" ref="P8" si="1">SUM(P3:P7)</f>
        <v>236276</v>
      </c>
      <c r="Q8" s="89">
        <f t="shared" si="0"/>
        <v>294718498.38186955</v>
      </c>
      <c r="R8" s="90">
        <f t="shared" si="0"/>
        <v>258107410.19260001</v>
      </c>
      <c r="S8" s="91">
        <f t="shared" si="0"/>
        <v>35936892.527469568</v>
      </c>
    </row>
    <row r="9" spans="1:19" ht="6" customHeight="1" thickBot="1" x14ac:dyDescent="0.3">
      <c r="A9" s="60"/>
      <c r="B9" s="11"/>
      <c r="C9" s="65"/>
      <c r="D9" s="64"/>
      <c r="E9" s="61"/>
      <c r="F9" s="61"/>
      <c r="G9" s="61"/>
      <c r="H9" s="65"/>
      <c r="I9" s="64"/>
      <c r="J9" s="61"/>
      <c r="K9" s="61"/>
      <c r="L9" s="61"/>
      <c r="M9" s="61"/>
      <c r="N9" s="61"/>
      <c r="O9" s="65"/>
      <c r="P9" s="65"/>
      <c r="Q9" s="68"/>
      <c r="R9" s="62"/>
      <c r="S9" s="63"/>
    </row>
    <row r="10" spans="1:19" x14ac:dyDescent="0.25">
      <c r="A10" s="92" t="s">
        <v>196</v>
      </c>
      <c r="B10" s="93" t="s">
        <v>65</v>
      </c>
      <c r="C10" s="67">
        <f>LATAM!D13</f>
        <v>31142</v>
      </c>
      <c r="D10" s="66">
        <f>LATAM!E13</f>
        <v>10446</v>
      </c>
      <c r="E10" s="57">
        <f>LATAM!F13</f>
        <v>1310</v>
      </c>
      <c r="F10" s="57">
        <f>LATAM!G13</f>
        <v>509</v>
      </c>
      <c r="G10" s="57">
        <f>LATAM!H13</f>
        <v>489</v>
      </c>
      <c r="H10" s="67">
        <f>LATAM!I13</f>
        <v>402</v>
      </c>
      <c r="I10" s="66">
        <f>LATAM!J13</f>
        <v>712</v>
      </c>
      <c r="J10" s="57">
        <f>LATAM!K13</f>
        <v>86</v>
      </c>
      <c r="K10" s="57">
        <f>LATAM!L13</f>
        <v>1564</v>
      </c>
      <c r="L10" s="57">
        <f>LATAM!M13</f>
        <v>0</v>
      </c>
      <c r="M10" s="57">
        <f>LATAM!N13</f>
        <v>1710</v>
      </c>
      <c r="N10" s="57">
        <f>LATAM!O13</f>
        <v>652</v>
      </c>
      <c r="O10" s="67">
        <f>LATAM!P13</f>
        <v>4711</v>
      </c>
      <c r="P10" s="67">
        <f>LATAM!Q13</f>
        <v>932</v>
      </c>
      <c r="Q10" s="69">
        <f>LATAM!R13</f>
        <v>15060760.940400001</v>
      </c>
      <c r="R10" s="58">
        <f>LATAM!S13</f>
        <v>1481467.824</v>
      </c>
      <c r="S10" s="59">
        <f>LATAM!T13</f>
        <v>856961.99320000014</v>
      </c>
    </row>
    <row r="11" spans="1:19" x14ac:dyDescent="0.25">
      <c r="A11" s="94" t="s">
        <v>196</v>
      </c>
      <c r="B11" s="56" t="s">
        <v>110</v>
      </c>
      <c r="C11" s="65">
        <f>LATAM!D14</f>
        <v>37760</v>
      </c>
      <c r="D11" s="64">
        <f>LATAM!E14</f>
        <v>14777</v>
      </c>
      <c r="E11" s="61">
        <f>LATAM!F14</f>
        <v>10522</v>
      </c>
      <c r="F11" s="61">
        <f>LATAM!G14</f>
        <v>6898</v>
      </c>
      <c r="G11" s="61">
        <f>LATAM!H14</f>
        <v>6050</v>
      </c>
      <c r="H11" s="65">
        <f>LATAM!I14</f>
        <v>1697</v>
      </c>
      <c r="I11" s="64">
        <f>LATAM!J14</f>
        <v>6151</v>
      </c>
      <c r="J11" s="61">
        <f>LATAM!K14</f>
        <v>0</v>
      </c>
      <c r="K11" s="61">
        <f>LATAM!L14</f>
        <v>10344</v>
      </c>
      <c r="L11" s="61">
        <f>LATAM!M14</f>
        <v>0</v>
      </c>
      <c r="M11" s="61">
        <f>LATAM!N14</f>
        <v>10949</v>
      </c>
      <c r="N11" s="61">
        <f>LATAM!O14</f>
        <v>5546</v>
      </c>
      <c r="O11" s="65">
        <f>LATAM!P14</f>
        <v>11779</v>
      </c>
      <c r="P11" s="65">
        <f>LATAM!Q14</f>
        <v>6658</v>
      </c>
      <c r="Q11" s="68">
        <f>LATAM!R14</f>
        <v>17497300.508699995</v>
      </c>
      <c r="R11" s="62">
        <f>LATAM!S14</f>
        <v>8027520.8936999999</v>
      </c>
      <c r="S11" s="63">
        <f>LATAM!T14</f>
        <v>4729447.1980000008</v>
      </c>
    </row>
    <row r="12" spans="1:19" x14ac:dyDescent="0.25">
      <c r="A12" s="94" t="s">
        <v>196</v>
      </c>
      <c r="B12" s="56" t="s">
        <v>8175</v>
      </c>
      <c r="C12" s="65">
        <f>LATAM!D15</f>
        <v>8000</v>
      </c>
      <c r="D12" s="64">
        <f>LATAM!E15</f>
        <v>8000</v>
      </c>
      <c r="E12" s="61">
        <f>LATAM!F15</f>
        <v>8000</v>
      </c>
      <c r="F12" s="61">
        <f>LATAM!G15</f>
        <v>8000</v>
      </c>
      <c r="G12" s="61">
        <f>LATAM!H15</f>
        <v>1933</v>
      </c>
      <c r="H12" s="65">
        <f>LATAM!I15</f>
        <v>1933</v>
      </c>
      <c r="I12" s="64">
        <f>LATAM!J15</f>
        <v>0</v>
      </c>
      <c r="J12" s="61">
        <f>LATAM!K15</f>
        <v>0</v>
      </c>
      <c r="K12" s="61">
        <f>LATAM!L15</f>
        <v>0</v>
      </c>
      <c r="L12" s="61">
        <f>LATAM!M15</f>
        <v>0</v>
      </c>
      <c r="M12" s="61">
        <f>LATAM!N15</f>
        <v>0</v>
      </c>
      <c r="N12" s="61">
        <f>LATAM!O15</f>
        <v>0</v>
      </c>
      <c r="O12" s="65">
        <f>LATAM!P15</f>
        <v>0</v>
      </c>
      <c r="P12" s="65">
        <f>LATAM!Q15</f>
        <v>0</v>
      </c>
      <c r="Q12" s="68">
        <f>LATAM!R15</f>
        <v>1387529.71</v>
      </c>
      <c r="R12" s="62">
        <f>LATAM!S15</f>
        <v>0</v>
      </c>
      <c r="S12" s="63">
        <f>LATAM!T15</f>
        <v>1387529.71</v>
      </c>
    </row>
    <row r="13" spans="1:19" ht="15.75" thickBot="1" x14ac:dyDescent="0.3">
      <c r="A13" s="94" t="s">
        <v>196</v>
      </c>
      <c r="B13" s="56" t="s">
        <v>8176</v>
      </c>
      <c r="C13" s="65">
        <f>LATAM!D16</f>
        <v>230</v>
      </c>
      <c r="D13" s="64">
        <f>LATAM!E16</f>
        <v>230</v>
      </c>
      <c r="E13" s="61">
        <f>LATAM!F16</f>
        <v>230</v>
      </c>
      <c r="F13" s="61">
        <f>LATAM!G16</f>
        <v>230</v>
      </c>
      <c r="G13" s="61">
        <f>LATAM!H16</f>
        <v>230</v>
      </c>
      <c r="H13" s="65">
        <f>LATAM!I16</f>
        <v>230</v>
      </c>
      <c r="I13" s="64">
        <f>LATAM!J16</f>
        <v>0</v>
      </c>
      <c r="J13" s="61">
        <f>LATAM!K16</f>
        <v>0</v>
      </c>
      <c r="K13" s="61">
        <f>LATAM!L16</f>
        <v>0</v>
      </c>
      <c r="L13" s="61">
        <f>LATAM!M16</f>
        <v>0</v>
      </c>
      <c r="M13" s="61">
        <f>LATAM!N16</f>
        <v>0</v>
      </c>
      <c r="N13" s="61">
        <f>LATAM!O16</f>
        <v>0</v>
      </c>
      <c r="O13" s="65">
        <f>LATAM!P16</f>
        <v>0</v>
      </c>
      <c r="P13" s="65">
        <f>LATAM!Q16</f>
        <v>0</v>
      </c>
      <c r="Q13" s="68">
        <f>LATAM!R16</f>
        <v>26068.35</v>
      </c>
      <c r="R13" s="62">
        <f>LATAM!S16</f>
        <v>0</v>
      </c>
      <c r="S13" s="63">
        <f>LATAM!T16</f>
        <v>26068.35</v>
      </c>
    </row>
    <row r="14" spans="1:19" ht="15.75" thickBot="1" x14ac:dyDescent="0.3">
      <c r="A14" s="84" t="s">
        <v>196</v>
      </c>
      <c r="B14" s="85" t="s">
        <v>8170</v>
      </c>
      <c r="C14" s="86">
        <f>SUM(C10:C13)</f>
        <v>77132</v>
      </c>
      <c r="D14" s="87">
        <f t="shared" ref="D14:S14" si="2">SUM(D10:D13)</f>
        <v>33453</v>
      </c>
      <c r="E14" s="88">
        <f t="shared" si="2"/>
        <v>20062</v>
      </c>
      <c r="F14" s="88">
        <f t="shared" si="2"/>
        <v>15637</v>
      </c>
      <c r="G14" s="88">
        <f t="shared" si="2"/>
        <v>8702</v>
      </c>
      <c r="H14" s="86">
        <f t="shared" si="2"/>
        <v>4262</v>
      </c>
      <c r="I14" s="87">
        <f t="shared" si="2"/>
        <v>6863</v>
      </c>
      <c r="J14" s="88">
        <f t="shared" si="2"/>
        <v>86</v>
      </c>
      <c r="K14" s="88">
        <f t="shared" si="2"/>
        <v>11908</v>
      </c>
      <c r="L14" s="88">
        <f t="shared" si="2"/>
        <v>0</v>
      </c>
      <c r="M14" s="88">
        <f t="shared" si="2"/>
        <v>12659</v>
      </c>
      <c r="N14" s="88">
        <f t="shared" si="2"/>
        <v>6198</v>
      </c>
      <c r="O14" s="86">
        <f t="shared" si="2"/>
        <v>16490</v>
      </c>
      <c r="P14" s="86">
        <f t="shared" ref="P14" si="3">SUM(P10:P13)</f>
        <v>7590</v>
      </c>
      <c r="Q14" s="89">
        <f t="shared" si="2"/>
        <v>33971659.509099998</v>
      </c>
      <c r="R14" s="90">
        <f t="shared" si="2"/>
        <v>9508988.7177000009</v>
      </c>
      <c r="S14" s="91">
        <f t="shared" si="2"/>
        <v>7000007.2512000008</v>
      </c>
    </row>
    <row r="15" spans="1:19" ht="6" customHeight="1" thickBot="1" x14ac:dyDescent="0.3">
      <c r="A15" s="60"/>
      <c r="B15" s="11"/>
      <c r="C15" s="65"/>
      <c r="D15" s="64"/>
      <c r="E15" s="61"/>
      <c r="F15" s="61"/>
      <c r="G15" s="61"/>
      <c r="H15" s="65"/>
      <c r="I15" s="64"/>
      <c r="J15" s="61"/>
      <c r="K15" s="61"/>
      <c r="L15" s="61"/>
      <c r="M15" s="61"/>
      <c r="N15" s="61"/>
      <c r="O15" s="65"/>
      <c r="P15" s="65"/>
      <c r="Q15" s="68"/>
      <c r="R15" s="62"/>
      <c r="S15" s="63"/>
    </row>
    <row r="16" spans="1:19" x14ac:dyDescent="0.25">
      <c r="A16" s="92" t="s">
        <v>6874</v>
      </c>
      <c r="B16" s="93" t="s">
        <v>65</v>
      </c>
      <c r="C16" s="67">
        <f>EMEA!D22</f>
        <v>85448</v>
      </c>
      <c r="D16" s="66">
        <f>EMEA!E22</f>
        <v>30935</v>
      </c>
      <c r="E16" s="57">
        <f>EMEA!F22</f>
        <v>7821</v>
      </c>
      <c r="F16" s="57">
        <f>EMEA!G22</f>
        <v>3529</v>
      </c>
      <c r="G16" s="57">
        <f>EMEA!H22</f>
        <v>1661</v>
      </c>
      <c r="H16" s="67">
        <f>EMEA!I22</f>
        <v>990</v>
      </c>
      <c r="I16" s="66">
        <f>EMEA!J22</f>
        <v>2590</v>
      </c>
      <c r="J16" s="57">
        <f>EMEA!K22</f>
        <v>37966</v>
      </c>
      <c r="K16" s="57">
        <f>EMEA!L22</f>
        <v>1640</v>
      </c>
      <c r="L16" s="57">
        <f>EMEA!M22</f>
        <v>14987</v>
      </c>
      <c r="M16" s="57">
        <f>EMEA!N22</f>
        <v>0</v>
      </c>
      <c r="N16" s="57">
        <f>EMEA!O22</f>
        <v>0</v>
      </c>
      <c r="O16" s="67">
        <f>EMEA!P22</f>
        <v>24276</v>
      </c>
      <c r="P16" s="67">
        <v>0</v>
      </c>
      <c r="Q16" s="69">
        <f>EMEA!Q22</f>
        <v>43076909.375</v>
      </c>
      <c r="R16" s="58">
        <f>EMEA!R22</f>
        <v>28955255.960900001</v>
      </c>
      <c r="S16" s="59">
        <f>EMEA!S22</f>
        <v>4039997.5611</v>
      </c>
    </row>
    <row r="17" spans="1:19" x14ac:dyDescent="0.25">
      <c r="A17" s="94" t="s">
        <v>6874</v>
      </c>
      <c r="B17" s="56" t="s">
        <v>6875</v>
      </c>
      <c r="C17" s="65">
        <f>EMEA!D23</f>
        <v>43798</v>
      </c>
      <c r="D17" s="64">
        <f>EMEA!E23</f>
        <v>19262</v>
      </c>
      <c r="E17" s="61">
        <f>EMEA!F23</f>
        <v>5837</v>
      </c>
      <c r="F17" s="61">
        <f>EMEA!G23</f>
        <v>4021</v>
      </c>
      <c r="G17" s="61">
        <f>EMEA!H23</f>
        <v>3472</v>
      </c>
      <c r="H17" s="65">
        <f>EMEA!I23</f>
        <v>2190</v>
      </c>
      <c r="I17" s="64">
        <f>EMEA!J23</f>
        <v>0</v>
      </c>
      <c r="J17" s="61">
        <f>EMEA!K23</f>
        <v>14064</v>
      </c>
      <c r="K17" s="61">
        <f>EMEA!L23</f>
        <v>0</v>
      </c>
      <c r="L17" s="61">
        <f>EMEA!M23</f>
        <v>0</v>
      </c>
      <c r="M17" s="61">
        <f>EMEA!N23</f>
        <v>0</v>
      </c>
      <c r="N17" s="61">
        <f>EMEA!O23</f>
        <v>0</v>
      </c>
      <c r="O17" s="65">
        <f>EMEA!P23</f>
        <v>13164</v>
      </c>
      <c r="P17" s="65">
        <v>0</v>
      </c>
      <c r="Q17" s="68">
        <f>EMEA!Q23</f>
        <v>16157938.253600001</v>
      </c>
      <c r="R17" s="62">
        <f>EMEA!R23</f>
        <v>4382363.5425999993</v>
      </c>
      <c r="S17" s="63">
        <f>EMEA!S23</f>
        <v>3180966.5300000003</v>
      </c>
    </row>
    <row r="18" spans="1:19" x14ac:dyDescent="0.25">
      <c r="A18" s="94" t="s">
        <v>6874</v>
      </c>
      <c r="B18" s="56" t="s">
        <v>110</v>
      </c>
      <c r="C18" s="65">
        <f>EMEA!D24</f>
        <v>3133</v>
      </c>
      <c r="D18" s="64">
        <f>EMEA!E24</f>
        <v>416</v>
      </c>
      <c r="E18" s="61">
        <f>EMEA!F24</f>
        <v>258</v>
      </c>
      <c r="F18" s="61">
        <f>EMEA!G24</f>
        <v>208</v>
      </c>
      <c r="G18" s="61">
        <f>EMEA!H24</f>
        <v>66</v>
      </c>
      <c r="H18" s="65">
        <f>EMEA!I24</f>
        <v>0</v>
      </c>
      <c r="I18" s="64">
        <f>EMEA!J24</f>
        <v>2751</v>
      </c>
      <c r="J18" s="61">
        <f>EMEA!K24</f>
        <v>1528</v>
      </c>
      <c r="K18" s="61">
        <f>EMEA!L24</f>
        <v>33</v>
      </c>
      <c r="L18" s="61">
        <f>EMEA!M24</f>
        <v>8993</v>
      </c>
      <c r="M18" s="61">
        <f>EMEA!N24</f>
        <v>0</v>
      </c>
      <c r="N18" s="61">
        <f>EMEA!O24</f>
        <v>0</v>
      </c>
      <c r="O18" s="65">
        <f>EMEA!P24</f>
        <v>8301</v>
      </c>
      <c r="P18" s="65">
        <v>0</v>
      </c>
      <c r="Q18" s="68">
        <f>EMEA!Q24</f>
        <v>2105588.8634000001</v>
      </c>
      <c r="R18" s="62">
        <f>EMEA!R24</f>
        <v>8044698.0581999999</v>
      </c>
      <c r="S18" s="63">
        <f>EMEA!S24</f>
        <v>219619.71</v>
      </c>
    </row>
    <row r="19" spans="1:19" ht="15.75" thickBot="1" x14ac:dyDescent="0.3">
      <c r="A19" s="94" t="s">
        <v>6874</v>
      </c>
      <c r="B19" s="56" t="s">
        <v>120</v>
      </c>
      <c r="C19" s="65">
        <f>EMEA!D25</f>
        <v>2576</v>
      </c>
      <c r="D19" s="64">
        <f>EMEA!E25</f>
        <v>2499</v>
      </c>
      <c r="E19" s="61">
        <f>EMEA!F25</f>
        <v>2155</v>
      </c>
      <c r="F19" s="61">
        <f>EMEA!G25</f>
        <v>2067</v>
      </c>
      <c r="G19" s="61">
        <f>EMEA!H25</f>
        <v>2067</v>
      </c>
      <c r="H19" s="65">
        <f>EMEA!I25</f>
        <v>2067</v>
      </c>
      <c r="I19" s="64">
        <f>EMEA!J25</f>
        <v>66</v>
      </c>
      <c r="J19" s="61">
        <f>EMEA!K25</f>
        <v>0</v>
      </c>
      <c r="K19" s="61">
        <f>EMEA!L25</f>
        <v>0</v>
      </c>
      <c r="L19" s="61">
        <f>EMEA!M25</f>
        <v>0</v>
      </c>
      <c r="M19" s="61">
        <f>EMEA!N25</f>
        <v>0</v>
      </c>
      <c r="N19" s="61">
        <f>EMEA!O25</f>
        <v>0</v>
      </c>
      <c r="O19" s="65">
        <f>EMEA!P25</f>
        <v>12</v>
      </c>
      <c r="P19" s="65">
        <v>0</v>
      </c>
      <c r="Q19" s="68">
        <f>EMEA!Q25</f>
        <v>1057542.02</v>
      </c>
      <c r="R19" s="62">
        <f>EMEA!R25</f>
        <v>43781.535999999993</v>
      </c>
      <c r="S19" s="63">
        <f>EMEA!S25</f>
        <v>759543.33</v>
      </c>
    </row>
    <row r="20" spans="1:19" ht="15.75" thickBot="1" x14ac:dyDescent="0.3">
      <c r="A20" s="84" t="s">
        <v>6874</v>
      </c>
      <c r="B20" s="85" t="s">
        <v>8170</v>
      </c>
      <c r="C20" s="86">
        <f>SUM(C16:C19)</f>
        <v>134955</v>
      </c>
      <c r="D20" s="87">
        <f t="shared" ref="D20:S20" si="4">SUM(D16:D19)</f>
        <v>53112</v>
      </c>
      <c r="E20" s="88">
        <f t="shared" si="4"/>
        <v>16071</v>
      </c>
      <c r="F20" s="88">
        <f t="shared" si="4"/>
        <v>9825</v>
      </c>
      <c r="G20" s="88">
        <f t="shared" si="4"/>
        <v>7266</v>
      </c>
      <c r="H20" s="86">
        <f t="shared" si="4"/>
        <v>5247</v>
      </c>
      <c r="I20" s="87">
        <f t="shared" si="4"/>
        <v>5407</v>
      </c>
      <c r="J20" s="88">
        <f t="shared" si="4"/>
        <v>53558</v>
      </c>
      <c r="K20" s="88">
        <f t="shared" si="4"/>
        <v>1673</v>
      </c>
      <c r="L20" s="88">
        <f t="shared" si="4"/>
        <v>23980</v>
      </c>
      <c r="M20" s="88">
        <f t="shared" si="4"/>
        <v>0</v>
      </c>
      <c r="N20" s="88">
        <f t="shared" si="4"/>
        <v>0</v>
      </c>
      <c r="O20" s="86">
        <f t="shared" si="4"/>
        <v>45753</v>
      </c>
      <c r="P20" s="86">
        <f t="shared" ref="P20" si="5">SUM(P16:P19)</f>
        <v>0</v>
      </c>
      <c r="Q20" s="89">
        <f t="shared" si="4"/>
        <v>62397978.512000002</v>
      </c>
      <c r="R20" s="90">
        <f t="shared" si="4"/>
        <v>41426099.0977</v>
      </c>
      <c r="S20" s="91">
        <f t="shared" si="4"/>
        <v>8200127.1310999999</v>
      </c>
    </row>
    <row r="21" spans="1:19" ht="6" customHeight="1" thickBot="1" x14ac:dyDescent="0.3">
      <c r="A21" s="60"/>
      <c r="B21" s="11"/>
      <c r="C21" s="65"/>
      <c r="D21" s="64"/>
      <c r="E21" s="61"/>
      <c r="F21" s="61"/>
      <c r="G21" s="61"/>
      <c r="H21" s="65"/>
      <c r="I21" s="64"/>
      <c r="J21" s="61"/>
      <c r="K21" s="61"/>
      <c r="L21" s="61"/>
      <c r="M21" s="61"/>
      <c r="N21" s="61"/>
      <c r="O21" s="65"/>
      <c r="P21" s="65"/>
      <c r="Q21" s="68"/>
      <c r="R21" s="62"/>
      <c r="S21" s="63"/>
    </row>
    <row r="22" spans="1:19" x14ac:dyDescent="0.25">
      <c r="A22" s="92" t="s">
        <v>7769</v>
      </c>
      <c r="B22" s="93" t="s">
        <v>65</v>
      </c>
      <c r="C22" s="67">
        <f>APJ!D17</f>
        <v>7196</v>
      </c>
      <c r="D22" s="66">
        <f>APJ!E17</f>
        <v>1824</v>
      </c>
      <c r="E22" s="57">
        <f>APJ!F17</f>
        <v>849</v>
      </c>
      <c r="F22" s="57">
        <f>APJ!G17</f>
        <v>667</v>
      </c>
      <c r="G22" s="57">
        <f>APJ!H17</f>
        <v>439</v>
      </c>
      <c r="H22" s="67">
        <f>APJ!I17</f>
        <v>145</v>
      </c>
      <c r="I22" s="66">
        <f>APJ!J17</f>
        <v>152</v>
      </c>
      <c r="J22" s="57">
        <f>APJ!K17</f>
        <v>2816</v>
      </c>
      <c r="K22" s="57">
        <f>APJ!L17</f>
        <v>0</v>
      </c>
      <c r="L22" s="57">
        <f>APJ!M17</f>
        <v>0</v>
      </c>
      <c r="M22" s="57">
        <f>APJ!N17</f>
        <v>0</v>
      </c>
      <c r="N22" s="57">
        <f>APJ!O17</f>
        <v>0</v>
      </c>
      <c r="O22" s="67">
        <f>APJ!P17</f>
        <v>48</v>
      </c>
      <c r="P22" s="67">
        <v>0</v>
      </c>
      <c r="Q22" s="69">
        <f>APJ!Q17</f>
        <v>3544108.4897000003</v>
      </c>
      <c r="R22" s="58">
        <f>APJ!R17</f>
        <v>1568321.1358000003</v>
      </c>
      <c r="S22" s="59">
        <f>APJ!S17</f>
        <v>568656.15</v>
      </c>
    </row>
    <row r="23" spans="1:19" x14ac:dyDescent="0.25">
      <c r="A23" s="94" t="s">
        <v>7769</v>
      </c>
      <c r="B23" s="56" t="s">
        <v>106</v>
      </c>
      <c r="C23" s="65">
        <f>APJ!D18</f>
        <v>20621</v>
      </c>
      <c r="D23" s="64">
        <f>APJ!E18</f>
        <v>3554</v>
      </c>
      <c r="E23" s="61">
        <f>APJ!F18</f>
        <v>1166</v>
      </c>
      <c r="F23" s="61">
        <f>APJ!G18</f>
        <v>709</v>
      </c>
      <c r="G23" s="61">
        <f>APJ!H18</f>
        <v>542</v>
      </c>
      <c r="H23" s="65">
        <f>APJ!I18</f>
        <v>55</v>
      </c>
      <c r="I23" s="64">
        <f>APJ!J18</f>
        <v>40</v>
      </c>
      <c r="J23" s="61">
        <f>APJ!K18</f>
        <v>5210</v>
      </c>
      <c r="K23" s="61">
        <f>APJ!L18</f>
        <v>0</v>
      </c>
      <c r="L23" s="61">
        <f>APJ!M18</f>
        <v>0</v>
      </c>
      <c r="M23" s="61">
        <f>APJ!N18</f>
        <v>0</v>
      </c>
      <c r="N23" s="61">
        <f>APJ!O18</f>
        <v>0</v>
      </c>
      <c r="O23" s="65">
        <f>APJ!P18</f>
        <v>2830</v>
      </c>
      <c r="P23" s="65">
        <v>0</v>
      </c>
      <c r="Q23" s="68">
        <f>APJ!Q18</f>
        <v>9845153.2504999992</v>
      </c>
      <c r="R23" s="62">
        <f>APJ!R18</f>
        <v>2337588.1464</v>
      </c>
      <c r="S23" s="63">
        <f>APJ!S18</f>
        <v>600122.14</v>
      </c>
    </row>
    <row r="24" spans="1:19" ht="15.75" thickBot="1" x14ac:dyDescent="0.3">
      <c r="A24" s="94" t="s">
        <v>7769</v>
      </c>
      <c r="B24" s="56" t="s">
        <v>120</v>
      </c>
      <c r="C24" s="65">
        <f>APJ!D19</f>
        <v>1140</v>
      </c>
      <c r="D24" s="64">
        <f>APJ!E19</f>
        <v>1134</v>
      </c>
      <c r="E24" s="61">
        <f>APJ!F19</f>
        <v>1052</v>
      </c>
      <c r="F24" s="61">
        <f>APJ!G19</f>
        <v>1031</v>
      </c>
      <c r="G24" s="61">
        <f>APJ!H19</f>
        <v>1031</v>
      </c>
      <c r="H24" s="65">
        <f>APJ!I19</f>
        <v>1022</v>
      </c>
      <c r="I24" s="64">
        <f>APJ!J19</f>
        <v>0</v>
      </c>
      <c r="J24" s="61">
        <f>APJ!K19</f>
        <v>0</v>
      </c>
      <c r="K24" s="61">
        <f>APJ!L19</f>
        <v>0</v>
      </c>
      <c r="L24" s="61">
        <f>APJ!M19</f>
        <v>0</v>
      </c>
      <c r="M24" s="61">
        <f>APJ!N19</f>
        <v>0</v>
      </c>
      <c r="N24" s="61">
        <f>APJ!O19</f>
        <v>0</v>
      </c>
      <c r="O24" s="65">
        <f>APJ!P19</f>
        <v>0</v>
      </c>
      <c r="P24" s="65">
        <v>0</v>
      </c>
      <c r="Q24" s="68">
        <f>APJ!Q19</f>
        <v>388526.47000000003</v>
      </c>
      <c r="R24" s="62">
        <f>APJ!R19</f>
        <v>0</v>
      </c>
      <c r="S24" s="63">
        <f>APJ!S19</f>
        <v>355439</v>
      </c>
    </row>
    <row r="25" spans="1:19" ht="15.75" thickBot="1" x14ac:dyDescent="0.3">
      <c r="A25" s="84" t="s">
        <v>7769</v>
      </c>
      <c r="B25" s="85" t="s">
        <v>8170</v>
      </c>
      <c r="C25" s="86">
        <f>SUM(C22:C24)</f>
        <v>28957</v>
      </c>
      <c r="D25" s="87">
        <f t="shared" ref="D25:S25" si="6">SUM(D22:D24)</f>
        <v>6512</v>
      </c>
      <c r="E25" s="88">
        <f t="shared" si="6"/>
        <v>3067</v>
      </c>
      <c r="F25" s="88">
        <f t="shared" si="6"/>
        <v>2407</v>
      </c>
      <c r="G25" s="88">
        <f t="shared" si="6"/>
        <v>2012</v>
      </c>
      <c r="H25" s="86">
        <f t="shared" si="6"/>
        <v>1222</v>
      </c>
      <c r="I25" s="87">
        <f t="shared" si="6"/>
        <v>192</v>
      </c>
      <c r="J25" s="88">
        <f t="shared" si="6"/>
        <v>8026</v>
      </c>
      <c r="K25" s="88">
        <f t="shared" si="6"/>
        <v>0</v>
      </c>
      <c r="L25" s="88">
        <f t="shared" si="6"/>
        <v>0</v>
      </c>
      <c r="M25" s="88">
        <f t="shared" si="6"/>
        <v>0</v>
      </c>
      <c r="N25" s="88">
        <f t="shared" si="6"/>
        <v>0</v>
      </c>
      <c r="O25" s="86">
        <f t="shared" si="6"/>
        <v>2878</v>
      </c>
      <c r="P25" s="86">
        <f t="shared" ref="P25" si="7">SUM(P22:P24)</f>
        <v>0</v>
      </c>
      <c r="Q25" s="89">
        <f t="shared" si="6"/>
        <v>13777788.210200001</v>
      </c>
      <c r="R25" s="90">
        <f t="shared" si="6"/>
        <v>3905909.2822000002</v>
      </c>
      <c r="S25" s="91">
        <f t="shared" si="6"/>
        <v>1524217.29</v>
      </c>
    </row>
    <row r="26" spans="1:19" ht="6" customHeight="1" thickBot="1" x14ac:dyDescent="0.3">
      <c r="A26" s="60"/>
      <c r="B26" s="11"/>
      <c r="C26" s="65"/>
      <c r="D26" s="64"/>
      <c r="E26" s="61"/>
      <c r="F26" s="61"/>
      <c r="G26" s="61"/>
      <c r="H26" s="65"/>
      <c r="I26" s="64"/>
      <c r="J26" s="61"/>
      <c r="K26" s="61"/>
      <c r="L26" s="61"/>
      <c r="M26" s="61"/>
      <c r="N26" s="61"/>
      <c r="O26" s="65"/>
      <c r="P26" s="65"/>
      <c r="Q26" s="68"/>
      <c r="R26" s="62"/>
      <c r="S26" s="63"/>
    </row>
    <row r="27" spans="1:19" ht="37.5" customHeight="1" thickBot="1" x14ac:dyDescent="0.3">
      <c r="A27" s="82" t="s">
        <v>8178</v>
      </c>
      <c r="B27" s="83" t="s">
        <v>8170</v>
      </c>
      <c r="C27" s="76">
        <f>SUM(C8,C14,C20,C25)</f>
        <v>816055</v>
      </c>
      <c r="D27" s="77">
        <f t="shared" ref="D27:S27" si="8">SUM(D8,D14,D20,D25)</f>
        <v>244889</v>
      </c>
      <c r="E27" s="78">
        <f t="shared" si="8"/>
        <v>121525</v>
      </c>
      <c r="F27" s="78">
        <f t="shared" si="8"/>
        <v>94163</v>
      </c>
      <c r="G27" s="78">
        <f t="shared" si="8"/>
        <v>71195</v>
      </c>
      <c r="H27" s="76">
        <f t="shared" si="8"/>
        <v>56622</v>
      </c>
      <c r="I27" s="77">
        <f t="shared" si="8"/>
        <v>76899</v>
      </c>
      <c r="J27" s="78">
        <f t="shared" si="8"/>
        <v>88978</v>
      </c>
      <c r="K27" s="78">
        <f t="shared" si="8"/>
        <v>432445</v>
      </c>
      <c r="L27" s="78">
        <f t="shared" si="8"/>
        <v>23980</v>
      </c>
      <c r="M27" s="78">
        <f t="shared" si="8"/>
        <v>253551</v>
      </c>
      <c r="N27" s="78">
        <f t="shared" si="8"/>
        <v>275915</v>
      </c>
      <c r="O27" s="76">
        <f t="shared" si="8"/>
        <v>439445</v>
      </c>
      <c r="P27" s="76">
        <f t="shared" ref="P27" si="9">SUM(P8,P14,P20,P25)</f>
        <v>243866</v>
      </c>
      <c r="Q27" s="79">
        <f t="shared" si="8"/>
        <v>404865924.61316961</v>
      </c>
      <c r="R27" s="80">
        <f t="shared" si="8"/>
        <v>312948407.2902</v>
      </c>
      <c r="S27" s="81">
        <f t="shared" si="8"/>
        <v>52661244.199769564</v>
      </c>
    </row>
  </sheetData>
  <mergeCells count="7">
    <mergeCell ref="A1:A2"/>
    <mergeCell ref="P1:P2"/>
    <mergeCell ref="D1:H1"/>
    <mergeCell ref="I1:O1"/>
    <mergeCell ref="Q1:S1"/>
    <mergeCell ref="C1:C2"/>
    <mergeCell ref="B1:B2"/>
  </mergeCells>
  <pageMargins left="0.7" right="0.7" top="0.75" bottom="0.75" header="0.3" footer="0.3"/>
  <pageSetup orientation="portrait" horizontalDpi="4294967293" verticalDpi="0" r:id="rId1"/>
  <headerFooter>
    <oddFooter>&amp;L&amp;"museo sans for dell,Bold"&amp;KAAAAAA                 Dell - Internal Use - Confidential</oddFooter>
    <evenFooter>&amp;L&amp;"museo sans for dell,Bold"&amp;KAAAAAA                 Dell - Internal Use - Confidential</evenFooter>
    <firstFooter>&amp;L&amp;"museo sans for dell,Bold"&amp;KAAAAAA                 Dell - Internal Use - Confidential</first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T33"/>
  <sheetViews>
    <sheetView showGridLines="0" zoomScale="85" zoomScaleNormal="85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RowHeight="15" x14ac:dyDescent="0.25"/>
  <cols>
    <col min="1" max="1" width="9.5703125" bestFit="1" customWidth="1"/>
    <col min="2" max="2" width="16.7109375" customWidth="1"/>
    <col min="3" max="3" width="23.28515625" bestFit="1" customWidth="1"/>
    <col min="4" max="17" width="12.42578125" style="3" customWidth="1"/>
    <col min="18" max="19" width="16.42578125" style="2" customWidth="1"/>
    <col min="20" max="20" width="16.5703125" style="1" customWidth="1"/>
  </cols>
  <sheetData>
    <row r="1" spans="1:20" x14ac:dyDescent="0.25">
      <c r="A1" s="122" t="s">
        <v>8171</v>
      </c>
      <c r="B1" s="122" t="s">
        <v>8172</v>
      </c>
      <c r="C1" s="122" t="s">
        <v>8173</v>
      </c>
      <c r="D1" s="121" t="s">
        <v>8152</v>
      </c>
      <c r="E1" s="119" t="s">
        <v>8158</v>
      </c>
      <c r="F1" s="119"/>
      <c r="G1" s="119"/>
      <c r="H1" s="119"/>
      <c r="I1" s="119"/>
      <c r="J1" s="123" t="s">
        <v>8165</v>
      </c>
      <c r="K1" s="124"/>
      <c r="L1" s="124"/>
      <c r="M1" s="124"/>
      <c r="N1" s="124"/>
      <c r="O1" s="124"/>
      <c r="P1" s="125"/>
      <c r="Q1" s="126" t="s">
        <v>44</v>
      </c>
      <c r="R1" s="120" t="s">
        <v>8168</v>
      </c>
      <c r="S1" s="120"/>
      <c r="T1" s="120"/>
    </row>
    <row r="2" spans="1:20" x14ac:dyDescent="0.25">
      <c r="A2" s="122"/>
      <c r="B2" s="122"/>
      <c r="C2" s="122"/>
      <c r="D2" s="121"/>
      <c r="E2" s="50" t="s">
        <v>8153</v>
      </c>
      <c r="F2" s="50" t="s">
        <v>8154</v>
      </c>
      <c r="G2" s="50" t="s">
        <v>8155</v>
      </c>
      <c r="H2" s="50" t="s">
        <v>8156</v>
      </c>
      <c r="I2" s="50" t="s">
        <v>8157</v>
      </c>
      <c r="J2" s="50" t="s">
        <v>8159</v>
      </c>
      <c r="K2" s="50" t="s">
        <v>8160</v>
      </c>
      <c r="L2" s="50" t="s">
        <v>8161</v>
      </c>
      <c r="M2" s="50" t="s">
        <v>8162</v>
      </c>
      <c r="N2" s="50" t="s">
        <v>8163</v>
      </c>
      <c r="O2" s="50" t="s">
        <v>8164</v>
      </c>
      <c r="P2" s="50" t="s">
        <v>8166</v>
      </c>
      <c r="Q2" s="127"/>
      <c r="R2" s="51" t="s">
        <v>8167</v>
      </c>
      <c r="S2" s="51" t="s">
        <v>8165</v>
      </c>
      <c r="T2" s="51" t="s">
        <v>8169</v>
      </c>
    </row>
    <row r="3" spans="1:20" x14ac:dyDescent="0.25">
      <c r="A3" s="5" t="s">
        <v>61</v>
      </c>
      <c r="B3" s="6" t="s">
        <v>65</v>
      </c>
      <c r="C3" s="6" t="s">
        <v>689</v>
      </c>
      <c r="D3" s="7">
        <f>SUMIFS('Raw Data'!$Q:$Q,'Raw Data'!$P:$P,Americas!$B3,'Raw Data'!$I:$I,Americas!$C3,'Raw Data'!$L:$L,$A3)</f>
        <v>20259</v>
      </c>
      <c r="E3" s="7">
        <f>SUMIFS('Raw Data'!$V:$V,'Raw Data'!$P:$P,Americas!$B3,'Raw Data'!$I:$I,Americas!$C3,'Raw Data'!$L:$L,$A3)</f>
        <v>8129</v>
      </c>
      <c r="F3" s="7">
        <f>SUMIFS('Raw Data'!$X:$X,'Raw Data'!$P:$P,Americas!$B3,'Raw Data'!$I:$I,Americas!$C3,'Raw Data'!$L:$L,$A3)</f>
        <v>4537</v>
      </c>
      <c r="G3" s="7">
        <f>SUMIFS('Raw Data'!$Y:$Y,'Raw Data'!$P:$P,Americas!$B3,'Raw Data'!$I:$I,Americas!$C3,'Raw Data'!$L:$L,$A3)</f>
        <v>879</v>
      </c>
      <c r="H3" s="7">
        <f>SUMIFS('Raw Data'!$Z:$Z,'Raw Data'!$P:$P,Americas!$B3,'Raw Data'!$I:$I,Americas!$C3,'Raw Data'!$L:$L,$A3)</f>
        <v>839</v>
      </c>
      <c r="I3" s="7">
        <f>SUMIFS('Raw Data'!$AA:$AA,'Raw Data'!$P:$P,Americas!$B3,'Raw Data'!$I:$I,Americas!$C3,'Raw Data'!$L:$L,$A3)</f>
        <v>604</v>
      </c>
      <c r="J3" s="7">
        <f>SUMIFS('Raw Data'!$AE:$AE,'Raw Data'!$P:$P,Americas!$B3,'Raw Data'!$I:$I,Americas!$C3,'Raw Data'!$L:$L,$A3)</f>
        <v>0</v>
      </c>
      <c r="K3" s="7">
        <f>SUMIFS('Raw Data'!$AF:$AF,'Raw Data'!$P:$P,Americas!$B3,'Raw Data'!$I:$I,Americas!$C3,'Raw Data'!$L:$L,$A3)</f>
        <v>0</v>
      </c>
      <c r="L3" s="7">
        <f>SUMIFS('Raw Data'!$AG:$AG,'Raw Data'!$P:$P,Americas!$B3,'Raw Data'!$I:$I,Americas!$C3,'Raw Data'!$L:$L,$A3)</f>
        <v>3983</v>
      </c>
      <c r="M3" s="7">
        <f>SUMIFS('Raw Data'!$AH:$AH,'Raw Data'!$P:$P,Americas!$B3,'Raw Data'!$I:$I,Americas!$C3,'Raw Data'!$L:$L,$A3)</f>
        <v>0</v>
      </c>
      <c r="N3" s="7">
        <f>SUMIFS('Raw Data'!$AQ:$AQ,'Raw Data'!$P:$P,Americas!$B3,'Raw Data'!$I:$I,Americas!$C3,'Raw Data'!$L:$L,$A3)</f>
        <v>0</v>
      </c>
      <c r="O3" s="7">
        <f>SUMIFS('Raw Data'!$AR:$AR,'Raw Data'!$P:$P,Americas!$B3,'Raw Data'!$I:$I,Americas!$C3,'Raw Data'!$L:$L,$A3)</f>
        <v>3983</v>
      </c>
      <c r="P3" s="7">
        <f>SUMIFS('Raw Data'!$AJ:$AJ,'Raw Data'!$P:$P,Americas!$B3,'Raw Data'!$I:$I,Americas!$C3,'Raw Data'!$L:$L,$A3)</f>
        <v>1243</v>
      </c>
      <c r="Q3" s="7">
        <f>SUMIFS('Raw Data'!$AS:$AS,'Raw Data'!$P:$P,Americas!$B3,'Raw Data'!$I:$I,Americas!$C3,'Raw Data'!$L:$L,$A3)</f>
        <v>2007</v>
      </c>
      <c r="R3" s="8">
        <f>SUMIFS('Raw Data'!$AU:$AU,'Raw Data'!$P:$P,Americas!$B3,'Raw Data'!$I:$I,Americas!$C3,'Raw Data'!$L:$L,$A3)</f>
        <v>2549642.960040512</v>
      </c>
      <c r="S3" s="8">
        <f>SUMIFS('Raw Data'!$AV:$AV,'Raw Data'!$P:$P,Americas!$B3,'Raw Data'!$I:$I,Americas!$C3,'Raw Data'!$L:$L,$A3)</f>
        <v>626072.1</v>
      </c>
      <c r="T3" s="9">
        <f>SUMIFS('Raw Data'!$AW:$AW,'Raw Data'!$P:$P,Americas!$B3,'Raw Data'!$I:$I,Americas!$C3,'Raw Data'!$L:$L,$A3)</f>
        <v>646023.85004051251</v>
      </c>
    </row>
    <row r="4" spans="1:20" x14ac:dyDescent="0.25">
      <c r="A4" s="10" t="s">
        <v>61</v>
      </c>
      <c r="B4" s="11" t="s">
        <v>65</v>
      </c>
      <c r="C4" s="11" t="s">
        <v>2361</v>
      </c>
      <c r="D4" s="12">
        <f>SUMIFS('Raw Data'!$Q:$Q,'Raw Data'!$P:$P,Americas!$B4,'Raw Data'!$I:$I,Americas!$C4,'Raw Data'!$L:$L,$A4)</f>
        <v>50554</v>
      </c>
      <c r="E4" s="12">
        <f>SUMIFS('Raw Data'!$V:$V,'Raw Data'!$P:$P,Americas!$B4,'Raw Data'!$I:$I,Americas!$C4,'Raw Data'!$L:$L,$A4)</f>
        <v>4709</v>
      </c>
      <c r="F4" s="12">
        <f>SUMIFS('Raw Data'!$X:$X,'Raw Data'!$P:$P,Americas!$B4,'Raw Data'!$I:$I,Americas!$C4,'Raw Data'!$L:$L,$A4)</f>
        <v>0</v>
      </c>
      <c r="G4" s="12">
        <f>SUMIFS('Raw Data'!$Y:$Y,'Raw Data'!$P:$P,Americas!$B4,'Raw Data'!$I:$I,Americas!$C4,'Raw Data'!$L:$L,$A4)</f>
        <v>0</v>
      </c>
      <c r="H4" s="12">
        <f>SUMIFS('Raw Data'!$Z:$Z,'Raw Data'!$P:$P,Americas!$B4,'Raw Data'!$I:$I,Americas!$C4,'Raw Data'!$L:$L,$A4)</f>
        <v>0</v>
      </c>
      <c r="I4" s="12">
        <f>SUMIFS('Raw Data'!$AA:$AA,'Raw Data'!$P:$P,Americas!$B4,'Raw Data'!$I:$I,Americas!$C4,'Raw Data'!$L:$L,$A4)</f>
        <v>0</v>
      </c>
      <c r="J4" s="12">
        <f>SUMIFS('Raw Data'!$AE:$AE,'Raw Data'!$P:$P,Americas!$B4,'Raw Data'!$I:$I,Americas!$C4,'Raw Data'!$L:$L,$A4)</f>
        <v>2866</v>
      </c>
      <c r="K4" s="12">
        <f>SUMIFS('Raw Data'!$AF:$AF,'Raw Data'!$P:$P,Americas!$B4,'Raw Data'!$I:$I,Americas!$C4,'Raw Data'!$L:$L,$A4)</f>
        <v>0</v>
      </c>
      <c r="L4" s="12">
        <f>SUMIFS('Raw Data'!$AG:$AG,'Raw Data'!$P:$P,Americas!$B4,'Raw Data'!$I:$I,Americas!$C4,'Raw Data'!$L:$L,$A4)</f>
        <v>60864</v>
      </c>
      <c r="M4" s="12">
        <f>SUMIFS('Raw Data'!$AH:$AH,'Raw Data'!$P:$P,Americas!$B4,'Raw Data'!$I:$I,Americas!$C4,'Raw Data'!$L:$L,$A4)</f>
        <v>0</v>
      </c>
      <c r="N4" s="12">
        <f>SUMIFS('Raw Data'!$AQ:$AQ,'Raw Data'!$P:$P,Americas!$B4,'Raw Data'!$I:$I,Americas!$C4,'Raw Data'!$L:$L,$A4)</f>
        <v>49192</v>
      </c>
      <c r="O4" s="12">
        <f>SUMIFS('Raw Data'!$AR:$AR,'Raw Data'!$P:$P,Americas!$B4,'Raw Data'!$I:$I,Americas!$C4,'Raw Data'!$L:$L,$A4)</f>
        <v>14538</v>
      </c>
      <c r="P4" s="12">
        <f>SUMIFS('Raw Data'!$AJ:$AJ,'Raw Data'!$P:$P,Americas!$B4,'Raw Data'!$I:$I,Americas!$C4,'Raw Data'!$L:$L,$A4)</f>
        <v>11788</v>
      </c>
      <c r="Q4" s="12">
        <f>SUMIFS('Raw Data'!$AS:$AS,'Raw Data'!$P:$P,Americas!$B4,'Raw Data'!$I:$I,Americas!$C4,'Raw Data'!$L:$L,$A4)</f>
        <v>34642</v>
      </c>
      <c r="R4" s="13">
        <f>SUMIFS('Raw Data'!$AU:$AU,'Raw Data'!$P:$P,Americas!$B4,'Raw Data'!$I:$I,Americas!$C4,'Raw Data'!$L:$L,$A4)</f>
        <v>14115221.59</v>
      </c>
      <c r="S4" s="13">
        <f>SUMIFS('Raw Data'!$AV:$AV,'Raw Data'!$P:$P,Americas!$B4,'Raw Data'!$I:$I,Americas!$C4,'Raw Data'!$L:$L,$A4)</f>
        <v>17738631.5</v>
      </c>
      <c r="T4" s="14">
        <f>SUMIFS('Raw Data'!$AW:$AW,'Raw Data'!$P:$P,Americas!$B4,'Raw Data'!$I:$I,Americas!$C4,'Raw Data'!$L:$L,$A4)</f>
        <v>0</v>
      </c>
    </row>
    <row r="5" spans="1:20" x14ac:dyDescent="0.25">
      <c r="A5" s="10" t="s">
        <v>61</v>
      </c>
      <c r="B5" s="11" t="s">
        <v>65</v>
      </c>
      <c r="C5" s="11" t="s">
        <v>58</v>
      </c>
      <c r="D5" s="12">
        <f>SUMIFS('Raw Data'!$Q:$Q,'Raw Data'!$P:$P,Americas!$B5,'Raw Data'!$I:$I,Americas!$C5,'Raw Data'!$L:$L,$A5)</f>
        <v>83589</v>
      </c>
      <c r="E5" s="12">
        <f>SUMIFS('Raw Data'!$V:$V,'Raw Data'!$P:$P,Americas!$B5,'Raw Data'!$I:$I,Americas!$C5,'Raw Data'!$L:$L,$A5)</f>
        <v>26039</v>
      </c>
      <c r="F5" s="12">
        <f>SUMIFS('Raw Data'!$X:$X,'Raw Data'!$P:$P,Americas!$B5,'Raw Data'!$I:$I,Americas!$C5,'Raw Data'!$L:$L,$A5)</f>
        <v>17595</v>
      </c>
      <c r="G5" s="12">
        <f>SUMIFS('Raw Data'!$Y:$Y,'Raw Data'!$P:$P,Americas!$B5,'Raw Data'!$I:$I,Americas!$C5,'Raw Data'!$L:$L,$A5)</f>
        <v>15924</v>
      </c>
      <c r="H5" s="12">
        <f>SUMIFS('Raw Data'!$Z:$Z,'Raw Data'!$P:$P,Americas!$B5,'Raw Data'!$I:$I,Americas!$C5,'Raw Data'!$L:$L,$A5)</f>
        <v>11808</v>
      </c>
      <c r="I5" s="12">
        <f>SUMIFS('Raw Data'!$AA:$AA,'Raw Data'!$P:$P,Americas!$B5,'Raw Data'!$I:$I,Americas!$C5,'Raw Data'!$L:$L,$A5)</f>
        <v>8084</v>
      </c>
      <c r="J5" s="12">
        <f>SUMIFS('Raw Data'!$AE:$AE,'Raw Data'!$P:$P,Americas!$B5,'Raw Data'!$I:$I,Americas!$C5,'Raw Data'!$L:$L,$A5)</f>
        <v>622</v>
      </c>
      <c r="K5" s="12">
        <f>SUMIFS('Raw Data'!$AF:$AF,'Raw Data'!$P:$P,Americas!$B5,'Raw Data'!$I:$I,Americas!$C5,'Raw Data'!$L:$L,$A5)</f>
        <v>0</v>
      </c>
      <c r="L5" s="12">
        <f>SUMIFS('Raw Data'!$AG:$AG,'Raw Data'!$P:$P,Americas!$B5,'Raw Data'!$I:$I,Americas!$C5,'Raw Data'!$L:$L,$A5)</f>
        <v>48286</v>
      </c>
      <c r="M5" s="12">
        <f>SUMIFS('Raw Data'!$AH:$AH,'Raw Data'!$P:$P,Americas!$B5,'Raw Data'!$I:$I,Americas!$C5,'Raw Data'!$L:$L,$A5)</f>
        <v>0</v>
      </c>
      <c r="N5" s="12">
        <f>SUMIFS('Raw Data'!$AQ:$AQ,'Raw Data'!$P:$P,Americas!$B5,'Raw Data'!$I:$I,Americas!$C5,'Raw Data'!$L:$L,$A5)</f>
        <v>22869</v>
      </c>
      <c r="O5" s="12">
        <f>SUMIFS('Raw Data'!$AR:$AR,'Raw Data'!$P:$P,Americas!$B5,'Raw Data'!$I:$I,Americas!$C5,'Raw Data'!$L:$L,$A5)</f>
        <v>26039</v>
      </c>
      <c r="P5" s="12">
        <f>SUMIFS('Raw Data'!$AJ:$AJ,'Raw Data'!$P:$P,Americas!$B5,'Raw Data'!$I:$I,Americas!$C5,'Raw Data'!$L:$L,$A5)</f>
        <v>11663</v>
      </c>
      <c r="Q5" s="12">
        <f>SUMIFS('Raw Data'!$AS:$AS,'Raw Data'!$P:$P,Americas!$B5,'Raw Data'!$I:$I,Americas!$C5,'Raw Data'!$L:$L,$A5)</f>
        <v>14348</v>
      </c>
      <c r="R5" s="13">
        <f>SUMIFS('Raw Data'!$AU:$AU,'Raw Data'!$P:$P,Americas!$B5,'Raw Data'!$I:$I,Americas!$C5,'Raw Data'!$L:$L,$A5)</f>
        <v>58058067.834295891</v>
      </c>
      <c r="S5" s="13">
        <f>SUMIFS('Raw Data'!$AV:$AV,'Raw Data'!$P:$P,Americas!$B5,'Raw Data'!$I:$I,Americas!$C5,'Raw Data'!$L:$L,$A5)</f>
        <v>36007888.580000006</v>
      </c>
      <c r="T5" s="14">
        <f>SUMIFS('Raw Data'!$AW:$AW,'Raw Data'!$P:$P,Americas!$B5,'Raw Data'!$I:$I,Americas!$C5,'Raw Data'!$L:$L,$A5)</f>
        <v>9163314.1542958915</v>
      </c>
    </row>
    <row r="6" spans="1:20" x14ac:dyDescent="0.25">
      <c r="A6" s="10" t="s">
        <v>61</v>
      </c>
      <c r="B6" s="11" t="s">
        <v>65</v>
      </c>
      <c r="C6" s="11" t="s">
        <v>90</v>
      </c>
      <c r="D6" s="12">
        <f>SUMIFS('Raw Data'!$Q:$Q,'Raw Data'!$P:$P,Americas!$B6,'Raw Data'!$I:$I,Americas!$C6,'Raw Data'!$L:$L,$A6)</f>
        <v>87641</v>
      </c>
      <c r="E6" s="12">
        <f>SUMIFS('Raw Data'!$V:$V,'Raw Data'!$P:$P,Americas!$B6,'Raw Data'!$I:$I,Americas!$C6,'Raw Data'!$L:$L,$A6)</f>
        <v>22110</v>
      </c>
      <c r="F6" s="12">
        <f>SUMIFS('Raw Data'!$X:$X,'Raw Data'!$P:$P,Americas!$B6,'Raw Data'!$I:$I,Americas!$C6,'Raw Data'!$L:$L,$A6)</f>
        <v>13529</v>
      </c>
      <c r="G6" s="12">
        <f>SUMIFS('Raw Data'!$Y:$Y,'Raw Data'!$P:$P,Americas!$B6,'Raw Data'!$I:$I,Americas!$C6,'Raw Data'!$L:$L,$A6)</f>
        <v>13009</v>
      </c>
      <c r="H6" s="12">
        <f>SUMIFS('Raw Data'!$Z:$Z,'Raw Data'!$P:$P,Americas!$B6,'Raw Data'!$I:$I,Americas!$C6,'Raw Data'!$L:$L,$A6)</f>
        <v>11675</v>
      </c>
      <c r="I6" s="12">
        <f>SUMIFS('Raw Data'!$AA:$AA,'Raw Data'!$P:$P,Americas!$B6,'Raw Data'!$I:$I,Americas!$C6,'Raw Data'!$L:$L,$A6)</f>
        <v>10812</v>
      </c>
      <c r="J6" s="12">
        <f>SUMIFS('Raw Data'!$AE:$AE,'Raw Data'!$P:$P,Americas!$B6,'Raw Data'!$I:$I,Americas!$C6,'Raw Data'!$L:$L,$A6)</f>
        <v>0</v>
      </c>
      <c r="K6" s="12">
        <f>SUMIFS('Raw Data'!$AF:$AF,'Raw Data'!$P:$P,Americas!$B6,'Raw Data'!$I:$I,Americas!$C6,'Raw Data'!$L:$L,$A6)</f>
        <v>1773</v>
      </c>
      <c r="L6" s="12">
        <f>SUMIFS('Raw Data'!$AG:$AG,'Raw Data'!$P:$P,Americas!$B6,'Raw Data'!$I:$I,Americas!$C6,'Raw Data'!$L:$L,$A6)</f>
        <v>112641</v>
      </c>
      <c r="M6" s="12">
        <f>SUMIFS('Raw Data'!$AH:$AH,'Raw Data'!$P:$P,Americas!$B6,'Raw Data'!$I:$I,Americas!$C6,'Raw Data'!$L:$L,$A6)</f>
        <v>0</v>
      </c>
      <c r="N6" s="12">
        <f>SUMIFS('Raw Data'!$AQ:$AQ,'Raw Data'!$P:$P,Americas!$B6,'Raw Data'!$I:$I,Americas!$C6,'Raw Data'!$L:$L,$A6)</f>
        <v>32385</v>
      </c>
      <c r="O6" s="12">
        <f>SUMIFS('Raw Data'!$AR:$AR,'Raw Data'!$P:$P,Americas!$B6,'Raw Data'!$I:$I,Americas!$C6,'Raw Data'!$L:$L,$A6)</f>
        <v>82029</v>
      </c>
      <c r="P6" s="12">
        <f>SUMIFS('Raw Data'!$AJ:$AJ,'Raw Data'!$P:$P,Americas!$B6,'Raw Data'!$I:$I,Americas!$C6,'Raw Data'!$L:$L,$A6)</f>
        <v>49704</v>
      </c>
      <c r="Q6" s="12">
        <f>SUMIFS('Raw Data'!$AS:$AS,'Raw Data'!$P:$P,Americas!$B6,'Raw Data'!$I:$I,Americas!$C6,'Raw Data'!$L:$L,$A6)</f>
        <v>25679</v>
      </c>
      <c r="R6" s="13">
        <f>SUMIFS('Raw Data'!$AU:$AU,'Raw Data'!$P:$P,Americas!$B6,'Raw Data'!$I:$I,Americas!$C6,'Raw Data'!$L:$L,$A6)</f>
        <v>41530489.2780376</v>
      </c>
      <c r="S6" s="13">
        <f>SUMIFS('Raw Data'!$AV:$AV,'Raw Data'!$P:$P,Americas!$B6,'Raw Data'!$I:$I,Americas!$C6,'Raw Data'!$L:$L,$A6)</f>
        <v>53681369.791900001</v>
      </c>
      <c r="T6" s="14">
        <f>SUMIFS('Raw Data'!$AW:$AW,'Raw Data'!$P:$P,Americas!$B6,'Raw Data'!$I:$I,Americas!$C6,'Raw Data'!$L:$L,$A6)</f>
        <v>5131236.552837613</v>
      </c>
    </row>
    <row r="7" spans="1:20" x14ac:dyDescent="0.25">
      <c r="A7" s="10" t="s">
        <v>61</v>
      </c>
      <c r="B7" s="11" t="s">
        <v>65</v>
      </c>
      <c r="C7" s="11" t="s">
        <v>1849</v>
      </c>
      <c r="D7" s="12">
        <f>SUMIFS('Raw Data'!$Q:$Q,'Raw Data'!$P:$P,Americas!$B7,'Raw Data'!$I:$I,Americas!$C7,'Raw Data'!$L:$L,$A7)</f>
        <v>22</v>
      </c>
      <c r="E7" s="12">
        <f>SUMIFS('Raw Data'!$V:$V,'Raw Data'!$P:$P,Americas!$B7,'Raw Data'!$I:$I,Americas!$C7,'Raw Data'!$L:$L,$A7)</f>
        <v>22</v>
      </c>
      <c r="F7" s="12">
        <f>SUMIFS('Raw Data'!$X:$X,'Raw Data'!$P:$P,Americas!$B7,'Raw Data'!$I:$I,Americas!$C7,'Raw Data'!$L:$L,$A7)</f>
        <v>22</v>
      </c>
      <c r="G7" s="12">
        <f>SUMIFS('Raw Data'!$Y:$Y,'Raw Data'!$P:$P,Americas!$B7,'Raw Data'!$I:$I,Americas!$C7,'Raw Data'!$L:$L,$A7)</f>
        <v>22</v>
      </c>
      <c r="H7" s="12">
        <f>SUMIFS('Raw Data'!$Z:$Z,'Raw Data'!$P:$P,Americas!$B7,'Raw Data'!$I:$I,Americas!$C7,'Raw Data'!$L:$L,$A7)</f>
        <v>22</v>
      </c>
      <c r="I7" s="12">
        <f>SUMIFS('Raw Data'!$AA:$AA,'Raw Data'!$P:$P,Americas!$B7,'Raw Data'!$I:$I,Americas!$C7,'Raw Data'!$L:$L,$A7)</f>
        <v>22</v>
      </c>
      <c r="J7" s="12">
        <f>SUMIFS('Raw Data'!$AE:$AE,'Raw Data'!$P:$P,Americas!$B7,'Raw Data'!$I:$I,Americas!$C7,'Raw Data'!$L:$L,$A7)</f>
        <v>0</v>
      </c>
      <c r="K7" s="12">
        <f>SUMIFS('Raw Data'!$AF:$AF,'Raw Data'!$P:$P,Americas!$B7,'Raw Data'!$I:$I,Americas!$C7,'Raw Data'!$L:$L,$A7)</f>
        <v>0</v>
      </c>
      <c r="L7" s="12">
        <f>SUMIFS('Raw Data'!$AG:$AG,'Raw Data'!$P:$P,Americas!$B7,'Raw Data'!$I:$I,Americas!$C7,'Raw Data'!$L:$L,$A7)</f>
        <v>0</v>
      </c>
      <c r="M7" s="12">
        <f>SUMIFS('Raw Data'!$AH:$AH,'Raw Data'!$P:$P,Americas!$B7,'Raw Data'!$I:$I,Americas!$C7,'Raw Data'!$L:$L,$A7)</f>
        <v>0</v>
      </c>
      <c r="N7" s="12">
        <f>SUMIFS('Raw Data'!$AQ:$AQ,'Raw Data'!$P:$P,Americas!$B7,'Raw Data'!$I:$I,Americas!$C7,'Raw Data'!$L:$L,$A7)</f>
        <v>0</v>
      </c>
      <c r="O7" s="12">
        <f>SUMIFS('Raw Data'!$AR:$AR,'Raw Data'!$P:$P,Americas!$B7,'Raw Data'!$I:$I,Americas!$C7,'Raw Data'!$L:$L,$A7)</f>
        <v>0</v>
      </c>
      <c r="P7" s="12">
        <f>SUMIFS('Raw Data'!$AJ:$AJ,'Raw Data'!$P:$P,Americas!$B7,'Raw Data'!$I:$I,Americas!$C7,'Raw Data'!$L:$L,$A7)</f>
        <v>0</v>
      </c>
      <c r="Q7" s="12">
        <f>SUMIFS('Raw Data'!$AS:$AS,'Raw Data'!$P:$P,Americas!$B7,'Raw Data'!$I:$I,Americas!$C7,'Raw Data'!$L:$L,$A7)</f>
        <v>0</v>
      </c>
      <c r="R7" s="13">
        <f>SUMIFS('Raw Data'!$AU:$AU,'Raw Data'!$P:$P,Americas!$B7,'Raw Data'!$I:$I,Americas!$C7,'Raw Data'!$L:$L,$A7)</f>
        <v>28100.790230555554</v>
      </c>
      <c r="S7" s="13">
        <f>SUMIFS('Raw Data'!$AV:$AV,'Raw Data'!$P:$P,Americas!$B7,'Raw Data'!$I:$I,Americas!$C7,'Raw Data'!$L:$L,$A7)</f>
        <v>0</v>
      </c>
      <c r="T7" s="14">
        <f>SUMIFS('Raw Data'!$AW:$AW,'Raw Data'!$P:$P,Americas!$B7,'Raw Data'!$I:$I,Americas!$C7,'Raw Data'!$L:$L,$A7)</f>
        <v>28100.790230555554</v>
      </c>
    </row>
    <row r="8" spans="1:20" x14ac:dyDescent="0.25">
      <c r="A8" s="15" t="s">
        <v>61</v>
      </c>
      <c r="B8" s="16" t="s">
        <v>65</v>
      </c>
      <c r="C8" s="16" t="s">
        <v>2754</v>
      </c>
      <c r="D8" s="17">
        <f>SUMIFS('Raw Data'!$Q:$Q,'Raw Data'!$P:$P,Americas!$B8,'Raw Data'!$I:$I,Americas!$C8,'Raw Data'!$L:$L,$A8)</f>
        <v>5</v>
      </c>
      <c r="E8" s="17">
        <f>SUMIFS('Raw Data'!$V:$V,'Raw Data'!$P:$P,Americas!$B8,'Raw Data'!$I:$I,Americas!$C8,'Raw Data'!$L:$L,$A8)</f>
        <v>5</v>
      </c>
      <c r="F8" s="17">
        <f>SUMIFS('Raw Data'!$X:$X,'Raw Data'!$P:$P,Americas!$B8,'Raw Data'!$I:$I,Americas!$C8,'Raw Data'!$L:$L,$A8)</f>
        <v>5</v>
      </c>
      <c r="G8" s="17">
        <f>SUMIFS('Raw Data'!$Y:$Y,'Raw Data'!$P:$P,Americas!$B8,'Raw Data'!$I:$I,Americas!$C8,'Raw Data'!$L:$L,$A8)</f>
        <v>5</v>
      </c>
      <c r="H8" s="17">
        <f>SUMIFS('Raw Data'!$Z:$Z,'Raw Data'!$P:$P,Americas!$B8,'Raw Data'!$I:$I,Americas!$C8,'Raw Data'!$L:$L,$A8)</f>
        <v>5</v>
      </c>
      <c r="I8" s="17">
        <f>SUMIFS('Raw Data'!$AA:$AA,'Raw Data'!$P:$P,Americas!$B8,'Raw Data'!$I:$I,Americas!$C8,'Raw Data'!$L:$L,$A8)</f>
        <v>5</v>
      </c>
      <c r="J8" s="17">
        <f>SUMIFS('Raw Data'!$AE:$AE,'Raw Data'!$P:$P,Americas!$B8,'Raw Data'!$I:$I,Americas!$C8,'Raw Data'!$L:$L,$A8)</f>
        <v>0</v>
      </c>
      <c r="K8" s="17">
        <f>SUMIFS('Raw Data'!$AF:$AF,'Raw Data'!$P:$P,Americas!$B8,'Raw Data'!$I:$I,Americas!$C8,'Raw Data'!$L:$L,$A8)</f>
        <v>0</v>
      </c>
      <c r="L8" s="17">
        <f>SUMIFS('Raw Data'!$AG:$AG,'Raw Data'!$P:$P,Americas!$B8,'Raw Data'!$I:$I,Americas!$C8,'Raw Data'!$L:$L,$A8)</f>
        <v>0</v>
      </c>
      <c r="M8" s="17">
        <f>SUMIFS('Raw Data'!$AH:$AH,'Raw Data'!$P:$P,Americas!$B8,'Raw Data'!$I:$I,Americas!$C8,'Raw Data'!$L:$L,$A8)</f>
        <v>0</v>
      </c>
      <c r="N8" s="17">
        <f>SUMIFS('Raw Data'!$AQ:$AQ,'Raw Data'!$P:$P,Americas!$B8,'Raw Data'!$I:$I,Americas!$C8,'Raw Data'!$L:$L,$A8)</f>
        <v>0</v>
      </c>
      <c r="O8" s="17">
        <f>SUMIFS('Raw Data'!$AR:$AR,'Raw Data'!$P:$P,Americas!$B8,'Raw Data'!$I:$I,Americas!$C8,'Raw Data'!$L:$L,$A8)</f>
        <v>0</v>
      </c>
      <c r="P8" s="17">
        <f>SUMIFS('Raw Data'!$AJ:$AJ,'Raw Data'!$P:$P,Americas!$B8,'Raw Data'!$I:$I,Americas!$C8,'Raw Data'!$L:$L,$A8)</f>
        <v>0</v>
      </c>
      <c r="Q8" s="17">
        <f>SUMIFS('Raw Data'!$AS:$AS,'Raw Data'!$P:$P,Americas!$B8,'Raw Data'!$I:$I,Americas!$C8,'Raw Data'!$L:$L,$A8)</f>
        <v>0</v>
      </c>
      <c r="R8" s="18">
        <f>SUMIFS('Raw Data'!$AU:$AU,'Raw Data'!$P:$P,Americas!$B8,'Raw Data'!$I:$I,Americas!$C8,'Raw Data'!$L:$L,$A8)</f>
        <v>3332.74</v>
      </c>
      <c r="S8" s="18">
        <f>SUMIFS('Raw Data'!$AV:$AV,'Raw Data'!$P:$P,Americas!$B8,'Raw Data'!$I:$I,Americas!$C8,'Raw Data'!$L:$L,$A8)</f>
        <v>0</v>
      </c>
      <c r="T8" s="19">
        <f>SUMIFS('Raw Data'!$AW:$AW,'Raw Data'!$P:$P,Americas!$B8,'Raw Data'!$I:$I,Americas!$C8,'Raw Data'!$L:$L,$A8)</f>
        <v>3332.74</v>
      </c>
    </row>
    <row r="9" spans="1:20" x14ac:dyDescent="0.25">
      <c r="A9" s="5" t="s">
        <v>61</v>
      </c>
      <c r="B9" s="6" t="s">
        <v>110</v>
      </c>
      <c r="C9" s="6" t="s">
        <v>280</v>
      </c>
      <c r="D9" s="7">
        <f>SUMIFS('Raw Data'!$Q:$Q,'Raw Data'!$P:$P,Americas!$B9,'Raw Data'!$I:$I,Americas!$C9,'Raw Data'!$L:$L,$A9)</f>
        <v>6</v>
      </c>
      <c r="E9" s="7">
        <f>SUMIFS('Raw Data'!$V:$V,'Raw Data'!$P:$P,Americas!$B9,'Raw Data'!$I:$I,Americas!$C9,'Raw Data'!$L:$L,$A9)</f>
        <v>6</v>
      </c>
      <c r="F9" s="7">
        <f>SUMIFS('Raw Data'!$X:$X,'Raw Data'!$P:$P,Americas!$B9,'Raw Data'!$I:$I,Americas!$C9,'Raw Data'!$L:$L,$A9)</f>
        <v>6</v>
      </c>
      <c r="G9" s="7">
        <f>SUMIFS('Raw Data'!$Y:$Y,'Raw Data'!$P:$P,Americas!$B9,'Raw Data'!$I:$I,Americas!$C9,'Raw Data'!$L:$L,$A9)</f>
        <v>6</v>
      </c>
      <c r="H9" s="7">
        <f>SUMIFS('Raw Data'!$Z:$Z,'Raw Data'!$P:$P,Americas!$B9,'Raw Data'!$I:$I,Americas!$C9,'Raw Data'!$L:$L,$A9)</f>
        <v>6</v>
      </c>
      <c r="I9" s="7">
        <f>SUMIFS('Raw Data'!$AA:$AA,'Raw Data'!$P:$P,Americas!$B9,'Raw Data'!$I:$I,Americas!$C9,'Raw Data'!$L:$L,$A9)</f>
        <v>6</v>
      </c>
      <c r="J9" s="7">
        <f>SUMIFS('Raw Data'!$AE:$AE,'Raw Data'!$P:$P,Americas!$B9,'Raw Data'!$I:$I,Americas!$C9,'Raw Data'!$L:$L,$A9)</f>
        <v>0</v>
      </c>
      <c r="K9" s="7">
        <f>SUMIFS('Raw Data'!$AF:$AF,'Raw Data'!$P:$P,Americas!$B9,'Raw Data'!$I:$I,Americas!$C9,'Raw Data'!$L:$L,$A9)</f>
        <v>0</v>
      </c>
      <c r="L9" s="7">
        <f>SUMIFS('Raw Data'!$AG:$AG,'Raw Data'!$P:$P,Americas!$B9,'Raw Data'!$I:$I,Americas!$C9,'Raw Data'!$L:$L,$A9)</f>
        <v>0</v>
      </c>
      <c r="M9" s="7">
        <f>SUMIFS('Raw Data'!$AH:$AH,'Raw Data'!$P:$P,Americas!$B9,'Raw Data'!$I:$I,Americas!$C9,'Raw Data'!$L:$L,$A9)</f>
        <v>0</v>
      </c>
      <c r="N9" s="7">
        <f>SUMIFS('Raw Data'!$AQ:$AQ,'Raw Data'!$P:$P,Americas!$B9,'Raw Data'!$I:$I,Americas!$C9,'Raw Data'!$L:$L,$A9)</f>
        <v>0</v>
      </c>
      <c r="O9" s="7">
        <f>SUMIFS('Raw Data'!$AR:$AR,'Raw Data'!$P:$P,Americas!$B9,'Raw Data'!$I:$I,Americas!$C9,'Raw Data'!$L:$L,$A9)</f>
        <v>0</v>
      </c>
      <c r="P9" s="7">
        <f>SUMIFS('Raw Data'!$AJ:$AJ,'Raw Data'!$P:$P,Americas!$B9,'Raw Data'!$I:$I,Americas!$C9,'Raw Data'!$L:$L,$A9)</f>
        <v>0</v>
      </c>
      <c r="Q9" s="7">
        <f>SUMIFS('Raw Data'!$AS:$AS,'Raw Data'!$P:$P,Americas!$B9,'Raw Data'!$I:$I,Americas!$C9,'Raw Data'!$L:$L,$A9)</f>
        <v>0</v>
      </c>
      <c r="R9" s="8">
        <f>SUMIFS('Raw Data'!$AU:$AU,'Raw Data'!$P:$P,Americas!$B9,'Raw Data'!$I:$I,Americas!$C9,'Raw Data'!$L:$L,$A9)</f>
        <v>7550.9400000000005</v>
      </c>
      <c r="S9" s="8">
        <f>SUMIFS('Raw Data'!$AV:$AV,'Raw Data'!$P:$P,Americas!$B9,'Raw Data'!$I:$I,Americas!$C9,'Raw Data'!$L:$L,$A9)</f>
        <v>0</v>
      </c>
      <c r="T9" s="9">
        <f>SUMIFS('Raw Data'!$AW:$AW,'Raw Data'!$P:$P,Americas!$B9,'Raw Data'!$I:$I,Americas!$C9,'Raw Data'!$L:$L,$A9)</f>
        <v>7550.9400000000005</v>
      </c>
    </row>
    <row r="10" spans="1:20" x14ac:dyDescent="0.25">
      <c r="A10" s="10" t="s">
        <v>61</v>
      </c>
      <c r="B10" s="11" t="s">
        <v>110</v>
      </c>
      <c r="C10" s="11" t="s">
        <v>391</v>
      </c>
      <c r="D10" s="12">
        <f>SUMIFS('Raw Data'!$Q:$Q,'Raw Data'!$P:$P,Americas!$B10,'Raw Data'!$I:$I,Americas!$C10,'Raw Data'!$L:$L,$A10)</f>
        <v>470</v>
      </c>
      <c r="E10" s="12">
        <f>SUMIFS('Raw Data'!$V:$V,'Raw Data'!$P:$P,Americas!$B10,'Raw Data'!$I:$I,Americas!$C10,'Raw Data'!$L:$L,$A10)</f>
        <v>470</v>
      </c>
      <c r="F10" s="12">
        <f>SUMIFS('Raw Data'!$X:$X,'Raw Data'!$P:$P,Americas!$B10,'Raw Data'!$I:$I,Americas!$C10,'Raw Data'!$L:$L,$A10)</f>
        <v>470</v>
      </c>
      <c r="G10" s="12">
        <f>SUMIFS('Raw Data'!$Y:$Y,'Raw Data'!$P:$P,Americas!$B10,'Raw Data'!$I:$I,Americas!$C10,'Raw Data'!$L:$L,$A10)</f>
        <v>424</v>
      </c>
      <c r="H10" s="12">
        <f>SUMIFS('Raw Data'!$Z:$Z,'Raw Data'!$P:$P,Americas!$B10,'Raw Data'!$I:$I,Americas!$C10,'Raw Data'!$L:$L,$A10)</f>
        <v>424</v>
      </c>
      <c r="I10" s="12">
        <f>SUMIFS('Raw Data'!$AA:$AA,'Raw Data'!$P:$P,Americas!$B10,'Raw Data'!$I:$I,Americas!$C10,'Raw Data'!$L:$L,$A10)</f>
        <v>311</v>
      </c>
      <c r="J10" s="12">
        <f>SUMIFS('Raw Data'!$AE:$AE,'Raw Data'!$P:$P,Americas!$B10,'Raw Data'!$I:$I,Americas!$C10,'Raw Data'!$L:$L,$A10)</f>
        <v>0</v>
      </c>
      <c r="K10" s="12">
        <f>SUMIFS('Raw Data'!$AF:$AF,'Raw Data'!$P:$P,Americas!$B10,'Raw Data'!$I:$I,Americas!$C10,'Raw Data'!$L:$L,$A10)</f>
        <v>0</v>
      </c>
      <c r="L10" s="12">
        <f>SUMIFS('Raw Data'!$AG:$AG,'Raw Data'!$P:$P,Americas!$B10,'Raw Data'!$I:$I,Americas!$C10,'Raw Data'!$L:$L,$A10)</f>
        <v>0</v>
      </c>
      <c r="M10" s="12">
        <f>SUMIFS('Raw Data'!$AH:$AH,'Raw Data'!$P:$P,Americas!$B10,'Raw Data'!$I:$I,Americas!$C10,'Raw Data'!$L:$L,$A10)</f>
        <v>0</v>
      </c>
      <c r="N10" s="12">
        <f>SUMIFS('Raw Data'!$AQ:$AQ,'Raw Data'!$P:$P,Americas!$B10,'Raw Data'!$I:$I,Americas!$C10,'Raw Data'!$L:$L,$A10)</f>
        <v>0</v>
      </c>
      <c r="O10" s="12">
        <f>SUMIFS('Raw Data'!$AR:$AR,'Raw Data'!$P:$P,Americas!$B10,'Raw Data'!$I:$I,Americas!$C10,'Raw Data'!$L:$L,$A10)</f>
        <v>0</v>
      </c>
      <c r="P10" s="12">
        <f>SUMIFS('Raw Data'!$AJ:$AJ,'Raw Data'!$P:$P,Americas!$B10,'Raw Data'!$I:$I,Americas!$C10,'Raw Data'!$L:$L,$A10)</f>
        <v>199</v>
      </c>
      <c r="Q10" s="12">
        <f>SUMIFS('Raw Data'!$AS:$AS,'Raw Data'!$P:$P,Americas!$B10,'Raw Data'!$I:$I,Americas!$C10,'Raw Data'!$L:$L,$A10)</f>
        <v>0</v>
      </c>
      <c r="R10" s="13">
        <f>SUMIFS('Raw Data'!$AU:$AU,'Raw Data'!$P:$P,Americas!$B10,'Raw Data'!$I:$I,Americas!$C10,'Raw Data'!$L:$L,$A10)</f>
        <v>228273.41999999998</v>
      </c>
      <c r="S10" s="13">
        <f>SUMIFS('Raw Data'!$AV:$AV,'Raw Data'!$P:$P,Americas!$B10,'Raw Data'!$I:$I,Americas!$C10,'Raw Data'!$L:$L,$A10)</f>
        <v>0</v>
      </c>
      <c r="T10" s="14">
        <f>SUMIFS('Raw Data'!$AW:$AW,'Raw Data'!$P:$P,Americas!$B10,'Raw Data'!$I:$I,Americas!$C10,'Raw Data'!$L:$L,$A10)</f>
        <v>228273.41999999998</v>
      </c>
    </row>
    <row r="11" spans="1:20" x14ac:dyDescent="0.25">
      <c r="A11" s="10" t="s">
        <v>61</v>
      </c>
      <c r="B11" s="11" t="s">
        <v>110</v>
      </c>
      <c r="C11" s="11" t="s">
        <v>230</v>
      </c>
      <c r="D11" s="12">
        <f>SUMIFS('Raw Data'!$Q:$Q,'Raw Data'!$P:$P,Americas!$B11,'Raw Data'!$I:$I,Americas!$C11,'Raw Data'!$L:$L,$A11)</f>
        <v>11362</v>
      </c>
      <c r="E11" s="12">
        <f>SUMIFS('Raw Data'!$V:$V,'Raw Data'!$P:$P,Americas!$B11,'Raw Data'!$I:$I,Americas!$C11,'Raw Data'!$L:$L,$A11)</f>
        <v>2433</v>
      </c>
      <c r="F11" s="12">
        <f>SUMIFS('Raw Data'!$X:$X,'Raw Data'!$P:$P,Americas!$B11,'Raw Data'!$I:$I,Americas!$C11,'Raw Data'!$L:$L,$A11)</f>
        <v>1489</v>
      </c>
      <c r="G11" s="12">
        <f>SUMIFS('Raw Data'!$Y:$Y,'Raw Data'!$P:$P,Americas!$B11,'Raw Data'!$I:$I,Americas!$C11,'Raw Data'!$L:$L,$A11)</f>
        <v>988</v>
      </c>
      <c r="H11" s="12">
        <f>SUMIFS('Raw Data'!$Z:$Z,'Raw Data'!$P:$P,Americas!$B11,'Raw Data'!$I:$I,Americas!$C11,'Raw Data'!$L:$L,$A11)</f>
        <v>345</v>
      </c>
      <c r="I11" s="12">
        <f>SUMIFS('Raw Data'!$AA:$AA,'Raw Data'!$P:$P,Americas!$B11,'Raw Data'!$I:$I,Americas!$C11,'Raw Data'!$L:$L,$A11)</f>
        <v>307</v>
      </c>
      <c r="J11" s="12">
        <f>SUMIFS('Raw Data'!$AE:$AE,'Raw Data'!$P:$P,Americas!$B11,'Raw Data'!$I:$I,Americas!$C11,'Raw Data'!$L:$L,$A11)</f>
        <v>545</v>
      </c>
      <c r="K11" s="12">
        <f>SUMIFS('Raw Data'!$AF:$AF,'Raw Data'!$P:$P,Americas!$B11,'Raw Data'!$I:$I,Americas!$C11,'Raw Data'!$L:$L,$A11)</f>
        <v>2974</v>
      </c>
      <c r="L11" s="12">
        <f>SUMIFS('Raw Data'!$AG:$AG,'Raw Data'!$P:$P,Americas!$B11,'Raw Data'!$I:$I,Americas!$C11,'Raw Data'!$L:$L,$A11)</f>
        <v>16474</v>
      </c>
      <c r="M11" s="12">
        <f>SUMIFS('Raw Data'!$AH:$AH,'Raw Data'!$P:$P,Americas!$B11,'Raw Data'!$I:$I,Americas!$C11,'Raw Data'!$L:$L,$A11)</f>
        <v>0</v>
      </c>
      <c r="N11" s="12">
        <f>SUMIFS('Raw Data'!$AQ:$AQ,'Raw Data'!$P:$P,Americas!$B11,'Raw Data'!$I:$I,Americas!$C11,'Raw Data'!$L:$L,$A11)</f>
        <v>5541</v>
      </c>
      <c r="O11" s="12">
        <f>SUMIFS('Raw Data'!$AR:$AR,'Raw Data'!$P:$P,Americas!$B11,'Raw Data'!$I:$I,Americas!$C11,'Raw Data'!$L:$L,$A11)</f>
        <v>14452</v>
      </c>
      <c r="P11" s="12">
        <f>SUMIFS('Raw Data'!$AJ:$AJ,'Raw Data'!$P:$P,Americas!$B11,'Raw Data'!$I:$I,Americas!$C11,'Raw Data'!$L:$L,$A11)</f>
        <v>6855</v>
      </c>
      <c r="Q11" s="12">
        <f>SUMIFS('Raw Data'!$AS:$AS,'Raw Data'!$P:$P,Americas!$B11,'Raw Data'!$I:$I,Americas!$C11,'Raw Data'!$L:$L,$A11)</f>
        <v>7009</v>
      </c>
      <c r="R11" s="13">
        <f>SUMIFS('Raw Data'!$AU:$AU,'Raw Data'!$P:$P,Americas!$B11,'Raw Data'!$I:$I,Americas!$C11,'Raw Data'!$L:$L,$A11)</f>
        <v>5332463.7035302464</v>
      </c>
      <c r="S11" s="13">
        <f>SUMIFS('Raw Data'!$AV:$AV,'Raw Data'!$P:$P,Americas!$B11,'Raw Data'!$I:$I,Americas!$C11,'Raw Data'!$L:$L,$A11)</f>
        <v>10026798.1864</v>
      </c>
      <c r="T11" s="14">
        <f>SUMIFS('Raw Data'!$AW:$AW,'Raw Data'!$P:$P,Americas!$B11,'Raw Data'!$I:$I,Americas!$C11,'Raw Data'!$L:$L,$A11)</f>
        <v>610186.27453024592</v>
      </c>
    </row>
    <row r="12" spans="1:20" x14ac:dyDescent="0.25">
      <c r="A12" s="10" t="s">
        <v>61</v>
      </c>
      <c r="B12" s="11" t="s">
        <v>110</v>
      </c>
      <c r="C12" s="11" t="s">
        <v>73</v>
      </c>
      <c r="D12" s="12">
        <f>SUMIFS('Raw Data'!$Q:$Q,'Raw Data'!$P:$P,Americas!$B12,'Raw Data'!$I:$I,Americas!$C12,'Raw Data'!$L:$L,$A12)</f>
        <v>18011</v>
      </c>
      <c r="E12" s="12">
        <f>SUMIFS('Raw Data'!$V:$V,'Raw Data'!$P:$P,Americas!$B12,'Raw Data'!$I:$I,Americas!$C12,'Raw Data'!$L:$L,$A12)</f>
        <v>4755</v>
      </c>
      <c r="F12" s="12">
        <f>SUMIFS('Raw Data'!$X:$X,'Raw Data'!$P:$P,Americas!$B12,'Raw Data'!$I:$I,Americas!$C12,'Raw Data'!$L:$L,$A12)</f>
        <v>1750</v>
      </c>
      <c r="G12" s="12">
        <f>SUMIFS('Raw Data'!$Y:$Y,'Raw Data'!$P:$P,Americas!$B12,'Raw Data'!$I:$I,Americas!$C12,'Raw Data'!$L:$L,$A12)</f>
        <v>1608</v>
      </c>
      <c r="H12" s="12">
        <f>SUMIFS('Raw Data'!$Z:$Z,'Raw Data'!$P:$P,Americas!$B12,'Raw Data'!$I:$I,Americas!$C12,'Raw Data'!$L:$L,$A12)</f>
        <v>955</v>
      </c>
      <c r="I12" s="12">
        <f>SUMIFS('Raw Data'!$AA:$AA,'Raw Data'!$P:$P,Americas!$B12,'Raw Data'!$I:$I,Americas!$C12,'Raw Data'!$L:$L,$A12)</f>
        <v>617</v>
      </c>
      <c r="J12" s="12">
        <f>SUMIFS('Raw Data'!$AE:$AE,'Raw Data'!$P:$P,Americas!$B12,'Raw Data'!$I:$I,Americas!$C12,'Raw Data'!$L:$L,$A12)</f>
        <v>3610</v>
      </c>
      <c r="K12" s="12">
        <f>SUMIFS('Raw Data'!$AF:$AF,'Raw Data'!$P:$P,Americas!$B12,'Raw Data'!$I:$I,Americas!$C12,'Raw Data'!$L:$L,$A12)</f>
        <v>0</v>
      </c>
      <c r="L12" s="12">
        <f>SUMIFS('Raw Data'!$AG:$AG,'Raw Data'!$P:$P,Americas!$B12,'Raw Data'!$I:$I,Americas!$C12,'Raw Data'!$L:$L,$A12)</f>
        <v>77712</v>
      </c>
      <c r="M12" s="12">
        <f>SUMIFS('Raw Data'!$AH:$AH,'Raw Data'!$P:$P,Americas!$B12,'Raw Data'!$I:$I,Americas!$C12,'Raw Data'!$L:$L,$A12)</f>
        <v>0</v>
      </c>
      <c r="N12" s="12">
        <f>SUMIFS('Raw Data'!$AQ:$AQ,'Raw Data'!$P:$P,Americas!$B12,'Raw Data'!$I:$I,Americas!$C12,'Raw Data'!$L:$L,$A12)</f>
        <v>71527</v>
      </c>
      <c r="O12" s="12">
        <f>SUMIFS('Raw Data'!$AR:$AR,'Raw Data'!$P:$P,Americas!$B12,'Raw Data'!$I:$I,Americas!$C12,'Raw Data'!$L:$L,$A12)</f>
        <v>9795</v>
      </c>
      <c r="P12" s="12">
        <f>SUMIFS('Raw Data'!$AJ:$AJ,'Raw Data'!$P:$P,Americas!$B12,'Raw Data'!$I:$I,Americas!$C12,'Raw Data'!$L:$L,$A12)</f>
        <v>17110</v>
      </c>
      <c r="Q12" s="12">
        <f>SUMIFS('Raw Data'!$AS:$AS,'Raw Data'!$P:$P,Americas!$B12,'Raw Data'!$I:$I,Americas!$C12,'Raw Data'!$L:$L,$A12)</f>
        <v>40613</v>
      </c>
      <c r="R12" s="13">
        <f>SUMIFS('Raw Data'!$AU:$AU,'Raw Data'!$P:$P,Americas!$B12,'Raw Data'!$I:$I,Americas!$C12,'Raw Data'!$L:$L,$A12)</f>
        <v>9760976.3589000013</v>
      </c>
      <c r="S12" s="13">
        <f>SUMIFS('Raw Data'!$AV:$AV,'Raw Data'!$P:$P,Americas!$B12,'Raw Data'!$I:$I,Americas!$C12,'Raw Data'!$L:$L,$A12)</f>
        <v>40330198.682499982</v>
      </c>
      <c r="T12" s="14">
        <f>SUMIFS('Raw Data'!$AW:$AW,'Raw Data'!$P:$P,Americas!$B12,'Raw Data'!$I:$I,Americas!$C12,'Raw Data'!$L:$L,$A12)</f>
        <v>1035192.2939000002</v>
      </c>
    </row>
    <row r="13" spans="1:20" x14ac:dyDescent="0.25">
      <c r="A13" s="10" t="s">
        <v>61</v>
      </c>
      <c r="B13" s="11" t="s">
        <v>110</v>
      </c>
      <c r="C13" s="11" t="s">
        <v>355</v>
      </c>
      <c r="D13" s="12">
        <f>SUMIFS('Raw Data'!$Q:$Q,'Raw Data'!$P:$P,Americas!$B13,'Raw Data'!$I:$I,Americas!$C13,'Raw Data'!$L:$L,$A13)</f>
        <v>1348</v>
      </c>
      <c r="E13" s="12">
        <f>SUMIFS('Raw Data'!$V:$V,'Raw Data'!$P:$P,Americas!$B13,'Raw Data'!$I:$I,Americas!$C13,'Raw Data'!$L:$L,$A13)</f>
        <v>299</v>
      </c>
      <c r="F13" s="12">
        <f>SUMIFS('Raw Data'!$X:$X,'Raw Data'!$P:$P,Americas!$B13,'Raw Data'!$I:$I,Americas!$C13,'Raw Data'!$L:$L,$A13)</f>
        <v>193</v>
      </c>
      <c r="G13" s="12">
        <f>SUMIFS('Raw Data'!$Y:$Y,'Raw Data'!$P:$P,Americas!$B13,'Raw Data'!$I:$I,Americas!$C13,'Raw Data'!$L:$L,$A13)</f>
        <v>94</v>
      </c>
      <c r="H13" s="12">
        <f>SUMIFS('Raw Data'!$Z:$Z,'Raw Data'!$P:$P,Americas!$B13,'Raw Data'!$I:$I,Americas!$C13,'Raw Data'!$L:$L,$A13)</f>
        <v>94</v>
      </c>
      <c r="I13" s="12">
        <f>SUMIFS('Raw Data'!$AA:$AA,'Raw Data'!$P:$P,Americas!$B13,'Raw Data'!$I:$I,Americas!$C13,'Raw Data'!$L:$L,$A13)</f>
        <v>72</v>
      </c>
      <c r="J13" s="12">
        <f>SUMIFS('Raw Data'!$AE:$AE,'Raw Data'!$P:$P,Americas!$B13,'Raw Data'!$I:$I,Americas!$C13,'Raw Data'!$L:$L,$A13)</f>
        <v>0</v>
      </c>
      <c r="K13" s="12">
        <f>SUMIFS('Raw Data'!$AF:$AF,'Raw Data'!$P:$P,Americas!$B13,'Raw Data'!$I:$I,Americas!$C13,'Raw Data'!$L:$L,$A13)</f>
        <v>520</v>
      </c>
      <c r="L13" s="12">
        <f>SUMIFS('Raw Data'!$AG:$AG,'Raw Data'!$P:$P,Americas!$B13,'Raw Data'!$I:$I,Americas!$C13,'Raw Data'!$L:$L,$A13)</f>
        <v>4778</v>
      </c>
      <c r="M13" s="12">
        <f>SUMIFS('Raw Data'!$AH:$AH,'Raw Data'!$P:$P,Americas!$B13,'Raw Data'!$I:$I,Americas!$C13,'Raw Data'!$L:$L,$A13)</f>
        <v>0</v>
      </c>
      <c r="N13" s="12">
        <f>SUMIFS('Raw Data'!$AQ:$AQ,'Raw Data'!$P:$P,Americas!$B13,'Raw Data'!$I:$I,Americas!$C13,'Raw Data'!$L:$L,$A13)</f>
        <v>815</v>
      </c>
      <c r="O13" s="12">
        <f>SUMIFS('Raw Data'!$AR:$AR,'Raw Data'!$P:$P,Americas!$B13,'Raw Data'!$I:$I,Americas!$C13,'Raw Data'!$L:$L,$A13)</f>
        <v>4483</v>
      </c>
      <c r="P13" s="12">
        <f>SUMIFS('Raw Data'!$AJ:$AJ,'Raw Data'!$P:$P,Americas!$B13,'Raw Data'!$I:$I,Americas!$C13,'Raw Data'!$L:$L,$A13)</f>
        <v>2259</v>
      </c>
      <c r="Q13" s="12">
        <f>SUMIFS('Raw Data'!$AS:$AS,'Raw Data'!$P:$P,Americas!$B13,'Raw Data'!$I:$I,Americas!$C13,'Raw Data'!$L:$L,$A13)</f>
        <v>1538</v>
      </c>
      <c r="R13" s="13">
        <f>SUMIFS('Raw Data'!$AU:$AU,'Raw Data'!$P:$P,Americas!$B13,'Raw Data'!$I:$I,Americas!$C13,'Raw Data'!$L:$L,$A13)</f>
        <v>1373398.0750999998</v>
      </c>
      <c r="S13" s="13">
        <f>SUMIFS('Raw Data'!$AV:$AV,'Raw Data'!$P:$P,Americas!$B13,'Raw Data'!$I:$I,Americas!$C13,'Raw Data'!$L:$L,$A13)</f>
        <v>4243442.7689999994</v>
      </c>
      <c r="T13" s="14">
        <f>SUMIFS('Raw Data'!$AW:$AW,'Raw Data'!$P:$P,Americas!$B13,'Raw Data'!$I:$I,Americas!$C13,'Raw Data'!$L:$L,$A13)</f>
        <v>153668.04510000002</v>
      </c>
    </row>
    <row r="14" spans="1:20" x14ac:dyDescent="0.25">
      <c r="A14" s="10" t="s">
        <v>61</v>
      </c>
      <c r="B14" s="11" t="s">
        <v>110</v>
      </c>
      <c r="C14" s="11" t="s">
        <v>133</v>
      </c>
      <c r="D14" s="12">
        <f>SUMIFS('Raw Data'!$Q:$Q,'Raw Data'!$P:$P,Americas!$B14,'Raw Data'!$I:$I,Americas!$C14,'Raw Data'!$L:$L,$A14)</f>
        <v>18</v>
      </c>
      <c r="E14" s="12">
        <f>SUMIFS('Raw Data'!$V:$V,'Raw Data'!$P:$P,Americas!$B14,'Raw Data'!$I:$I,Americas!$C14,'Raw Data'!$L:$L,$A14)</f>
        <v>18</v>
      </c>
      <c r="F14" s="12">
        <f>SUMIFS('Raw Data'!$X:$X,'Raw Data'!$P:$P,Americas!$B14,'Raw Data'!$I:$I,Americas!$C14,'Raw Data'!$L:$L,$A14)</f>
        <v>18</v>
      </c>
      <c r="G14" s="12">
        <f>SUMIFS('Raw Data'!$Y:$Y,'Raw Data'!$P:$P,Americas!$B14,'Raw Data'!$I:$I,Americas!$C14,'Raw Data'!$L:$L,$A14)</f>
        <v>18</v>
      </c>
      <c r="H14" s="12">
        <f>SUMIFS('Raw Data'!$Z:$Z,'Raw Data'!$P:$P,Americas!$B14,'Raw Data'!$I:$I,Americas!$C14,'Raw Data'!$L:$L,$A14)</f>
        <v>18</v>
      </c>
      <c r="I14" s="12">
        <f>SUMIFS('Raw Data'!$AA:$AA,'Raw Data'!$P:$P,Americas!$B14,'Raw Data'!$I:$I,Americas!$C14,'Raw Data'!$L:$L,$A14)</f>
        <v>18</v>
      </c>
      <c r="J14" s="12">
        <f>SUMIFS('Raw Data'!$AE:$AE,'Raw Data'!$P:$P,Americas!$B14,'Raw Data'!$I:$I,Americas!$C14,'Raw Data'!$L:$L,$A14)</f>
        <v>0</v>
      </c>
      <c r="K14" s="12">
        <f>SUMIFS('Raw Data'!$AF:$AF,'Raw Data'!$P:$P,Americas!$B14,'Raw Data'!$I:$I,Americas!$C14,'Raw Data'!$L:$L,$A14)</f>
        <v>0</v>
      </c>
      <c r="L14" s="12">
        <f>SUMIFS('Raw Data'!$AG:$AG,'Raw Data'!$P:$P,Americas!$B14,'Raw Data'!$I:$I,Americas!$C14,'Raw Data'!$L:$L,$A14)</f>
        <v>0</v>
      </c>
      <c r="M14" s="12">
        <f>SUMIFS('Raw Data'!$AH:$AH,'Raw Data'!$P:$P,Americas!$B14,'Raw Data'!$I:$I,Americas!$C14,'Raw Data'!$L:$L,$A14)</f>
        <v>0</v>
      </c>
      <c r="N14" s="12">
        <f>SUMIFS('Raw Data'!$AQ:$AQ,'Raw Data'!$P:$P,Americas!$B14,'Raw Data'!$I:$I,Americas!$C14,'Raw Data'!$L:$L,$A14)</f>
        <v>0</v>
      </c>
      <c r="O14" s="12">
        <f>SUMIFS('Raw Data'!$AR:$AR,'Raw Data'!$P:$P,Americas!$B14,'Raw Data'!$I:$I,Americas!$C14,'Raw Data'!$L:$L,$A14)</f>
        <v>0</v>
      </c>
      <c r="P14" s="12">
        <f>SUMIFS('Raw Data'!$AJ:$AJ,'Raw Data'!$P:$P,Americas!$B14,'Raw Data'!$I:$I,Americas!$C14,'Raw Data'!$L:$L,$A14)</f>
        <v>0</v>
      </c>
      <c r="Q14" s="12">
        <f>SUMIFS('Raw Data'!$AS:$AS,'Raw Data'!$P:$P,Americas!$B14,'Raw Data'!$I:$I,Americas!$C14,'Raw Data'!$L:$L,$A14)</f>
        <v>0</v>
      </c>
      <c r="R14" s="13">
        <f>SUMIFS('Raw Data'!$AU:$AU,'Raw Data'!$P:$P,Americas!$B14,'Raw Data'!$I:$I,Americas!$C14,'Raw Data'!$L:$L,$A14)</f>
        <v>18064.18</v>
      </c>
      <c r="S14" s="13">
        <f>SUMIFS('Raw Data'!$AV:$AV,'Raw Data'!$P:$P,Americas!$B14,'Raw Data'!$I:$I,Americas!$C14,'Raw Data'!$L:$L,$A14)</f>
        <v>0</v>
      </c>
      <c r="T14" s="14">
        <f>SUMIFS('Raw Data'!$AW:$AW,'Raw Data'!$P:$P,Americas!$B14,'Raw Data'!$I:$I,Americas!$C14,'Raw Data'!$L:$L,$A14)</f>
        <v>18064.18</v>
      </c>
    </row>
    <row r="15" spans="1:20" x14ac:dyDescent="0.25">
      <c r="A15" s="10" t="s">
        <v>61</v>
      </c>
      <c r="B15" s="11" t="s">
        <v>110</v>
      </c>
      <c r="C15" s="11" t="s">
        <v>674</v>
      </c>
      <c r="D15" s="12">
        <f>SUMIFS('Raw Data'!$Q:$Q,'Raw Data'!$P:$P,Americas!$B15,'Raw Data'!$I:$I,Americas!$C15,'Raw Data'!$L:$L,$A15)</f>
        <v>11657</v>
      </c>
      <c r="E15" s="12">
        <f>SUMIFS('Raw Data'!$V:$V,'Raw Data'!$P:$P,Americas!$B15,'Raw Data'!$I:$I,Americas!$C15,'Raw Data'!$L:$L,$A15)</f>
        <v>5236</v>
      </c>
      <c r="F15" s="12">
        <f>SUMIFS('Raw Data'!$X:$X,'Raw Data'!$P:$P,Americas!$B15,'Raw Data'!$I:$I,Americas!$C15,'Raw Data'!$L:$L,$A15)</f>
        <v>15</v>
      </c>
      <c r="G15" s="12">
        <f>SUMIFS('Raw Data'!$Y:$Y,'Raw Data'!$P:$P,Americas!$B15,'Raw Data'!$I:$I,Americas!$C15,'Raw Data'!$L:$L,$A15)</f>
        <v>15</v>
      </c>
      <c r="H15" s="12">
        <f>SUMIFS('Raw Data'!$Z:$Z,'Raw Data'!$P:$P,Americas!$B15,'Raw Data'!$I:$I,Americas!$C15,'Raw Data'!$L:$L,$A15)</f>
        <v>15</v>
      </c>
      <c r="I15" s="12">
        <f>SUMIFS('Raw Data'!$AA:$AA,'Raw Data'!$P:$P,Americas!$B15,'Raw Data'!$I:$I,Americas!$C15,'Raw Data'!$L:$L,$A15)</f>
        <v>15</v>
      </c>
      <c r="J15" s="12">
        <f>SUMIFS('Raw Data'!$AE:$AE,'Raw Data'!$P:$P,Americas!$B15,'Raw Data'!$I:$I,Americas!$C15,'Raw Data'!$L:$L,$A15)</f>
        <v>0</v>
      </c>
      <c r="K15" s="12">
        <f>SUMIFS('Raw Data'!$AF:$AF,'Raw Data'!$P:$P,Americas!$B15,'Raw Data'!$I:$I,Americas!$C15,'Raw Data'!$L:$L,$A15)</f>
        <v>0</v>
      </c>
      <c r="L15" s="12">
        <f>SUMIFS('Raw Data'!$AG:$AG,'Raw Data'!$P:$P,Americas!$B15,'Raw Data'!$I:$I,Americas!$C15,'Raw Data'!$L:$L,$A15)</f>
        <v>3044</v>
      </c>
      <c r="M15" s="12">
        <f>SUMIFS('Raw Data'!$AH:$AH,'Raw Data'!$P:$P,Americas!$B15,'Raw Data'!$I:$I,Americas!$C15,'Raw Data'!$L:$L,$A15)</f>
        <v>0</v>
      </c>
      <c r="N15" s="12">
        <f>SUMIFS('Raw Data'!$AQ:$AQ,'Raw Data'!$P:$P,Americas!$B15,'Raw Data'!$I:$I,Americas!$C15,'Raw Data'!$L:$L,$A15)</f>
        <v>0</v>
      </c>
      <c r="O15" s="12">
        <f>SUMIFS('Raw Data'!$AR:$AR,'Raw Data'!$P:$P,Americas!$B15,'Raw Data'!$I:$I,Americas!$C15,'Raw Data'!$L:$L,$A15)</f>
        <v>3044</v>
      </c>
      <c r="P15" s="12">
        <f>SUMIFS('Raw Data'!$AJ:$AJ,'Raw Data'!$P:$P,Americas!$B15,'Raw Data'!$I:$I,Americas!$C15,'Raw Data'!$L:$L,$A15)</f>
        <v>249</v>
      </c>
      <c r="Q15" s="12">
        <f>SUMIFS('Raw Data'!$AS:$AS,'Raw Data'!$P:$P,Americas!$B15,'Raw Data'!$I:$I,Americas!$C15,'Raw Data'!$L:$L,$A15)</f>
        <v>0</v>
      </c>
      <c r="R15" s="13">
        <f>SUMIFS('Raw Data'!$AU:$AU,'Raw Data'!$P:$P,Americas!$B15,'Raw Data'!$I:$I,Americas!$C15,'Raw Data'!$L:$L,$A15)</f>
        <v>4826335.6010347456</v>
      </c>
      <c r="S15" s="13">
        <f>SUMIFS('Raw Data'!$AV:$AV,'Raw Data'!$P:$P,Americas!$B15,'Raw Data'!$I:$I,Americas!$C15,'Raw Data'!$L:$L,$A15)</f>
        <v>1155470.96</v>
      </c>
      <c r="T15" s="14">
        <f>SUMIFS('Raw Data'!$AW:$AW,'Raw Data'!$P:$P,Americas!$B15,'Raw Data'!$I:$I,Americas!$C15,'Raw Data'!$L:$L,$A15)</f>
        <v>7412.4710347457631</v>
      </c>
    </row>
    <row r="16" spans="1:20" x14ac:dyDescent="0.25">
      <c r="A16" s="15" t="s">
        <v>61</v>
      </c>
      <c r="B16" s="16" t="s">
        <v>110</v>
      </c>
      <c r="C16" s="16" t="s">
        <v>107</v>
      </c>
      <c r="D16" s="17">
        <f>SUMIFS('Raw Data'!$Q:$Q,'Raw Data'!$P:$P,Americas!$B16,'Raw Data'!$I:$I,Americas!$C16,'Raw Data'!$L:$L,$A16)</f>
        <v>15</v>
      </c>
      <c r="E16" s="17">
        <f>SUMIFS('Raw Data'!$V:$V,'Raw Data'!$P:$P,Americas!$B16,'Raw Data'!$I:$I,Americas!$C16,'Raw Data'!$L:$L,$A16)</f>
        <v>15</v>
      </c>
      <c r="F16" s="17">
        <f>SUMIFS('Raw Data'!$X:$X,'Raw Data'!$P:$P,Americas!$B16,'Raw Data'!$I:$I,Americas!$C16,'Raw Data'!$L:$L,$A16)</f>
        <v>15</v>
      </c>
      <c r="G16" s="17">
        <f>SUMIFS('Raw Data'!$Y:$Y,'Raw Data'!$P:$P,Americas!$B16,'Raw Data'!$I:$I,Americas!$C16,'Raw Data'!$L:$L,$A16)</f>
        <v>15</v>
      </c>
      <c r="H16" s="17">
        <f>SUMIFS('Raw Data'!$Z:$Z,'Raw Data'!$P:$P,Americas!$B16,'Raw Data'!$I:$I,Americas!$C16,'Raw Data'!$L:$L,$A16)</f>
        <v>15</v>
      </c>
      <c r="I16" s="17">
        <f>SUMIFS('Raw Data'!$AA:$AA,'Raw Data'!$P:$P,Americas!$B16,'Raw Data'!$I:$I,Americas!$C16,'Raw Data'!$L:$L,$A16)</f>
        <v>15</v>
      </c>
      <c r="J16" s="17">
        <f>SUMIFS('Raw Data'!$AE:$AE,'Raw Data'!$P:$P,Americas!$B16,'Raw Data'!$I:$I,Americas!$C16,'Raw Data'!$L:$L,$A16)</f>
        <v>0</v>
      </c>
      <c r="K16" s="17">
        <f>SUMIFS('Raw Data'!$AF:$AF,'Raw Data'!$P:$P,Americas!$B16,'Raw Data'!$I:$I,Americas!$C16,'Raw Data'!$L:$L,$A16)</f>
        <v>0</v>
      </c>
      <c r="L16" s="17">
        <f>SUMIFS('Raw Data'!$AG:$AG,'Raw Data'!$P:$P,Americas!$B16,'Raw Data'!$I:$I,Americas!$C16,'Raw Data'!$L:$L,$A16)</f>
        <v>0</v>
      </c>
      <c r="M16" s="17">
        <f>SUMIFS('Raw Data'!$AH:$AH,'Raw Data'!$P:$P,Americas!$B16,'Raw Data'!$I:$I,Americas!$C16,'Raw Data'!$L:$L,$A16)</f>
        <v>0</v>
      </c>
      <c r="N16" s="17">
        <f>SUMIFS('Raw Data'!$AQ:$AQ,'Raw Data'!$P:$P,Americas!$B16,'Raw Data'!$I:$I,Americas!$C16,'Raw Data'!$L:$L,$A16)</f>
        <v>0</v>
      </c>
      <c r="O16" s="17">
        <f>SUMIFS('Raw Data'!$AR:$AR,'Raw Data'!$P:$P,Americas!$B16,'Raw Data'!$I:$I,Americas!$C16,'Raw Data'!$L:$L,$A16)</f>
        <v>0</v>
      </c>
      <c r="P16" s="17">
        <f>SUMIFS('Raw Data'!$AJ:$AJ,'Raw Data'!$P:$P,Americas!$B16,'Raw Data'!$I:$I,Americas!$C16,'Raw Data'!$L:$L,$A16)</f>
        <v>0</v>
      </c>
      <c r="Q16" s="17">
        <f>SUMIFS('Raw Data'!$AS:$AS,'Raw Data'!$P:$P,Americas!$B16,'Raw Data'!$I:$I,Americas!$C16,'Raw Data'!$L:$L,$A16)</f>
        <v>0</v>
      </c>
      <c r="R16" s="18">
        <f>SUMIFS('Raw Data'!$AU:$AU,'Raw Data'!$P:$P,Americas!$B16,'Raw Data'!$I:$I,Americas!$C16,'Raw Data'!$L:$L,$A16)</f>
        <v>8357.85</v>
      </c>
      <c r="S16" s="18">
        <f>SUMIFS('Raw Data'!$AV:$AV,'Raw Data'!$P:$P,Americas!$B16,'Raw Data'!$I:$I,Americas!$C16,'Raw Data'!$L:$L,$A16)</f>
        <v>0</v>
      </c>
      <c r="T16" s="19">
        <f>SUMIFS('Raw Data'!$AW:$AW,'Raw Data'!$P:$P,Americas!$B16,'Raw Data'!$I:$I,Americas!$C16,'Raw Data'!$L:$L,$A16)</f>
        <v>8357.85</v>
      </c>
    </row>
    <row r="17" spans="1:20" x14ac:dyDescent="0.25">
      <c r="A17" s="5" t="s">
        <v>61</v>
      </c>
      <c r="B17" s="6" t="s">
        <v>77</v>
      </c>
      <c r="C17" s="6" t="s">
        <v>391</v>
      </c>
      <c r="D17" s="7">
        <f>SUMIFS('Raw Data'!$Q:$Q,'Raw Data'!$P:$P,Americas!$B17,'Raw Data'!$I:$I,Americas!$C17,'Raw Data'!$L:$L,$A17)</f>
        <v>808</v>
      </c>
      <c r="E17" s="7">
        <f>SUMIFS('Raw Data'!$V:$V,'Raw Data'!$P:$P,Americas!$B17,'Raw Data'!$I:$I,Americas!$C17,'Raw Data'!$L:$L,$A17)</f>
        <v>553</v>
      </c>
      <c r="F17" s="7">
        <f>SUMIFS('Raw Data'!$X:$X,'Raw Data'!$P:$P,Americas!$B17,'Raw Data'!$I:$I,Americas!$C17,'Raw Data'!$L:$L,$A17)</f>
        <v>433</v>
      </c>
      <c r="G17" s="7">
        <f>SUMIFS('Raw Data'!$Y:$Y,'Raw Data'!$P:$P,Americas!$B17,'Raw Data'!$I:$I,Americas!$C17,'Raw Data'!$L:$L,$A17)</f>
        <v>325</v>
      </c>
      <c r="H17" s="7">
        <f>SUMIFS('Raw Data'!$Z:$Z,'Raw Data'!$P:$P,Americas!$B17,'Raw Data'!$I:$I,Americas!$C17,'Raw Data'!$L:$L,$A17)</f>
        <v>300</v>
      </c>
      <c r="I17" s="7">
        <f>SUMIFS('Raw Data'!$AA:$AA,'Raw Data'!$P:$P,Americas!$B17,'Raw Data'!$I:$I,Americas!$C17,'Raw Data'!$L:$L,$A17)</f>
        <v>300</v>
      </c>
      <c r="J17" s="7">
        <f>SUMIFS('Raw Data'!$AE:$AE,'Raw Data'!$P:$P,Americas!$B17,'Raw Data'!$I:$I,Americas!$C17,'Raw Data'!$L:$L,$A17)</f>
        <v>0</v>
      </c>
      <c r="K17" s="7">
        <f>SUMIFS('Raw Data'!$AF:$AF,'Raw Data'!$P:$P,Americas!$B17,'Raw Data'!$I:$I,Americas!$C17,'Raw Data'!$L:$L,$A17)</f>
        <v>245</v>
      </c>
      <c r="L17" s="7">
        <f>SUMIFS('Raw Data'!$AG:$AG,'Raw Data'!$P:$P,Americas!$B17,'Raw Data'!$I:$I,Americas!$C17,'Raw Data'!$L:$L,$A17)</f>
        <v>3557</v>
      </c>
      <c r="M17" s="7">
        <f>SUMIFS('Raw Data'!$AH:$AH,'Raw Data'!$P:$P,Americas!$B17,'Raw Data'!$I:$I,Americas!$C17,'Raw Data'!$L:$L,$A17)</f>
        <v>0</v>
      </c>
      <c r="N17" s="7">
        <f>SUMIFS('Raw Data'!$AQ:$AQ,'Raw Data'!$P:$P,Americas!$B17,'Raw Data'!$I:$I,Americas!$C17,'Raw Data'!$L:$L,$A17)</f>
        <v>0</v>
      </c>
      <c r="O17" s="7">
        <f>SUMIFS('Raw Data'!$AR:$AR,'Raw Data'!$P:$P,Americas!$B17,'Raw Data'!$I:$I,Americas!$C17,'Raw Data'!$L:$L,$A17)</f>
        <v>3802</v>
      </c>
      <c r="P17" s="7">
        <f>SUMIFS('Raw Data'!$AJ:$AJ,'Raw Data'!$P:$P,Americas!$B17,'Raw Data'!$I:$I,Americas!$C17,'Raw Data'!$L:$L,$A17)</f>
        <v>3827</v>
      </c>
      <c r="Q17" s="7">
        <f>SUMIFS('Raw Data'!$AS:$AS,'Raw Data'!$P:$P,Americas!$B17,'Raw Data'!$I:$I,Americas!$C17,'Raw Data'!$L:$L,$A17)</f>
        <v>3796</v>
      </c>
      <c r="R17" s="8">
        <f>SUMIFS('Raw Data'!$AU:$AU,'Raw Data'!$P:$P,Americas!$B17,'Raw Data'!$I:$I,Americas!$C17,'Raw Data'!$L:$L,$A17)</f>
        <v>774665.93159999978</v>
      </c>
      <c r="S17" s="8">
        <f>SUMIFS('Raw Data'!$AV:$AV,'Raw Data'!$P:$P,Americas!$B17,'Raw Data'!$I:$I,Americas!$C17,'Raw Data'!$L:$L,$A17)</f>
        <v>2188955.7121000001</v>
      </c>
      <c r="T17" s="9">
        <f>SUMIFS('Raw Data'!$AW:$AW,'Raw Data'!$P:$P,Americas!$B17,'Raw Data'!$I:$I,Americas!$C17,'Raw Data'!$L:$L,$A17)</f>
        <v>396380.07</v>
      </c>
    </row>
    <row r="18" spans="1:20" x14ac:dyDescent="0.25">
      <c r="A18" s="10" t="s">
        <v>61</v>
      </c>
      <c r="B18" s="11" t="s">
        <v>77</v>
      </c>
      <c r="C18" s="11" t="s">
        <v>280</v>
      </c>
      <c r="D18" s="12">
        <f>SUMIFS('Raw Data'!$Q:$Q,'Raw Data'!$P:$P,Americas!$B18,'Raw Data'!$I:$I,Americas!$C18,'Raw Data'!$L:$L,$A18)</f>
        <v>4809</v>
      </c>
      <c r="E18" s="12">
        <f>SUMIFS('Raw Data'!$V:$V,'Raw Data'!$P:$P,Americas!$B18,'Raw Data'!$I:$I,Americas!$C18,'Raw Data'!$L:$L,$A18)</f>
        <v>1443</v>
      </c>
      <c r="F18" s="12">
        <f>SUMIFS('Raw Data'!$X:$X,'Raw Data'!$P:$P,Americas!$B18,'Raw Data'!$I:$I,Americas!$C18,'Raw Data'!$L:$L,$A18)</f>
        <v>852</v>
      </c>
      <c r="G18" s="12">
        <f>SUMIFS('Raw Data'!$Y:$Y,'Raw Data'!$P:$P,Americas!$B18,'Raw Data'!$I:$I,Americas!$C18,'Raw Data'!$L:$L,$A18)</f>
        <v>677</v>
      </c>
      <c r="H18" s="12">
        <f>SUMIFS('Raw Data'!$Z:$Z,'Raw Data'!$P:$P,Americas!$B18,'Raw Data'!$I:$I,Americas!$C18,'Raw Data'!$L:$L,$A18)</f>
        <v>423</v>
      </c>
      <c r="I18" s="12">
        <f>SUMIFS('Raw Data'!$AA:$AA,'Raw Data'!$P:$P,Americas!$B18,'Raw Data'!$I:$I,Americas!$C18,'Raw Data'!$L:$L,$A18)</f>
        <v>206</v>
      </c>
      <c r="J18" s="12">
        <f>SUMIFS('Raw Data'!$AE:$AE,'Raw Data'!$P:$P,Americas!$B18,'Raw Data'!$I:$I,Americas!$C18,'Raw Data'!$L:$L,$A18)</f>
        <v>3036</v>
      </c>
      <c r="K18" s="12">
        <f>SUMIFS('Raw Data'!$AF:$AF,'Raw Data'!$P:$P,Americas!$B18,'Raw Data'!$I:$I,Americas!$C18,'Raw Data'!$L:$L,$A18)</f>
        <v>0</v>
      </c>
      <c r="L18" s="12">
        <f>SUMIFS('Raw Data'!$AG:$AG,'Raw Data'!$P:$P,Americas!$B18,'Raw Data'!$I:$I,Americas!$C18,'Raw Data'!$L:$L,$A18)</f>
        <v>0</v>
      </c>
      <c r="M18" s="12">
        <f>SUMIFS('Raw Data'!$AH:$AH,'Raw Data'!$P:$P,Americas!$B18,'Raw Data'!$I:$I,Americas!$C18,'Raw Data'!$L:$L,$A18)</f>
        <v>0</v>
      </c>
      <c r="N18" s="12">
        <f>SUMIFS('Raw Data'!$AQ:$AQ,'Raw Data'!$P:$P,Americas!$B18,'Raw Data'!$I:$I,Americas!$C18,'Raw Data'!$L:$L,$A18)</f>
        <v>2054</v>
      </c>
      <c r="O18" s="12">
        <f>SUMIFS('Raw Data'!$AR:$AR,'Raw Data'!$P:$P,Americas!$B18,'Raw Data'!$I:$I,Americas!$C18,'Raw Data'!$L:$L,$A18)</f>
        <v>982</v>
      </c>
      <c r="P18" s="12">
        <f>SUMIFS('Raw Data'!$AJ:$AJ,'Raw Data'!$P:$P,Americas!$B18,'Raw Data'!$I:$I,Americas!$C18,'Raw Data'!$L:$L,$A18)</f>
        <v>3183</v>
      </c>
      <c r="Q18" s="12">
        <f>SUMIFS('Raw Data'!$AS:$AS,'Raw Data'!$P:$P,Americas!$B18,'Raw Data'!$I:$I,Americas!$C18,'Raw Data'!$L:$L,$A18)</f>
        <v>4309</v>
      </c>
      <c r="R18" s="13">
        <f>SUMIFS('Raw Data'!$AU:$AU,'Raw Data'!$P:$P,Americas!$B18,'Raw Data'!$I:$I,Americas!$C18,'Raw Data'!$L:$L,$A18)</f>
        <v>6210981.3987000016</v>
      </c>
      <c r="S18" s="13">
        <f>SUMIFS('Raw Data'!$AV:$AV,'Raw Data'!$P:$P,Americas!$B18,'Raw Data'!$I:$I,Americas!$C18,'Raw Data'!$L:$L,$A18)</f>
        <v>4033214.0747000002</v>
      </c>
      <c r="T18" s="14">
        <f>SUMIFS('Raw Data'!$AW:$AW,'Raw Data'!$P:$P,Americas!$B18,'Raw Data'!$I:$I,Americas!$C18,'Raw Data'!$L:$L,$A18)</f>
        <v>1082175.52</v>
      </c>
    </row>
    <row r="19" spans="1:20" x14ac:dyDescent="0.25">
      <c r="A19" s="10" t="s">
        <v>61</v>
      </c>
      <c r="B19" s="11" t="s">
        <v>77</v>
      </c>
      <c r="C19" s="11" t="s">
        <v>230</v>
      </c>
      <c r="D19" s="12">
        <f>SUMIFS('Raw Data'!$Q:$Q,'Raw Data'!$P:$P,Americas!$B19,'Raw Data'!$I:$I,Americas!$C19,'Raw Data'!$L:$L,$A19)</f>
        <v>67005</v>
      </c>
      <c r="E19" s="12">
        <f>SUMIFS('Raw Data'!$V:$V,'Raw Data'!$P:$P,Americas!$B19,'Raw Data'!$I:$I,Americas!$C19,'Raw Data'!$L:$L,$A19)</f>
        <v>17425</v>
      </c>
      <c r="F19" s="12">
        <f>SUMIFS('Raw Data'!$X:$X,'Raw Data'!$P:$P,Americas!$B19,'Raw Data'!$I:$I,Americas!$C19,'Raw Data'!$L:$L,$A19)</f>
        <v>7499</v>
      </c>
      <c r="G19" s="12">
        <f>SUMIFS('Raw Data'!$Y:$Y,'Raw Data'!$P:$P,Americas!$B19,'Raw Data'!$I:$I,Americas!$C19,'Raw Data'!$L:$L,$A19)</f>
        <v>4088</v>
      </c>
      <c r="H19" s="12">
        <f>SUMIFS('Raw Data'!$Z:$Z,'Raw Data'!$P:$P,Americas!$B19,'Raw Data'!$I:$I,Americas!$C19,'Raw Data'!$L:$L,$A19)</f>
        <v>1293</v>
      </c>
      <c r="I19" s="12">
        <f>SUMIFS('Raw Data'!$AA:$AA,'Raw Data'!$P:$P,Americas!$B19,'Raw Data'!$I:$I,Americas!$C19,'Raw Data'!$L:$L,$A19)</f>
        <v>1161</v>
      </c>
      <c r="J19" s="12">
        <f>SUMIFS('Raw Data'!$AE:$AE,'Raw Data'!$P:$P,Americas!$B19,'Raw Data'!$I:$I,Americas!$C19,'Raw Data'!$L:$L,$A19)</f>
        <v>8210</v>
      </c>
      <c r="K19" s="12">
        <f>SUMIFS('Raw Data'!$AF:$AF,'Raw Data'!$P:$P,Americas!$B19,'Raw Data'!$I:$I,Americas!$C19,'Raw Data'!$L:$L,$A19)</f>
        <v>18412</v>
      </c>
      <c r="L19" s="12">
        <f>SUMIFS('Raw Data'!$AG:$AG,'Raw Data'!$P:$P,Americas!$B19,'Raw Data'!$I:$I,Americas!$C19,'Raw Data'!$L:$L,$A19)</f>
        <v>48286</v>
      </c>
      <c r="M19" s="12">
        <f>SUMIFS('Raw Data'!$AH:$AH,'Raw Data'!$P:$P,Americas!$B19,'Raw Data'!$I:$I,Americas!$C19,'Raw Data'!$L:$L,$A19)</f>
        <v>0</v>
      </c>
      <c r="N19" s="12">
        <f>SUMIFS('Raw Data'!$AQ:$AQ,'Raw Data'!$P:$P,Americas!$B19,'Raw Data'!$I:$I,Americas!$C19,'Raw Data'!$L:$L,$A19)</f>
        <v>12417</v>
      </c>
      <c r="O19" s="12">
        <f>SUMIFS('Raw Data'!$AR:$AR,'Raw Data'!$P:$P,Americas!$B19,'Raw Data'!$I:$I,Americas!$C19,'Raw Data'!$L:$L,$A19)</f>
        <v>62491</v>
      </c>
      <c r="P19" s="12">
        <f>SUMIFS('Raw Data'!$AJ:$AJ,'Raw Data'!$P:$P,Americas!$B19,'Raw Data'!$I:$I,Americas!$C19,'Raw Data'!$L:$L,$A19)</f>
        <v>37484</v>
      </c>
      <c r="Q19" s="12">
        <f>SUMIFS('Raw Data'!$AS:$AS,'Raw Data'!$P:$P,Americas!$B19,'Raw Data'!$I:$I,Americas!$C19,'Raw Data'!$L:$L,$A19)</f>
        <v>39479</v>
      </c>
      <c r="R19" s="13">
        <f>SUMIFS('Raw Data'!$AU:$AU,'Raw Data'!$P:$P,Americas!$B19,'Raw Data'!$I:$I,Americas!$C19,'Raw Data'!$L:$L,$A19)</f>
        <v>29863679.425800007</v>
      </c>
      <c r="S19" s="13">
        <f>SUMIFS('Raw Data'!$AV:$AV,'Raw Data'!$P:$P,Americas!$B19,'Raw Data'!$I:$I,Americas!$C19,'Raw Data'!$L:$L,$A19)</f>
        <v>36180604.772</v>
      </c>
      <c r="T19" s="14">
        <f>SUMIFS('Raw Data'!$AW:$AW,'Raw Data'!$P:$P,Americas!$B19,'Raw Data'!$I:$I,Americas!$C19,'Raw Data'!$L:$L,$A19)</f>
        <v>3240364.3500999999</v>
      </c>
    </row>
    <row r="20" spans="1:20" x14ac:dyDescent="0.25">
      <c r="A20" s="10" t="s">
        <v>61</v>
      </c>
      <c r="B20" s="11" t="s">
        <v>77</v>
      </c>
      <c r="C20" s="11" t="s">
        <v>73</v>
      </c>
      <c r="D20" s="12">
        <f>SUMIFS('Raw Data'!$Q:$Q,'Raw Data'!$P:$P,Americas!$B20,'Raw Data'!$I:$I,Americas!$C20,'Raw Data'!$L:$L,$A20)</f>
        <v>176190</v>
      </c>
      <c r="E20" s="12">
        <f>SUMIFS('Raw Data'!$V:$V,'Raw Data'!$P:$P,Americas!$B20,'Raw Data'!$I:$I,Americas!$C20,'Raw Data'!$L:$L,$A20)</f>
        <v>25146</v>
      </c>
      <c r="F20" s="12">
        <f>SUMIFS('Raw Data'!$X:$X,'Raw Data'!$P:$P,Americas!$B20,'Raw Data'!$I:$I,Americas!$C20,'Raw Data'!$L:$L,$A20)</f>
        <v>10079</v>
      </c>
      <c r="G20" s="12">
        <f>SUMIFS('Raw Data'!$Y:$Y,'Raw Data'!$P:$P,Americas!$B20,'Raw Data'!$I:$I,Americas!$C20,'Raw Data'!$L:$L,$A20)</f>
        <v>6853</v>
      </c>
      <c r="H20" s="12">
        <f>SUMIFS('Raw Data'!$Z:$Z,'Raw Data'!$P:$P,Americas!$B20,'Raw Data'!$I:$I,Americas!$C20,'Raw Data'!$L:$L,$A20)</f>
        <v>5670</v>
      </c>
      <c r="I20" s="12">
        <f>SUMIFS('Raw Data'!$AA:$AA,'Raw Data'!$P:$P,Americas!$B20,'Raw Data'!$I:$I,Americas!$C20,'Raw Data'!$L:$L,$A20)</f>
        <v>4975</v>
      </c>
      <c r="J20" s="12">
        <f>SUMIFS('Raw Data'!$AE:$AE,'Raw Data'!$P:$P,Americas!$B20,'Raw Data'!$I:$I,Americas!$C20,'Raw Data'!$L:$L,$A20)</f>
        <v>44766</v>
      </c>
      <c r="K20" s="12">
        <f>SUMIFS('Raw Data'!$AF:$AF,'Raw Data'!$P:$P,Americas!$B20,'Raw Data'!$I:$I,Americas!$C20,'Raw Data'!$L:$L,$A20)</f>
        <v>0</v>
      </c>
      <c r="L20" s="12">
        <f>SUMIFS('Raw Data'!$AG:$AG,'Raw Data'!$P:$P,Americas!$B20,'Raw Data'!$I:$I,Americas!$C20,'Raw Data'!$L:$L,$A20)</f>
        <v>39239</v>
      </c>
      <c r="M20" s="12">
        <f>SUMIFS('Raw Data'!$AH:$AH,'Raw Data'!$P:$P,Americas!$B20,'Raw Data'!$I:$I,Americas!$C20,'Raw Data'!$L:$L,$A20)</f>
        <v>0</v>
      </c>
      <c r="N20" s="12">
        <f>SUMIFS('Raw Data'!$AQ:$AQ,'Raw Data'!$P:$P,Americas!$B20,'Raw Data'!$I:$I,Americas!$C20,'Raw Data'!$L:$L,$A20)</f>
        <v>44092</v>
      </c>
      <c r="O20" s="12">
        <f>SUMIFS('Raw Data'!$AR:$AR,'Raw Data'!$P:$P,Americas!$B20,'Raw Data'!$I:$I,Americas!$C20,'Raw Data'!$L:$L,$A20)</f>
        <v>39913</v>
      </c>
      <c r="P20" s="12">
        <f>SUMIFS('Raw Data'!$AJ:$AJ,'Raw Data'!$P:$P,Americas!$B20,'Raw Data'!$I:$I,Americas!$C20,'Raw Data'!$L:$L,$A20)</f>
        <v>188686</v>
      </c>
      <c r="Q20" s="12">
        <f>SUMIFS('Raw Data'!$AS:$AS,'Raw Data'!$P:$P,Americas!$B20,'Raw Data'!$I:$I,Americas!$C20,'Raw Data'!$L:$L,$A20)</f>
        <v>58548</v>
      </c>
      <c r="R20" s="13">
        <f>SUMIFS('Raw Data'!$AU:$AU,'Raw Data'!$P:$P,Americas!$B20,'Raw Data'!$I:$I,Americas!$C20,'Raw Data'!$L:$L,$A20)</f>
        <v>100269417.97220007</v>
      </c>
      <c r="S20" s="13">
        <f>SUMIFS('Raw Data'!$AV:$AV,'Raw Data'!$P:$P,Americas!$B20,'Raw Data'!$I:$I,Americas!$C20,'Raw Data'!$L:$L,$A20)</f>
        <v>49145698.200999998</v>
      </c>
      <c r="T20" s="14">
        <f>SUMIFS('Raw Data'!$AW:$AW,'Raw Data'!$P:$P,Americas!$B20,'Raw Data'!$I:$I,Americas!$C20,'Raw Data'!$L:$L,$A20)</f>
        <v>5076758.1636999976</v>
      </c>
    </row>
    <row r="21" spans="1:20" x14ac:dyDescent="0.25">
      <c r="A21" s="10" t="s">
        <v>61</v>
      </c>
      <c r="B21" s="11" t="s">
        <v>77</v>
      </c>
      <c r="C21" s="11" t="s">
        <v>355</v>
      </c>
      <c r="D21" s="12">
        <f>SUMIFS('Raw Data'!$Q:$Q,'Raw Data'!$P:$P,Americas!$B21,'Raw Data'!$I:$I,Americas!$C21,'Raw Data'!$L:$L,$A21)</f>
        <v>4143</v>
      </c>
      <c r="E21" s="12">
        <f>SUMIFS('Raw Data'!$V:$V,'Raw Data'!$P:$P,Americas!$B21,'Raw Data'!$I:$I,Americas!$C21,'Raw Data'!$L:$L,$A21)</f>
        <v>3276</v>
      </c>
      <c r="F21" s="12">
        <f>SUMIFS('Raw Data'!$X:$X,'Raw Data'!$P:$P,Americas!$B21,'Raw Data'!$I:$I,Americas!$C21,'Raw Data'!$L:$L,$A21)</f>
        <v>591</v>
      </c>
      <c r="G21" s="12">
        <f>SUMIFS('Raw Data'!$Y:$Y,'Raw Data'!$P:$P,Americas!$B21,'Raw Data'!$I:$I,Americas!$C21,'Raw Data'!$L:$L,$A21)</f>
        <v>405</v>
      </c>
      <c r="H21" s="12">
        <f>SUMIFS('Raw Data'!$Z:$Z,'Raw Data'!$P:$P,Americas!$B21,'Raw Data'!$I:$I,Americas!$C21,'Raw Data'!$L:$L,$A21)</f>
        <v>136</v>
      </c>
      <c r="I21" s="12">
        <f>SUMIFS('Raw Data'!$AA:$AA,'Raw Data'!$P:$P,Americas!$B21,'Raw Data'!$I:$I,Americas!$C21,'Raw Data'!$L:$L,$A21)</f>
        <v>98</v>
      </c>
      <c r="J21" s="12">
        <f>SUMIFS('Raw Data'!$AE:$AE,'Raw Data'!$P:$P,Americas!$B21,'Raw Data'!$I:$I,Americas!$C21,'Raw Data'!$L:$L,$A21)</f>
        <v>0</v>
      </c>
      <c r="K21" s="12">
        <f>SUMIFS('Raw Data'!$AF:$AF,'Raw Data'!$P:$P,Americas!$B21,'Raw Data'!$I:$I,Americas!$C21,'Raw Data'!$L:$L,$A21)</f>
        <v>3384</v>
      </c>
      <c r="L21" s="12">
        <f>SUMIFS('Raw Data'!$AG:$AG,'Raw Data'!$P:$P,Americas!$B21,'Raw Data'!$I:$I,Americas!$C21,'Raw Data'!$L:$L,$A21)</f>
        <v>0</v>
      </c>
      <c r="M21" s="12">
        <f>SUMIFS('Raw Data'!$AH:$AH,'Raw Data'!$P:$P,Americas!$B21,'Raw Data'!$I:$I,Americas!$C21,'Raw Data'!$L:$L,$A21)</f>
        <v>0</v>
      </c>
      <c r="N21" s="12">
        <f>SUMIFS('Raw Data'!$AQ:$AQ,'Raw Data'!$P:$P,Americas!$B21,'Raw Data'!$I:$I,Americas!$C21,'Raw Data'!$L:$L,$A21)</f>
        <v>0</v>
      </c>
      <c r="O21" s="12">
        <f>SUMIFS('Raw Data'!$AR:$AR,'Raw Data'!$P:$P,Americas!$B21,'Raw Data'!$I:$I,Americas!$C21,'Raw Data'!$L:$L,$A21)</f>
        <v>3384</v>
      </c>
      <c r="P21" s="12">
        <f>SUMIFS('Raw Data'!$AJ:$AJ,'Raw Data'!$P:$P,Americas!$B21,'Raw Data'!$I:$I,Americas!$C21,'Raw Data'!$L:$L,$A21)</f>
        <v>11361</v>
      </c>
      <c r="Q21" s="12">
        <f>SUMIFS('Raw Data'!$AS:$AS,'Raw Data'!$P:$P,Americas!$B21,'Raw Data'!$I:$I,Americas!$C21,'Raw Data'!$L:$L,$A21)</f>
        <v>3526</v>
      </c>
      <c r="R21" s="13">
        <f>SUMIFS('Raw Data'!$AU:$AU,'Raw Data'!$P:$P,Americas!$B21,'Raw Data'!$I:$I,Americas!$C21,'Raw Data'!$L:$L,$A21)</f>
        <v>3012784.8569999998</v>
      </c>
      <c r="S21" s="13">
        <f>SUMIFS('Raw Data'!$AV:$AV,'Raw Data'!$P:$P,Americas!$B21,'Raw Data'!$I:$I,Americas!$C21,'Raw Data'!$L:$L,$A21)</f>
        <v>2486958.6129999999</v>
      </c>
      <c r="T21" s="14">
        <f>SUMIFS('Raw Data'!$AW:$AW,'Raw Data'!$P:$P,Americas!$B21,'Raw Data'!$I:$I,Americas!$C21,'Raw Data'!$L:$L,$A21)</f>
        <v>411079.22000000009</v>
      </c>
    </row>
    <row r="22" spans="1:20" x14ac:dyDescent="0.25">
      <c r="A22" s="15" t="s">
        <v>61</v>
      </c>
      <c r="B22" s="16" t="s">
        <v>77</v>
      </c>
      <c r="C22" s="16" t="s">
        <v>133</v>
      </c>
      <c r="D22" s="17">
        <f>SUMIFS('Raw Data'!$Q:$Q,'Raw Data'!$P:$P,Americas!$B22,'Raw Data'!$I:$I,Americas!$C22,'Raw Data'!$L:$L,$A22)</f>
        <v>1591</v>
      </c>
      <c r="E22" s="17">
        <f>SUMIFS('Raw Data'!$V:$V,'Raw Data'!$P:$P,Americas!$B22,'Raw Data'!$I:$I,Americas!$C22,'Raw Data'!$L:$L,$A22)</f>
        <v>1316</v>
      </c>
      <c r="F22" s="17">
        <f>SUMIFS('Raw Data'!$X:$X,'Raw Data'!$P:$P,Americas!$B22,'Raw Data'!$I:$I,Americas!$C22,'Raw Data'!$L:$L,$A22)</f>
        <v>757</v>
      </c>
      <c r="G22" s="17">
        <f>SUMIFS('Raw Data'!$Y:$Y,'Raw Data'!$P:$P,Americas!$B22,'Raw Data'!$I:$I,Americas!$C22,'Raw Data'!$L:$L,$A22)</f>
        <v>534</v>
      </c>
      <c r="H22" s="17">
        <f>SUMIFS('Raw Data'!$Z:$Z,'Raw Data'!$P:$P,Americas!$B22,'Raw Data'!$I:$I,Americas!$C22,'Raw Data'!$L:$L,$A22)</f>
        <v>208</v>
      </c>
      <c r="I22" s="17">
        <f>SUMIFS('Raw Data'!$AA:$AA,'Raw Data'!$P:$P,Americas!$B22,'Raw Data'!$I:$I,Americas!$C22,'Raw Data'!$L:$L,$A22)</f>
        <v>208</v>
      </c>
      <c r="J22" s="17">
        <f>SUMIFS('Raw Data'!$AE:$AE,'Raw Data'!$P:$P,Americas!$B22,'Raw Data'!$I:$I,Americas!$C22,'Raw Data'!$L:$L,$A22)</f>
        <v>0</v>
      </c>
      <c r="K22" s="17">
        <f>SUMIFS('Raw Data'!$AF:$AF,'Raw Data'!$P:$P,Americas!$B22,'Raw Data'!$I:$I,Americas!$C22,'Raw Data'!$L:$L,$A22)</f>
        <v>0</v>
      </c>
      <c r="L22" s="17">
        <f>SUMIFS('Raw Data'!$AG:$AG,'Raw Data'!$P:$P,Americas!$B22,'Raw Data'!$I:$I,Americas!$C22,'Raw Data'!$L:$L,$A22)</f>
        <v>0</v>
      </c>
      <c r="M22" s="17">
        <f>SUMIFS('Raw Data'!$AH:$AH,'Raw Data'!$P:$P,Americas!$B22,'Raw Data'!$I:$I,Americas!$C22,'Raw Data'!$L:$L,$A22)</f>
        <v>0</v>
      </c>
      <c r="N22" s="17">
        <f>SUMIFS('Raw Data'!$AQ:$AQ,'Raw Data'!$P:$P,Americas!$B22,'Raw Data'!$I:$I,Americas!$C22,'Raw Data'!$L:$L,$A22)</f>
        <v>0</v>
      </c>
      <c r="O22" s="17">
        <f>SUMIFS('Raw Data'!$AR:$AR,'Raw Data'!$P:$P,Americas!$B22,'Raw Data'!$I:$I,Americas!$C22,'Raw Data'!$L:$L,$A22)</f>
        <v>0</v>
      </c>
      <c r="P22" s="17">
        <f>SUMIFS('Raw Data'!$AJ:$AJ,'Raw Data'!$P:$P,Americas!$B22,'Raw Data'!$I:$I,Americas!$C22,'Raw Data'!$L:$L,$A22)</f>
        <v>27836</v>
      </c>
      <c r="Q22" s="17">
        <f>SUMIFS('Raw Data'!$AS:$AS,'Raw Data'!$P:$P,Americas!$B22,'Raw Data'!$I:$I,Americas!$C22,'Raw Data'!$L:$L,$A22)</f>
        <v>0</v>
      </c>
      <c r="R22" s="18">
        <f>SUMIFS('Raw Data'!$AU:$AU,'Raw Data'!$P:$P,Americas!$B22,'Raw Data'!$I:$I,Americas!$C22,'Raw Data'!$L:$L,$A22)</f>
        <v>1662996.8051</v>
      </c>
      <c r="S22" s="18">
        <f>SUMIFS('Raw Data'!$AV:$AV,'Raw Data'!$P:$P,Americas!$B22,'Raw Data'!$I:$I,Americas!$C22,'Raw Data'!$L:$L,$A22)</f>
        <v>0</v>
      </c>
      <c r="T22" s="19">
        <f>SUMIFS('Raw Data'!$AW:$AW,'Raw Data'!$P:$P,Americas!$B22,'Raw Data'!$I:$I,Americas!$C22,'Raw Data'!$L:$L,$A22)</f>
        <v>927246.79999999993</v>
      </c>
    </row>
    <row r="23" spans="1:20" x14ac:dyDescent="0.25">
      <c r="A23" s="5" t="s">
        <v>61</v>
      </c>
      <c r="B23" s="6" t="s">
        <v>127</v>
      </c>
      <c r="C23" s="6" t="s">
        <v>607</v>
      </c>
      <c r="D23" s="7">
        <f>SUMIFS('Raw Data'!$Q:$Q,'Raw Data'!$P:$P,Americas!$B23,'Raw Data'!$I:$I,Americas!$C23,'Raw Data'!$L:$L,$A23)</f>
        <v>4406</v>
      </c>
      <c r="E23" s="7">
        <f>SUMIFS('Raw Data'!$V:$V,'Raw Data'!$P:$P,Americas!$B23,'Raw Data'!$I:$I,Americas!$C23,'Raw Data'!$L:$L,$A23)</f>
        <v>2405</v>
      </c>
      <c r="F23" s="7">
        <f>SUMIFS('Raw Data'!$X:$X,'Raw Data'!$P:$P,Americas!$B23,'Raw Data'!$I:$I,Americas!$C23,'Raw Data'!$L:$L,$A23)</f>
        <v>736</v>
      </c>
      <c r="G23" s="7">
        <f>SUMIFS('Raw Data'!$Y:$Y,'Raw Data'!$P:$P,Americas!$B23,'Raw Data'!$I:$I,Americas!$C23,'Raw Data'!$L:$L,$A23)</f>
        <v>736</v>
      </c>
      <c r="H23" s="7">
        <f>SUMIFS('Raw Data'!$Z:$Z,'Raw Data'!$P:$P,Americas!$B23,'Raw Data'!$I:$I,Americas!$C23,'Raw Data'!$L:$L,$A23)</f>
        <v>736</v>
      </c>
      <c r="I23" s="7">
        <f>SUMIFS('Raw Data'!$AA:$AA,'Raw Data'!$P:$P,Americas!$B23,'Raw Data'!$I:$I,Americas!$C23,'Raw Data'!$L:$L,$A23)</f>
        <v>736</v>
      </c>
      <c r="J23" s="7">
        <f>SUMIFS('Raw Data'!$AE:$AE,'Raw Data'!$P:$P,Americas!$B23,'Raw Data'!$I:$I,Americas!$C23,'Raw Data'!$L:$L,$A23)</f>
        <v>0</v>
      </c>
      <c r="K23" s="7">
        <f>SUMIFS('Raw Data'!$AF:$AF,'Raw Data'!$P:$P,Americas!$B23,'Raw Data'!$I:$I,Americas!$C23,'Raw Data'!$L:$L,$A23)</f>
        <v>0</v>
      </c>
      <c r="L23" s="7">
        <f>SUMIFS('Raw Data'!$AG:$AG,'Raw Data'!$P:$P,Americas!$B23,'Raw Data'!$I:$I,Americas!$C23,'Raw Data'!$L:$L,$A23)</f>
        <v>0</v>
      </c>
      <c r="M23" s="7">
        <f>SUMIFS('Raw Data'!$AH:$AH,'Raw Data'!$P:$P,Americas!$B23,'Raw Data'!$I:$I,Americas!$C23,'Raw Data'!$L:$L,$A23)</f>
        <v>0</v>
      </c>
      <c r="N23" s="7">
        <f>SUMIFS('Raw Data'!$AQ:$AQ,'Raw Data'!$P:$P,Americas!$B23,'Raw Data'!$I:$I,Americas!$C23,'Raw Data'!$L:$L,$A23)</f>
        <v>0</v>
      </c>
      <c r="O23" s="7">
        <f>SUMIFS('Raw Data'!$AR:$AR,'Raw Data'!$P:$P,Americas!$B23,'Raw Data'!$I:$I,Americas!$C23,'Raw Data'!$L:$L,$A23)</f>
        <v>0</v>
      </c>
      <c r="P23" s="7">
        <f>SUMIFS('Raw Data'!$AJ:$AJ,'Raw Data'!$P:$P,Americas!$B23,'Raw Data'!$I:$I,Americas!$C23,'Raw Data'!$L:$L,$A23)</f>
        <v>0</v>
      </c>
      <c r="Q23" s="7">
        <f>SUMIFS('Raw Data'!$AS:$AS,'Raw Data'!$P:$P,Americas!$B23,'Raw Data'!$I:$I,Americas!$C23,'Raw Data'!$L:$L,$A23)</f>
        <v>0</v>
      </c>
      <c r="R23" s="8">
        <f>SUMIFS('Raw Data'!$AU:$AU,'Raw Data'!$P:$P,Americas!$B23,'Raw Data'!$I:$I,Americas!$C23,'Raw Data'!$L:$L,$A23)</f>
        <v>1513189.5899999999</v>
      </c>
      <c r="S23" s="8">
        <f>SUMIFS('Raw Data'!$AV:$AV,'Raw Data'!$P:$P,Americas!$B23,'Raw Data'!$I:$I,Americas!$C23,'Raw Data'!$L:$L,$A23)</f>
        <v>0</v>
      </c>
      <c r="T23" s="9">
        <f>SUMIFS('Raw Data'!$AW:$AW,'Raw Data'!$P:$P,Americas!$B23,'Raw Data'!$I:$I,Americas!$C23,'Raw Data'!$L:$L,$A23)</f>
        <v>194340.80000000002</v>
      </c>
    </row>
    <row r="24" spans="1:20" x14ac:dyDescent="0.25">
      <c r="A24" s="15" t="s">
        <v>61</v>
      </c>
      <c r="B24" s="16" t="s">
        <v>127</v>
      </c>
      <c r="C24" s="16" t="s">
        <v>126</v>
      </c>
      <c r="D24" s="17">
        <f>SUMIFS('Raw Data'!$Q:$Q,'Raw Data'!$P:$P,Americas!$B24,'Raw Data'!$I:$I,Americas!$C24,'Raw Data'!$L:$L,$A24)</f>
        <v>693</v>
      </c>
      <c r="E24" s="17">
        <f>SUMIFS('Raw Data'!$V:$V,'Raw Data'!$P:$P,Americas!$B24,'Raw Data'!$I:$I,Americas!$C24,'Raw Data'!$L:$L,$A24)</f>
        <v>290</v>
      </c>
      <c r="F24" s="17">
        <f>SUMIFS('Raw Data'!$X:$X,'Raw Data'!$P:$P,Americas!$B24,'Raw Data'!$I:$I,Americas!$C24,'Raw Data'!$L:$L,$A24)</f>
        <v>101</v>
      </c>
      <c r="G24" s="17">
        <f>SUMIFS('Raw Data'!$Y:$Y,'Raw Data'!$P:$P,Americas!$B24,'Raw Data'!$I:$I,Americas!$C24,'Raw Data'!$L:$L,$A24)</f>
        <v>82</v>
      </c>
      <c r="H24" s="17">
        <f>SUMIFS('Raw Data'!$Z:$Z,'Raw Data'!$P:$P,Americas!$B24,'Raw Data'!$I:$I,Americas!$C24,'Raw Data'!$L:$L,$A24)</f>
        <v>40</v>
      </c>
      <c r="I24" s="17">
        <f>SUMIFS('Raw Data'!$AA:$AA,'Raw Data'!$P:$P,Americas!$B24,'Raw Data'!$I:$I,Americas!$C24,'Raw Data'!$L:$L,$A24)</f>
        <v>35</v>
      </c>
      <c r="J24" s="17">
        <f>SUMIFS('Raw Data'!$AE:$AE,'Raw Data'!$P:$P,Americas!$B24,'Raw Data'!$I:$I,Americas!$C24,'Raw Data'!$L:$L,$A24)</f>
        <v>0</v>
      </c>
      <c r="K24" s="17">
        <f>SUMIFS('Raw Data'!$AF:$AF,'Raw Data'!$P:$P,Americas!$B24,'Raw Data'!$I:$I,Americas!$C24,'Raw Data'!$L:$L,$A24)</f>
        <v>0</v>
      </c>
      <c r="L24" s="17">
        <f>SUMIFS('Raw Data'!$AG:$AG,'Raw Data'!$P:$P,Americas!$B24,'Raw Data'!$I:$I,Americas!$C24,'Raw Data'!$L:$L,$A24)</f>
        <v>0</v>
      </c>
      <c r="M24" s="17">
        <f>SUMIFS('Raw Data'!$AH:$AH,'Raw Data'!$P:$P,Americas!$B24,'Raw Data'!$I:$I,Americas!$C24,'Raw Data'!$L:$L,$A24)</f>
        <v>0</v>
      </c>
      <c r="N24" s="17">
        <f>SUMIFS('Raw Data'!$AQ:$AQ,'Raw Data'!$P:$P,Americas!$B24,'Raw Data'!$I:$I,Americas!$C24,'Raw Data'!$L:$L,$A24)</f>
        <v>0</v>
      </c>
      <c r="O24" s="17">
        <f>SUMIFS('Raw Data'!$AR:$AR,'Raw Data'!$P:$P,Americas!$B24,'Raw Data'!$I:$I,Americas!$C24,'Raw Data'!$L:$L,$A24)</f>
        <v>0</v>
      </c>
      <c r="P24" s="17">
        <f>SUMIFS('Raw Data'!$AJ:$AJ,'Raw Data'!$P:$P,Americas!$B24,'Raw Data'!$I:$I,Americas!$C24,'Raw Data'!$L:$L,$A24)</f>
        <v>0</v>
      </c>
      <c r="Q24" s="17">
        <f>SUMIFS('Raw Data'!$AS:$AS,'Raw Data'!$P:$P,Americas!$B24,'Raw Data'!$I:$I,Americas!$C24,'Raw Data'!$L:$L,$A24)</f>
        <v>0</v>
      </c>
      <c r="R24" s="18">
        <f>SUMIFS('Raw Data'!$AU:$AU,'Raw Data'!$P:$P,Americas!$B24,'Raw Data'!$I:$I,Americas!$C24,'Raw Data'!$L:$L,$A24)</f>
        <v>5153095.3899999997</v>
      </c>
      <c r="S24" s="18">
        <f>SUMIFS('Raw Data'!$AV:$AV,'Raw Data'!$P:$P,Americas!$B24,'Raw Data'!$I:$I,Americas!$C24,'Raw Data'!$L:$L,$A24)</f>
        <v>0</v>
      </c>
      <c r="T24" s="19">
        <f>SUMIFS('Raw Data'!$AW:$AW,'Raw Data'!$P:$P,Americas!$B24,'Raw Data'!$I:$I,Americas!$C24,'Raw Data'!$L:$L,$A24)</f>
        <v>717869.39</v>
      </c>
    </row>
    <row r="25" spans="1:20" x14ac:dyDescent="0.25">
      <c r="A25" s="20" t="s">
        <v>61</v>
      </c>
      <c r="B25" s="21" t="s">
        <v>120</v>
      </c>
      <c r="C25" s="21" t="s">
        <v>117</v>
      </c>
      <c r="D25" s="22">
        <f>SUMIFS('Raw Data'!$Q:$Q,'Raw Data'!$P:$P,Americas!$B25,'Raw Data'!$I:$I,Americas!$C25,'Raw Data'!$L:$L,$A25)</f>
        <v>30409</v>
      </c>
      <c r="E25" s="22">
        <f>SUMIFS('Raw Data'!$V:$V,'Raw Data'!$P:$P,Americas!$B25,'Raw Data'!$I:$I,Americas!$C25,'Raw Data'!$L:$L,$A25)</f>
        <v>25712</v>
      </c>
      <c r="F25" s="22">
        <f>SUMIFS('Raw Data'!$X:$X,'Raw Data'!$P:$P,Americas!$B25,'Raw Data'!$I:$I,Americas!$C25,'Raw Data'!$L:$L,$A25)</f>
        <v>21633</v>
      </c>
      <c r="G25" s="22">
        <f>SUMIFS('Raw Data'!$Y:$Y,'Raw Data'!$P:$P,Americas!$B25,'Raw Data'!$I:$I,Americas!$C25,'Raw Data'!$L:$L,$A25)</f>
        <v>19587</v>
      </c>
      <c r="H25" s="22">
        <f>SUMIFS('Raw Data'!$Z:$Z,'Raw Data'!$P:$P,Americas!$B25,'Raw Data'!$I:$I,Americas!$C25,'Raw Data'!$L:$L,$A25)</f>
        <v>18188</v>
      </c>
      <c r="I25" s="22">
        <f>SUMIFS('Raw Data'!$AA:$AA,'Raw Data'!$P:$P,Americas!$B25,'Raw Data'!$I:$I,Americas!$C25,'Raw Data'!$L:$L,$A25)</f>
        <v>17284</v>
      </c>
      <c r="J25" s="22">
        <f>SUMIFS('Raw Data'!$AE:$AE,'Raw Data'!$P:$P,Americas!$B25,'Raw Data'!$I:$I,Americas!$C25,'Raw Data'!$L:$L,$A25)</f>
        <v>782</v>
      </c>
      <c r="K25" s="22">
        <f>SUMIFS('Raw Data'!$AF:$AF,'Raw Data'!$P:$P,Americas!$B25,'Raw Data'!$I:$I,Americas!$C25,'Raw Data'!$L:$L,$A25)</f>
        <v>0</v>
      </c>
      <c r="L25" s="22">
        <f>SUMIFS('Raw Data'!$AG:$AG,'Raw Data'!$P:$P,Americas!$B25,'Raw Data'!$I:$I,Americas!$C25,'Raw Data'!$L:$L,$A25)</f>
        <v>0</v>
      </c>
      <c r="M25" s="22">
        <f>SUMIFS('Raw Data'!$AH:$AH,'Raw Data'!$P:$P,Americas!$B25,'Raw Data'!$I:$I,Americas!$C25,'Raw Data'!$L:$L,$A25)</f>
        <v>0</v>
      </c>
      <c r="N25" s="22">
        <f>SUMIFS('Raw Data'!$AQ:$AQ,'Raw Data'!$P:$P,Americas!$B25,'Raw Data'!$I:$I,Americas!$C25,'Raw Data'!$L:$L,$A25)</f>
        <v>0</v>
      </c>
      <c r="O25" s="22">
        <f>SUMIFS('Raw Data'!$AR:$AR,'Raw Data'!$P:$P,Americas!$B25,'Raw Data'!$I:$I,Americas!$C25,'Raw Data'!$L:$L,$A25)</f>
        <v>782</v>
      </c>
      <c r="P25" s="22">
        <f>SUMIFS('Raw Data'!$AJ:$AJ,'Raw Data'!$P:$P,Americas!$B25,'Raw Data'!$I:$I,Americas!$C25,'Raw Data'!$L:$L,$A25)</f>
        <v>877</v>
      </c>
      <c r="Q25" s="22">
        <f>SUMIFS('Raw Data'!$AS:$AS,'Raw Data'!$P:$P,Americas!$B25,'Raw Data'!$I:$I,Americas!$C25,'Raw Data'!$L:$L,$A25)</f>
        <v>782</v>
      </c>
      <c r="R25" s="23">
        <f>SUMIFS('Raw Data'!$AU:$AU,'Raw Data'!$P:$P,Americas!$B25,'Raw Data'!$I:$I,Americas!$C25,'Raw Data'!$L:$L,$A25)</f>
        <v>8417411.6903000008</v>
      </c>
      <c r="S25" s="23">
        <f>SUMIFS('Raw Data'!$AV:$AV,'Raw Data'!$P:$P,Americas!$B25,'Raw Data'!$I:$I,Americas!$C25,'Raw Data'!$L:$L,$A25)</f>
        <v>262106.25</v>
      </c>
      <c r="T25" s="24">
        <f>SUMIFS('Raw Data'!$AW:$AW,'Raw Data'!$P:$P,Americas!$B25,'Raw Data'!$I:$I,Americas!$C25,'Raw Data'!$L:$L,$A25)</f>
        <v>6849964.6517000003</v>
      </c>
    </row>
    <row r="27" spans="1:20" ht="15.75" thickBot="1" x14ac:dyDescent="0.3"/>
    <row r="28" spans="1:20" x14ac:dyDescent="0.25">
      <c r="B28" s="28" t="s">
        <v>61</v>
      </c>
      <c r="C28" s="29" t="s">
        <v>65</v>
      </c>
      <c r="D28" s="30">
        <f>SUMIFS(D$3:D$25,$B$3:$B$25,$C28)</f>
        <v>242070</v>
      </c>
      <c r="E28" s="30">
        <f t="shared" ref="E28:T32" si="0">SUMIFS(E$3:E$25,$B$3:$B$25,$C28)</f>
        <v>61014</v>
      </c>
      <c r="F28" s="30">
        <f t="shared" si="0"/>
        <v>35688</v>
      </c>
      <c r="G28" s="30">
        <f t="shared" si="0"/>
        <v>29839</v>
      </c>
      <c r="H28" s="30">
        <f t="shared" si="0"/>
        <v>24349</v>
      </c>
      <c r="I28" s="30">
        <f t="shared" si="0"/>
        <v>19527</v>
      </c>
      <c r="J28" s="30">
        <f t="shared" si="0"/>
        <v>3488</v>
      </c>
      <c r="K28" s="30">
        <f t="shared" si="0"/>
        <v>1773</v>
      </c>
      <c r="L28" s="30">
        <f t="shared" si="0"/>
        <v>225774</v>
      </c>
      <c r="M28" s="30">
        <f t="shared" si="0"/>
        <v>0</v>
      </c>
      <c r="N28" s="30">
        <f t="shared" si="0"/>
        <v>104446</v>
      </c>
      <c r="O28" s="30">
        <f t="shared" si="0"/>
        <v>126589</v>
      </c>
      <c r="P28" s="30">
        <f t="shared" si="0"/>
        <v>74398</v>
      </c>
      <c r="Q28" s="30">
        <f t="shared" si="0"/>
        <v>76676</v>
      </c>
      <c r="R28" s="31">
        <f t="shared" si="0"/>
        <v>116284855.19260454</v>
      </c>
      <c r="S28" s="31">
        <f t="shared" si="0"/>
        <v>108053961.97190002</v>
      </c>
      <c r="T28" s="32">
        <f t="shared" si="0"/>
        <v>14972008.087404571</v>
      </c>
    </row>
    <row r="29" spans="1:20" x14ac:dyDescent="0.25">
      <c r="B29" s="33" t="s">
        <v>61</v>
      </c>
      <c r="C29" s="27" t="s">
        <v>110</v>
      </c>
      <c r="D29" s="25">
        <f t="shared" ref="D29:D32" si="1">SUMIFS(D$3:D$25,$B$3:$B$25,$C29)</f>
        <v>42887</v>
      </c>
      <c r="E29" s="25">
        <f t="shared" si="0"/>
        <v>13232</v>
      </c>
      <c r="F29" s="25">
        <f t="shared" si="0"/>
        <v>3956</v>
      </c>
      <c r="G29" s="25">
        <f t="shared" si="0"/>
        <v>3168</v>
      </c>
      <c r="H29" s="25">
        <f t="shared" si="0"/>
        <v>1872</v>
      </c>
      <c r="I29" s="25">
        <f t="shared" si="0"/>
        <v>1361</v>
      </c>
      <c r="J29" s="25">
        <f t="shared" si="0"/>
        <v>4155</v>
      </c>
      <c r="K29" s="25">
        <f t="shared" si="0"/>
        <v>3494</v>
      </c>
      <c r="L29" s="25">
        <f t="shared" si="0"/>
        <v>102008</v>
      </c>
      <c r="M29" s="25">
        <f t="shared" si="0"/>
        <v>0</v>
      </c>
      <c r="N29" s="25">
        <f t="shared" si="0"/>
        <v>77883</v>
      </c>
      <c r="O29" s="25">
        <f t="shared" si="0"/>
        <v>31774</v>
      </c>
      <c r="P29" s="25">
        <f t="shared" si="0"/>
        <v>26672</v>
      </c>
      <c r="Q29" s="25">
        <f t="shared" si="0"/>
        <v>49160</v>
      </c>
      <c r="R29" s="26">
        <f t="shared" si="0"/>
        <v>21555420.128564991</v>
      </c>
      <c r="S29" s="26">
        <f t="shared" si="0"/>
        <v>55755910.597899988</v>
      </c>
      <c r="T29" s="34">
        <f t="shared" si="0"/>
        <v>2068705.4745649919</v>
      </c>
    </row>
    <row r="30" spans="1:20" x14ac:dyDescent="0.25">
      <c r="B30" s="33" t="s">
        <v>61</v>
      </c>
      <c r="C30" s="27" t="s">
        <v>77</v>
      </c>
      <c r="D30" s="25">
        <f t="shared" si="1"/>
        <v>254546</v>
      </c>
      <c r="E30" s="25">
        <f t="shared" si="0"/>
        <v>49159</v>
      </c>
      <c r="F30" s="25">
        <f t="shared" si="0"/>
        <v>20211</v>
      </c>
      <c r="G30" s="25">
        <f t="shared" si="0"/>
        <v>12882</v>
      </c>
      <c r="H30" s="25">
        <f t="shared" si="0"/>
        <v>8030</v>
      </c>
      <c r="I30" s="25">
        <f t="shared" si="0"/>
        <v>6948</v>
      </c>
      <c r="J30" s="25">
        <f t="shared" si="0"/>
        <v>56012</v>
      </c>
      <c r="K30" s="25">
        <f t="shared" si="0"/>
        <v>22041</v>
      </c>
      <c r="L30" s="25">
        <f t="shared" si="0"/>
        <v>91082</v>
      </c>
      <c r="M30" s="25">
        <f t="shared" si="0"/>
        <v>0</v>
      </c>
      <c r="N30" s="25">
        <f t="shared" si="0"/>
        <v>58563</v>
      </c>
      <c r="O30" s="25">
        <f t="shared" si="0"/>
        <v>110572</v>
      </c>
      <c r="P30" s="25">
        <f t="shared" si="0"/>
        <v>272377</v>
      </c>
      <c r="Q30" s="25">
        <f t="shared" si="0"/>
        <v>109658</v>
      </c>
      <c r="R30" s="26">
        <f t="shared" si="0"/>
        <v>141794526.39040005</v>
      </c>
      <c r="S30" s="26">
        <f t="shared" si="0"/>
        <v>94035431.372799993</v>
      </c>
      <c r="T30" s="34">
        <f t="shared" si="0"/>
        <v>11134004.1238</v>
      </c>
    </row>
    <row r="31" spans="1:20" x14ac:dyDescent="0.25">
      <c r="B31" s="33" t="s">
        <v>61</v>
      </c>
      <c r="C31" s="27" t="s">
        <v>127</v>
      </c>
      <c r="D31" s="25">
        <f t="shared" si="1"/>
        <v>5099</v>
      </c>
      <c r="E31" s="25">
        <f t="shared" si="0"/>
        <v>2695</v>
      </c>
      <c r="F31" s="25">
        <f t="shared" si="0"/>
        <v>837</v>
      </c>
      <c r="G31" s="25">
        <f t="shared" si="0"/>
        <v>818</v>
      </c>
      <c r="H31" s="25">
        <f t="shared" si="0"/>
        <v>776</v>
      </c>
      <c r="I31" s="25">
        <f t="shared" si="0"/>
        <v>771</v>
      </c>
      <c r="J31" s="25">
        <f t="shared" si="0"/>
        <v>0</v>
      </c>
      <c r="K31" s="25">
        <f t="shared" si="0"/>
        <v>0</v>
      </c>
      <c r="L31" s="25">
        <f t="shared" si="0"/>
        <v>0</v>
      </c>
      <c r="M31" s="25">
        <f t="shared" si="0"/>
        <v>0</v>
      </c>
      <c r="N31" s="25">
        <f t="shared" si="0"/>
        <v>0</v>
      </c>
      <c r="O31" s="25">
        <f t="shared" si="0"/>
        <v>0</v>
      </c>
      <c r="P31" s="25">
        <f t="shared" si="0"/>
        <v>0</v>
      </c>
      <c r="Q31" s="25">
        <f t="shared" si="0"/>
        <v>0</v>
      </c>
      <c r="R31" s="26">
        <f t="shared" si="0"/>
        <v>6666284.9799999995</v>
      </c>
      <c r="S31" s="26">
        <f t="shared" si="0"/>
        <v>0</v>
      </c>
      <c r="T31" s="34">
        <f t="shared" si="0"/>
        <v>912210.19000000006</v>
      </c>
    </row>
    <row r="32" spans="1:20" ht="15.75" thickBot="1" x14ac:dyDescent="0.3">
      <c r="B32" s="40" t="s">
        <v>61</v>
      </c>
      <c r="C32" s="41" t="s">
        <v>120</v>
      </c>
      <c r="D32" s="42">
        <f t="shared" si="1"/>
        <v>30409</v>
      </c>
      <c r="E32" s="42">
        <f t="shared" si="0"/>
        <v>25712</v>
      </c>
      <c r="F32" s="42">
        <f t="shared" si="0"/>
        <v>21633</v>
      </c>
      <c r="G32" s="42">
        <f t="shared" si="0"/>
        <v>19587</v>
      </c>
      <c r="H32" s="42">
        <f t="shared" si="0"/>
        <v>18188</v>
      </c>
      <c r="I32" s="42">
        <f t="shared" si="0"/>
        <v>17284</v>
      </c>
      <c r="J32" s="42">
        <f t="shared" si="0"/>
        <v>782</v>
      </c>
      <c r="K32" s="42">
        <f t="shared" si="0"/>
        <v>0</v>
      </c>
      <c r="L32" s="42">
        <f t="shared" si="0"/>
        <v>0</v>
      </c>
      <c r="M32" s="42">
        <f t="shared" si="0"/>
        <v>0</v>
      </c>
      <c r="N32" s="42">
        <f t="shared" si="0"/>
        <v>0</v>
      </c>
      <c r="O32" s="42">
        <f t="shared" si="0"/>
        <v>782</v>
      </c>
      <c r="P32" s="42">
        <f t="shared" si="0"/>
        <v>877</v>
      </c>
      <c r="Q32" s="42">
        <f t="shared" si="0"/>
        <v>782</v>
      </c>
      <c r="R32" s="43">
        <f t="shared" si="0"/>
        <v>8417411.6903000008</v>
      </c>
      <c r="S32" s="43">
        <f t="shared" si="0"/>
        <v>262106.25</v>
      </c>
      <c r="T32" s="44">
        <f t="shared" si="0"/>
        <v>6849964.6517000003</v>
      </c>
    </row>
    <row r="33" spans="1:20" ht="15.75" thickBot="1" x14ac:dyDescent="0.3">
      <c r="A33" s="4"/>
      <c r="B33" s="45" t="s">
        <v>61</v>
      </c>
      <c r="C33" s="46" t="s">
        <v>8170</v>
      </c>
      <c r="D33" s="47">
        <f>SUM(D28:D32)</f>
        <v>575011</v>
      </c>
      <c r="E33" s="47">
        <f t="shared" ref="E33:T33" si="2">SUM(E28:E32)</f>
        <v>151812</v>
      </c>
      <c r="F33" s="47">
        <f t="shared" si="2"/>
        <v>82325</v>
      </c>
      <c r="G33" s="47">
        <f t="shared" si="2"/>
        <v>66294</v>
      </c>
      <c r="H33" s="47">
        <f t="shared" si="2"/>
        <v>53215</v>
      </c>
      <c r="I33" s="47">
        <f t="shared" si="2"/>
        <v>45891</v>
      </c>
      <c r="J33" s="47">
        <f t="shared" si="2"/>
        <v>64437</v>
      </c>
      <c r="K33" s="47">
        <f t="shared" si="2"/>
        <v>27308</v>
      </c>
      <c r="L33" s="47">
        <f t="shared" si="2"/>
        <v>418864</v>
      </c>
      <c r="M33" s="47">
        <f t="shared" si="2"/>
        <v>0</v>
      </c>
      <c r="N33" s="47">
        <f t="shared" si="2"/>
        <v>240892</v>
      </c>
      <c r="O33" s="47">
        <f t="shared" si="2"/>
        <v>269717</v>
      </c>
      <c r="P33" s="47">
        <f t="shared" si="2"/>
        <v>374324</v>
      </c>
      <c r="Q33" s="47">
        <f t="shared" ref="Q33" si="3">SUM(Q28:Q32)</f>
        <v>236276</v>
      </c>
      <c r="R33" s="48">
        <f t="shared" si="2"/>
        <v>294718498.38186955</v>
      </c>
      <c r="S33" s="48">
        <f t="shared" si="2"/>
        <v>258107410.19260001</v>
      </c>
      <c r="T33" s="49">
        <f t="shared" si="2"/>
        <v>35936892.527469568</v>
      </c>
    </row>
  </sheetData>
  <mergeCells count="8">
    <mergeCell ref="E1:I1"/>
    <mergeCell ref="R1:T1"/>
    <mergeCell ref="D1:D2"/>
    <mergeCell ref="A1:A2"/>
    <mergeCell ref="B1:B2"/>
    <mergeCell ref="C1:C2"/>
    <mergeCell ref="J1:P1"/>
    <mergeCell ref="Q1:Q2"/>
  </mergeCells>
  <pageMargins left="0.7" right="0.7" top="0.75" bottom="0.75" header="0.3" footer="0.3"/>
  <pageSetup orientation="portrait" horizontalDpi="4294967293" verticalDpi="0" r:id="rId1"/>
  <headerFooter>
    <oddFooter>&amp;L&amp;"museo sans for dell,Bold"&amp;KAAAAAA                 Dell - Internal Use - Confidential</oddFooter>
    <evenFooter>&amp;L&amp;"museo sans for dell,Bold"&amp;KAAAAAA                 Dell - Internal Use - Confidential</evenFooter>
    <firstFooter>&amp;L&amp;"museo sans for dell,Bold"&amp;KAAAAAA                 Dell - Internal Use - Confidential</first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T27"/>
  <sheetViews>
    <sheetView showGridLines="0" zoomScale="85" zoomScaleNormal="85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RowHeight="15" x14ac:dyDescent="0.25"/>
  <cols>
    <col min="1" max="1" width="9.5703125" bestFit="1" customWidth="1"/>
    <col min="2" max="2" width="16.7109375" customWidth="1"/>
    <col min="3" max="3" width="23.28515625" bestFit="1" customWidth="1"/>
    <col min="4" max="17" width="12.42578125" style="3" customWidth="1"/>
    <col min="18" max="19" width="16.42578125" style="2" customWidth="1"/>
    <col min="20" max="20" width="16.5703125" style="1" customWidth="1"/>
  </cols>
  <sheetData>
    <row r="1" spans="1:20" x14ac:dyDescent="0.25">
      <c r="A1" s="122" t="s">
        <v>8171</v>
      </c>
      <c r="B1" s="122" t="s">
        <v>8172</v>
      </c>
      <c r="C1" s="122" t="s">
        <v>8173</v>
      </c>
      <c r="D1" s="121" t="s">
        <v>8152</v>
      </c>
      <c r="E1" s="119" t="s">
        <v>8158</v>
      </c>
      <c r="F1" s="119"/>
      <c r="G1" s="119"/>
      <c r="H1" s="119"/>
      <c r="I1" s="119"/>
      <c r="J1" s="123" t="s">
        <v>8165</v>
      </c>
      <c r="K1" s="124"/>
      <c r="L1" s="124"/>
      <c r="M1" s="124"/>
      <c r="N1" s="124"/>
      <c r="O1" s="124"/>
      <c r="P1" s="125"/>
      <c r="Q1" s="126" t="s">
        <v>44</v>
      </c>
      <c r="R1" s="120" t="s">
        <v>8168</v>
      </c>
      <c r="S1" s="120"/>
      <c r="T1" s="120"/>
    </row>
    <row r="2" spans="1:20" x14ac:dyDescent="0.25">
      <c r="A2" s="122"/>
      <c r="B2" s="122"/>
      <c r="C2" s="122"/>
      <c r="D2" s="121"/>
      <c r="E2" s="50" t="s">
        <v>8153</v>
      </c>
      <c r="F2" s="50" t="s">
        <v>8154</v>
      </c>
      <c r="G2" s="50" t="s">
        <v>8155</v>
      </c>
      <c r="H2" s="50" t="s">
        <v>8156</v>
      </c>
      <c r="I2" s="50" t="s">
        <v>8157</v>
      </c>
      <c r="J2" s="50" t="s">
        <v>8159</v>
      </c>
      <c r="K2" s="50" t="s">
        <v>8160</v>
      </c>
      <c r="L2" s="50" t="s">
        <v>8161</v>
      </c>
      <c r="M2" s="50" t="s">
        <v>8162</v>
      </c>
      <c r="N2" s="50" t="s">
        <v>8163</v>
      </c>
      <c r="O2" s="50" t="s">
        <v>8164</v>
      </c>
      <c r="P2" s="50" t="s">
        <v>8166</v>
      </c>
      <c r="Q2" s="127"/>
      <c r="R2" s="51" t="s">
        <v>8167</v>
      </c>
      <c r="S2" s="51" t="s">
        <v>8165</v>
      </c>
      <c r="T2" s="51" t="s">
        <v>8169</v>
      </c>
    </row>
    <row r="3" spans="1:20" x14ac:dyDescent="0.25">
      <c r="A3" s="5" t="s">
        <v>196</v>
      </c>
      <c r="B3" s="6" t="s">
        <v>65</v>
      </c>
      <c r="C3" s="6" t="s">
        <v>58</v>
      </c>
      <c r="D3" s="7">
        <f>SUMIFS('Raw Data'!$Q:$Q,'Raw Data'!$P:$P,LATAM!$B3,'Raw Data'!$I:$I,LATAM!$C3,'Raw Data'!$L:$L,$A3)</f>
        <v>6969</v>
      </c>
      <c r="E3" s="7">
        <f>SUMIFS('Raw Data'!$V:$V,'Raw Data'!$P:$P,LATAM!$B3,'Raw Data'!$I:$I,LATAM!$C3,'Raw Data'!$L:$L,$A3)</f>
        <v>1967</v>
      </c>
      <c r="F3" s="7">
        <f>SUMIFS('Raw Data'!$X:$X,'Raw Data'!$P:$P,LATAM!$B3,'Raw Data'!$I:$I,LATAM!$C3,'Raw Data'!$L:$L,$A3)</f>
        <v>1040</v>
      </c>
      <c r="G3" s="7">
        <f>SUMIFS('Raw Data'!$Y:$Y,'Raw Data'!$P:$P,LATAM!$B3,'Raw Data'!$I:$I,LATAM!$C3,'Raw Data'!$L:$L,$A3)</f>
        <v>400</v>
      </c>
      <c r="H3" s="7">
        <f>SUMIFS('Raw Data'!$Z:$Z,'Raw Data'!$P:$P,LATAM!$B3,'Raw Data'!$I:$I,LATAM!$C3,'Raw Data'!$L:$L,$A3)</f>
        <v>380</v>
      </c>
      <c r="I3" s="7">
        <f>SUMIFS('Raw Data'!$AA:$AA,'Raw Data'!$P:$P,LATAM!$B3,'Raw Data'!$I:$I,LATAM!$C3,'Raw Data'!$L:$L,$A3)</f>
        <v>293</v>
      </c>
      <c r="J3" s="7">
        <f>SUMIFS('Raw Data'!$AE:$AE,'Raw Data'!$P:$P,LATAM!$B3,'Raw Data'!$I:$I,LATAM!$C3,'Raw Data'!$L:$L,$A3)</f>
        <v>712</v>
      </c>
      <c r="K3" s="7">
        <f>SUMIFS('Raw Data'!$AF:$AF,'Raw Data'!$P:$P,LATAM!$B3,'Raw Data'!$I:$I,LATAM!$C3,'Raw Data'!$L:$L,$A3)</f>
        <v>0</v>
      </c>
      <c r="L3" s="7">
        <f>SUMIFS('Raw Data'!$AG:$AG,'Raw Data'!$P:$P,LATAM!$B3,'Raw Data'!$I:$I,LATAM!$C3,'Raw Data'!$L:$L,$A3)</f>
        <v>1564</v>
      </c>
      <c r="M3" s="7">
        <f>SUMIFS('Raw Data'!$AH:$AH,'Raw Data'!$P:$P,LATAM!$B3,'Raw Data'!$I:$I,LATAM!$C3,'Raw Data'!$L:$L,$A3)</f>
        <v>0</v>
      </c>
      <c r="N3" s="7">
        <f>SUMIFS('Raw Data'!$AQ:$AQ,'Raw Data'!$P:$P,LATAM!$B3,'Raw Data'!$I:$I,LATAM!$C3,'Raw Data'!$L:$L,$A3)</f>
        <v>1710</v>
      </c>
      <c r="O3" s="7">
        <f>SUMIFS('Raw Data'!$AR:$AR,'Raw Data'!$P:$P,LATAM!$B3,'Raw Data'!$I:$I,LATAM!$C3,'Raw Data'!$L:$L,$A3)</f>
        <v>566</v>
      </c>
      <c r="P3" s="7">
        <f>SUMIFS('Raw Data'!$AJ:$AJ,'Raw Data'!$P:$P,LATAM!$B3,'Raw Data'!$I:$I,LATAM!$C3,'Raw Data'!$L:$L,$A3)</f>
        <v>1770</v>
      </c>
      <c r="Q3" s="7">
        <f>SUMIFS('Raw Data'!$AS:$AS,'Raw Data'!$P:$P,LATAM!$B3,'Raw Data'!$I:$I,LATAM!$C3,'Raw Data'!$L:$L,$A3)</f>
        <v>846</v>
      </c>
      <c r="R3" s="8">
        <f>SUMIFS('Raw Data'!$AU:$AU,'Raw Data'!$P:$P,LATAM!$B3,'Raw Data'!$I:$I,LATAM!$C3,'Raw Data'!$L:$L,$A3)</f>
        <v>4546135.2472000001</v>
      </c>
      <c r="S3" s="8">
        <f>SUMIFS('Raw Data'!$AV:$AV,'Raw Data'!$P:$P,LATAM!$B3,'Raw Data'!$I:$I,LATAM!$C3,'Raw Data'!$L:$L,$A3)</f>
        <v>1439248.29</v>
      </c>
      <c r="T3" s="9">
        <f>SUMIFS('Raw Data'!$AW:$AW,'Raw Data'!$P:$P,LATAM!$B3,'Raw Data'!$I:$I,LATAM!$C3,'Raw Data'!$L:$L,$A3)</f>
        <v>735738.35000000009</v>
      </c>
    </row>
    <row r="4" spans="1:20" x14ac:dyDescent="0.25">
      <c r="A4" s="15" t="s">
        <v>196</v>
      </c>
      <c r="B4" s="16" t="s">
        <v>65</v>
      </c>
      <c r="C4" s="16" t="s">
        <v>90</v>
      </c>
      <c r="D4" s="17">
        <f>SUMIFS('Raw Data'!$Q:$Q,'Raw Data'!$P:$P,LATAM!$B4,'Raw Data'!$I:$I,LATAM!$C4,'Raw Data'!$L:$L,$A4)</f>
        <v>24173</v>
      </c>
      <c r="E4" s="17">
        <f>SUMIFS('Raw Data'!$V:$V,'Raw Data'!$P:$P,LATAM!$B4,'Raw Data'!$I:$I,LATAM!$C4,'Raw Data'!$L:$L,$A4)</f>
        <v>8479</v>
      </c>
      <c r="F4" s="17">
        <f>SUMIFS('Raw Data'!$X:$X,'Raw Data'!$P:$P,LATAM!$B4,'Raw Data'!$I:$I,LATAM!$C4,'Raw Data'!$L:$L,$A4)</f>
        <v>270</v>
      </c>
      <c r="G4" s="17">
        <f>SUMIFS('Raw Data'!$Y:$Y,'Raw Data'!$P:$P,LATAM!$B4,'Raw Data'!$I:$I,LATAM!$C4,'Raw Data'!$L:$L,$A4)</f>
        <v>109</v>
      </c>
      <c r="H4" s="17">
        <f>SUMIFS('Raw Data'!$Z:$Z,'Raw Data'!$P:$P,LATAM!$B4,'Raw Data'!$I:$I,LATAM!$C4,'Raw Data'!$L:$L,$A4)</f>
        <v>109</v>
      </c>
      <c r="I4" s="17">
        <f>SUMIFS('Raw Data'!$AA:$AA,'Raw Data'!$P:$P,LATAM!$B4,'Raw Data'!$I:$I,LATAM!$C4,'Raw Data'!$L:$L,$A4)</f>
        <v>109</v>
      </c>
      <c r="J4" s="17">
        <f>SUMIFS('Raw Data'!$AE:$AE,'Raw Data'!$P:$P,LATAM!$B4,'Raw Data'!$I:$I,LATAM!$C4,'Raw Data'!$L:$L,$A4)</f>
        <v>0</v>
      </c>
      <c r="K4" s="17">
        <f>SUMIFS('Raw Data'!$AF:$AF,'Raw Data'!$P:$P,LATAM!$B4,'Raw Data'!$I:$I,LATAM!$C4,'Raw Data'!$L:$L,$A4)</f>
        <v>86</v>
      </c>
      <c r="L4" s="17">
        <f>SUMIFS('Raw Data'!$AG:$AG,'Raw Data'!$P:$P,LATAM!$B4,'Raw Data'!$I:$I,LATAM!$C4,'Raw Data'!$L:$L,$A4)</f>
        <v>0</v>
      </c>
      <c r="M4" s="17">
        <f>SUMIFS('Raw Data'!$AH:$AH,'Raw Data'!$P:$P,LATAM!$B4,'Raw Data'!$I:$I,LATAM!$C4,'Raw Data'!$L:$L,$A4)</f>
        <v>0</v>
      </c>
      <c r="N4" s="17">
        <f>SUMIFS('Raw Data'!$AQ:$AQ,'Raw Data'!$P:$P,LATAM!$B4,'Raw Data'!$I:$I,LATAM!$C4,'Raw Data'!$L:$L,$A4)</f>
        <v>0</v>
      </c>
      <c r="O4" s="17">
        <f>SUMIFS('Raw Data'!$AR:$AR,'Raw Data'!$P:$P,LATAM!$B4,'Raw Data'!$I:$I,LATAM!$C4,'Raw Data'!$L:$L,$A4)</f>
        <v>86</v>
      </c>
      <c r="P4" s="17">
        <f>SUMIFS('Raw Data'!$AJ:$AJ,'Raw Data'!$P:$P,LATAM!$B4,'Raw Data'!$I:$I,LATAM!$C4,'Raw Data'!$L:$L,$A4)</f>
        <v>2941</v>
      </c>
      <c r="Q4" s="17">
        <f>SUMIFS('Raw Data'!$AS:$AS,'Raw Data'!$P:$P,LATAM!$B4,'Raw Data'!$I:$I,LATAM!$C4,'Raw Data'!$L:$L,$A4)</f>
        <v>86</v>
      </c>
      <c r="R4" s="18">
        <f>SUMIFS('Raw Data'!$AU:$AU,'Raw Data'!$P:$P,LATAM!$B4,'Raw Data'!$I:$I,LATAM!$C4,'Raw Data'!$L:$L,$A4)</f>
        <v>10514625.6932</v>
      </c>
      <c r="S4" s="18">
        <f>SUMIFS('Raw Data'!$AV:$AV,'Raw Data'!$P:$P,LATAM!$B4,'Raw Data'!$I:$I,LATAM!$C4,'Raw Data'!$L:$L,$A4)</f>
        <v>42219.534000000007</v>
      </c>
      <c r="T4" s="19">
        <f>SUMIFS('Raw Data'!$AW:$AW,'Raw Data'!$P:$P,LATAM!$B4,'Raw Data'!$I:$I,LATAM!$C4,'Raw Data'!$L:$L,$A4)</f>
        <v>121223.64320000001</v>
      </c>
    </row>
    <row r="5" spans="1:20" x14ac:dyDescent="0.25">
      <c r="A5" s="5" t="s">
        <v>196</v>
      </c>
      <c r="B5" s="6" t="s">
        <v>110</v>
      </c>
      <c r="C5" s="6" t="s">
        <v>230</v>
      </c>
      <c r="D5" s="7">
        <f>SUMIFS('Raw Data'!$Q:$Q,'Raw Data'!$P:$P,LATAM!$B5,'Raw Data'!$I:$I,LATAM!$C5,'Raw Data'!$L:$L,$A5)</f>
        <v>8286</v>
      </c>
      <c r="E5" s="7">
        <f>SUMIFS('Raw Data'!$V:$V,'Raw Data'!$P:$P,LATAM!$B5,'Raw Data'!$I:$I,LATAM!$C5,'Raw Data'!$L:$L,$A5)</f>
        <v>7694</v>
      </c>
      <c r="F5" s="7">
        <f>SUMIFS('Raw Data'!$X:$X,'Raw Data'!$P:$P,LATAM!$B5,'Raw Data'!$I:$I,LATAM!$C5,'Raw Data'!$L:$L,$A5)</f>
        <v>6519</v>
      </c>
      <c r="G5" s="7">
        <f>SUMIFS('Raw Data'!$Y:$Y,'Raw Data'!$P:$P,LATAM!$B5,'Raw Data'!$I:$I,LATAM!$C5,'Raw Data'!$L:$L,$A5)</f>
        <v>4526</v>
      </c>
      <c r="H5" s="7">
        <f>SUMIFS('Raw Data'!$Z:$Z,'Raw Data'!$P:$P,LATAM!$B5,'Raw Data'!$I:$I,LATAM!$C5,'Raw Data'!$L:$L,$A5)</f>
        <v>3752</v>
      </c>
      <c r="I5" s="7">
        <f>SUMIFS('Raw Data'!$AA:$AA,'Raw Data'!$P:$P,LATAM!$B5,'Raw Data'!$I:$I,LATAM!$C5,'Raw Data'!$L:$L,$A5)</f>
        <v>1529</v>
      </c>
      <c r="J5" s="7">
        <f>SUMIFS('Raw Data'!$AE:$AE,'Raw Data'!$P:$P,LATAM!$B5,'Raw Data'!$I:$I,LATAM!$C5,'Raw Data'!$L:$L,$A5)</f>
        <v>0</v>
      </c>
      <c r="K5" s="7">
        <f>SUMIFS('Raw Data'!$AF:$AF,'Raw Data'!$P:$P,LATAM!$B5,'Raw Data'!$I:$I,LATAM!$C5,'Raw Data'!$L:$L,$A5)</f>
        <v>0</v>
      </c>
      <c r="L5" s="7">
        <f>SUMIFS('Raw Data'!$AG:$AG,'Raw Data'!$P:$P,LATAM!$B5,'Raw Data'!$I:$I,LATAM!$C5,'Raw Data'!$L:$L,$A5)</f>
        <v>4284</v>
      </c>
      <c r="M5" s="7">
        <f>SUMIFS('Raw Data'!$AH:$AH,'Raw Data'!$P:$P,LATAM!$B5,'Raw Data'!$I:$I,LATAM!$C5,'Raw Data'!$L:$L,$A5)</f>
        <v>0</v>
      </c>
      <c r="N5" s="7">
        <f>SUMIFS('Raw Data'!$AQ:$AQ,'Raw Data'!$P:$P,LATAM!$B5,'Raw Data'!$I:$I,LATAM!$C5,'Raw Data'!$L:$L,$A5)</f>
        <v>3730</v>
      </c>
      <c r="O5" s="7">
        <f>SUMIFS('Raw Data'!$AR:$AR,'Raw Data'!$P:$P,LATAM!$B5,'Raw Data'!$I:$I,LATAM!$C5,'Raw Data'!$L:$L,$A5)</f>
        <v>554</v>
      </c>
      <c r="P5" s="7">
        <f>SUMIFS('Raw Data'!$AJ:$AJ,'Raw Data'!$P:$P,LATAM!$B5,'Raw Data'!$I:$I,LATAM!$C5,'Raw Data'!$L:$L,$A5)</f>
        <v>1493</v>
      </c>
      <c r="Q5" s="7">
        <f>SUMIFS('Raw Data'!$AS:$AS,'Raw Data'!$P:$P,LATAM!$B5,'Raw Data'!$I:$I,LATAM!$C5,'Raw Data'!$L:$L,$A5)</f>
        <v>608</v>
      </c>
      <c r="R5" s="8">
        <f>SUMIFS('Raw Data'!$AU:$AU,'Raw Data'!$P:$P,LATAM!$B5,'Raw Data'!$I:$I,LATAM!$C5,'Raw Data'!$L:$L,$A5)</f>
        <v>3671156.5758999996</v>
      </c>
      <c r="S5" s="8">
        <f>SUMIFS('Raw Data'!$AV:$AV,'Raw Data'!$P:$P,LATAM!$B5,'Raw Data'!$I:$I,LATAM!$C5,'Raw Data'!$L:$L,$A5)</f>
        <v>2391209.9402999999</v>
      </c>
      <c r="T5" s="9">
        <f>SUMIFS('Raw Data'!$AW:$AW,'Raw Data'!$P:$P,LATAM!$B5,'Raw Data'!$I:$I,LATAM!$C5,'Raw Data'!$L:$L,$A5)</f>
        <v>2865323.42</v>
      </c>
    </row>
    <row r="6" spans="1:20" x14ac:dyDescent="0.25">
      <c r="A6" s="10" t="s">
        <v>196</v>
      </c>
      <c r="B6" s="11" t="s">
        <v>110</v>
      </c>
      <c r="C6" s="11" t="s">
        <v>73</v>
      </c>
      <c r="D6" s="12">
        <f>SUMIFS('Raw Data'!$Q:$Q,'Raw Data'!$P:$P,LATAM!$B6,'Raw Data'!$I:$I,LATAM!$C6,'Raw Data'!$L:$L,$A6)</f>
        <v>29473</v>
      </c>
      <c r="E6" s="12">
        <f>SUMIFS('Raw Data'!$V:$V,'Raw Data'!$P:$P,LATAM!$B6,'Raw Data'!$I:$I,LATAM!$C6,'Raw Data'!$L:$L,$A6)</f>
        <v>7082</v>
      </c>
      <c r="F6" s="12">
        <f>SUMIFS('Raw Data'!$X:$X,'Raw Data'!$P:$P,LATAM!$B6,'Raw Data'!$I:$I,LATAM!$C6,'Raw Data'!$L:$L,$A6)</f>
        <v>4002</v>
      </c>
      <c r="G6" s="12">
        <f>SUMIFS('Raw Data'!$Y:$Y,'Raw Data'!$P:$P,LATAM!$B6,'Raw Data'!$I:$I,LATAM!$C6,'Raw Data'!$L:$L,$A6)</f>
        <v>2371</v>
      </c>
      <c r="H6" s="12">
        <f>SUMIFS('Raw Data'!$Z:$Z,'Raw Data'!$P:$P,LATAM!$B6,'Raw Data'!$I:$I,LATAM!$C6,'Raw Data'!$L:$L,$A6)</f>
        <v>2297</v>
      </c>
      <c r="I6" s="12">
        <f>SUMIFS('Raw Data'!$AA:$AA,'Raw Data'!$P:$P,LATAM!$B6,'Raw Data'!$I:$I,LATAM!$C6,'Raw Data'!$L:$L,$A6)</f>
        <v>167</v>
      </c>
      <c r="J6" s="12">
        <f>SUMIFS('Raw Data'!$AE:$AE,'Raw Data'!$P:$P,LATAM!$B6,'Raw Data'!$I:$I,LATAM!$C6,'Raw Data'!$L:$L,$A6)</f>
        <v>6151</v>
      </c>
      <c r="K6" s="12">
        <f>SUMIFS('Raw Data'!$AF:$AF,'Raw Data'!$P:$P,LATAM!$B6,'Raw Data'!$I:$I,LATAM!$C6,'Raw Data'!$L:$L,$A6)</f>
        <v>0</v>
      </c>
      <c r="L6" s="12">
        <f>SUMIFS('Raw Data'!$AG:$AG,'Raw Data'!$P:$P,LATAM!$B6,'Raw Data'!$I:$I,LATAM!$C6,'Raw Data'!$L:$L,$A6)</f>
        <v>6060</v>
      </c>
      <c r="M6" s="12">
        <f>SUMIFS('Raw Data'!$AH:$AH,'Raw Data'!$P:$P,LATAM!$B6,'Raw Data'!$I:$I,LATAM!$C6,'Raw Data'!$L:$L,$A6)</f>
        <v>0</v>
      </c>
      <c r="N6" s="12">
        <f>SUMIFS('Raw Data'!$AQ:$AQ,'Raw Data'!$P:$P,LATAM!$B6,'Raw Data'!$I:$I,LATAM!$C6,'Raw Data'!$L:$L,$A6)</f>
        <v>7219</v>
      </c>
      <c r="O6" s="12">
        <f>SUMIFS('Raw Data'!$AR:$AR,'Raw Data'!$P:$P,LATAM!$B6,'Raw Data'!$I:$I,LATAM!$C6,'Raw Data'!$L:$L,$A6)</f>
        <v>4992</v>
      </c>
      <c r="P6" s="12">
        <f>SUMIFS('Raw Data'!$AJ:$AJ,'Raw Data'!$P:$P,LATAM!$B6,'Raw Data'!$I:$I,LATAM!$C6,'Raw Data'!$L:$L,$A6)</f>
        <v>10286</v>
      </c>
      <c r="Q6" s="12">
        <f>SUMIFS('Raw Data'!$AS:$AS,'Raw Data'!$P:$P,LATAM!$B6,'Raw Data'!$I:$I,LATAM!$C6,'Raw Data'!$L:$L,$A6)</f>
        <v>6050</v>
      </c>
      <c r="R6" s="13">
        <f>SUMIFS('Raw Data'!$AU:$AU,'Raw Data'!$P:$P,LATAM!$B6,'Raw Data'!$I:$I,LATAM!$C6,'Raw Data'!$L:$L,$A6)</f>
        <v>13825541.732799998</v>
      </c>
      <c r="S6" s="13">
        <f>SUMIFS('Raw Data'!$AV:$AV,'Raw Data'!$P:$P,LATAM!$B6,'Raw Data'!$I:$I,LATAM!$C6,'Raw Data'!$L:$L,$A6)</f>
        <v>5636310.9534</v>
      </c>
      <c r="T6" s="14">
        <f>SUMIFS('Raw Data'!$AW:$AW,'Raw Data'!$P:$P,LATAM!$B6,'Raw Data'!$I:$I,LATAM!$C6,'Raw Data'!$L:$L,$A6)</f>
        <v>1863521.5780000004</v>
      </c>
    </row>
    <row r="7" spans="1:20" x14ac:dyDescent="0.25">
      <c r="A7" s="10" t="s">
        <v>196</v>
      </c>
      <c r="B7" s="11" t="s">
        <v>110</v>
      </c>
      <c r="C7" s="11" t="s">
        <v>674</v>
      </c>
      <c r="D7" s="12">
        <f>SUMIFS('Raw Data'!$Q:$Q,'Raw Data'!$P:$P,LATAM!$B7,'Raw Data'!$I:$I,LATAM!$C7,'Raw Data'!$L:$L,$A7)</f>
        <v>0</v>
      </c>
      <c r="E7" s="12">
        <f>SUMIFS('Raw Data'!$V:$V,'Raw Data'!$P:$P,LATAM!$B7,'Raw Data'!$I:$I,LATAM!$C7,'Raw Data'!$L:$L,$A7)</f>
        <v>0</v>
      </c>
      <c r="F7" s="12">
        <f>SUMIFS('Raw Data'!$X:$X,'Raw Data'!$P:$P,LATAM!$B7,'Raw Data'!$I:$I,LATAM!$C7,'Raw Data'!$L:$L,$A7)</f>
        <v>0</v>
      </c>
      <c r="G7" s="12">
        <f>SUMIFS('Raw Data'!$Y:$Y,'Raw Data'!$P:$P,LATAM!$B7,'Raw Data'!$I:$I,LATAM!$C7,'Raw Data'!$L:$L,$A7)</f>
        <v>0</v>
      </c>
      <c r="H7" s="12">
        <f>SUMIFS('Raw Data'!$Z:$Z,'Raw Data'!$P:$P,LATAM!$B7,'Raw Data'!$I:$I,LATAM!$C7,'Raw Data'!$L:$L,$A7)</f>
        <v>0</v>
      </c>
      <c r="I7" s="12">
        <f>SUMIFS('Raw Data'!$AA:$AA,'Raw Data'!$P:$P,LATAM!$B7,'Raw Data'!$I:$I,LATAM!$C7,'Raw Data'!$L:$L,$A7)</f>
        <v>0</v>
      </c>
      <c r="J7" s="12">
        <f>SUMIFS('Raw Data'!$AE:$AE,'Raw Data'!$P:$P,LATAM!$B7,'Raw Data'!$I:$I,LATAM!$C7,'Raw Data'!$L:$L,$A7)</f>
        <v>0</v>
      </c>
      <c r="K7" s="12">
        <f>SUMIFS('Raw Data'!$AF:$AF,'Raw Data'!$P:$P,LATAM!$B7,'Raw Data'!$I:$I,LATAM!$C7,'Raw Data'!$L:$L,$A7)</f>
        <v>0</v>
      </c>
      <c r="L7" s="12">
        <f>SUMIFS('Raw Data'!$AG:$AG,'Raw Data'!$P:$P,LATAM!$B7,'Raw Data'!$I:$I,LATAM!$C7,'Raw Data'!$L:$L,$A7)</f>
        <v>0</v>
      </c>
      <c r="M7" s="12">
        <f>SUMIFS('Raw Data'!$AH:$AH,'Raw Data'!$P:$P,LATAM!$B7,'Raw Data'!$I:$I,LATAM!$C7,'Raw Data'!$L:$L,$A7)</f>
        <v>0</v>
      </c>
      <c r="N7" s="12">
        <f>SUMIFS('Raw Data'!$AQ:$AQ,'Raw Data'!$P:$P,LATAM!$B7,'Raw Data'!$I:$I,LATAM!$C7,'Raw Data'!$L:$L,$A7)</f>
        <v>0</v>
      </c>
      <c r="O7" s="12">
        <f>SUMIFS('Raw Data'!$AR:$AR,'Raw Data'!$P:$P,LATAM!$B7,'Raw Data'!$I:$I,LATAM!$C7,'Raw Data'!$L:$L,$A7)</f>
        <v>0</v>
      </c>
      <c r="P7" s="12">
        <f>SUMIFS('Raw Data'!$AJ:$AJ,'Raw Data'!$P:$P,LATAM!$B7,'Raw Data'!$I:$I,LATAM!$C7,'Raw Data'!$L:$L,$A7)</f>
        <v>0</v>
      </c>
      <c r="Q7" s="12">
        <f>SUMIFS('Raw Data'!$AS:$AS,'Raw Data'!$P:$P,LATAM!$B7,'Raw Data'!$I:$I,LATAM!$C7,'Raw Data'!$L:$L,$A7)</f>
        <v>0</v>
      </c>
      <c r="R7" s="13">
        <f>SUMIFS('Raw Data'!$AU:$AU,'Raw Data'!$P:$P,LATAM!$B7,'Raw Data'!$I:$I,LATAM!$C7,'Raw Data'!$L:$L,$A7)</f>
        <v>0</v>
      </c>
      <c r="S7" s="13">
        <f>SUMIFS('Raw Data'!$AV:$AV,'Raw Data'!$P:$P,LATAM!$B7,'Raw Data'!$I:$I,LATAM!$C7,'Raw Data'!$L:$L,$A7)</f>
        <v>0</v>
      </c>
      <c r="T7" s="14">
        <f>SUMIFS('Raw Data'!$AW:$AW,'Raw Data'!$P:$P,LATAM!$B7,'Raw Data'!$I:$I,LATAM!$C7,'Raw Data'!$L:$L,$A7)</f>
        <v>0</v>
      </c>
    </row>
    <row r="8" spans="1:20" x14ac:dyDescent="0.25">
      <c r="A8" s="15" t="s">
        <v>196</v>
      </c>
      <c r="B8" s="16" t="s">
        <v>110</v>
      </c>
      <c r="C8" s="16" t="s">
        <v>107</v>
      </c>
      <c r="D8" s="17">
        <f>SUMIFS('Raw Data'!$Q:$Q,'Raw Data'!$P:$P,LATAM!$B8,'Raw Data'!$I:$I,LATAM!$C8,'Raw Data'!$L:$L,$A8)</f>
        <v>1</v>
      </c>
      <c r="E8" s="17">
        <f>SUMIFS('Raw Data'!$V:$V,'Raw Data'!$P:$P,LATAM!$B8,'Raw Data'!$I:$I,LATAM!$C8,'Raw Data'!$L:$L,$A8)</f>
        <v>1</v>
      </c>
      <c r="F8" s="17">
        <f>SUMIFS('Raw Data'!$X:$X,'Raw Data'!$P:$P,LATAM!$B8,'Raw Data'!$I:$I,LATAM!$C8,'Raw Data'!$L:$L,$A8)</f>
        <v>1</v>
      </c>
      <c r="G8" s="17">
        <f>SUMIFS('Raw Data'!$Y:$Y,'Raw Data'!$P:$P,LATAM!$B8,'Raw Data'!$I:$I,LATAM!$C8,'Raw Data'!$L:$L,$A8)</f>
        <v>1</v>
      </c>
      <c r="H8" s="17">
        <f>SUMIFS('Raw Data'!$Z:$Z,'Raw Data'!$P:$P,LATAM!$B8,'Raw Data'!$I:$I,LATAM!$C8,'Raw Data'!$L:$L,$A8)</f>
        <v>1</v>
      </c>
      <c r="I8" s="17">
        <f>SUMIFS('Raw Data'!$AA:$AA,'Raw Data'!$P:$P,LATAM!$B8,'Raw Data'!$I:$I,LATAM!$C8,'Raw Data'!$L:$L,$A8)</f>
        <v>1</v>
      </c>
      <c r="J8" s="17">
        <f>SUMIFS('Raw Data'!$AE:$AE,'Raw Data'!$P:$P,LATAM!$B8,'Raw Data'!$I:$I,LATAM!$C8,'Raw Data'!$L:$L,$A8)</f>
        <v>0</v>
      </c>
      <c r="K8" s="17">
        <f>SUMIFS('Raw Data'!$AF:$AF,'Raw Data'!$P:$P,LATAM!$B8,'Raw Data'!$I:$I,LATAM!$C8,'Raw Data'!$L:$L,$A8)</f>
        <v>0</v>
      </c>
      <c r="L8" s="17">
        <f>SUMIFS('Raw Data'!$AG:$AG,'Raw Data'!$P:$P,LATAM!$B8,'Raw Data'!$I:$I,LATAM!$C8,'Raw Data'!$L:$L,$A8)</f>
        <v>0</v>
      </c>
      <c r="M8" s="17">
        <f>SUMIFS('Raw Data'!$AH:$AH,'Raw Data'!$P:$P,LATAM!$B8,'Raw Data'!$I:$I,LATAM!$C8,'Raw Data'!$L:$L,$A8)</f>
        <v>0</v>
      </c>
      <c r="N8" s="17">
        <f>SUMIFS('Raw Data'!$AQ:$AQ,'Raw Data'!$P:$P,LATAM!$B8,'Raw Data'!$I:$I,LATAM!$C8,'Raw Data'!$L:$L,$A8)</f>
        <v>0</v>
      </c>
      <c r="O8" s="17">
        <f>SUMIFS('Raw Data'!$AR:$AR,'Raw Data'!$P:$P,LATAM!$B8,'Raw Data'!$I:$I,LATAM!$C8,'Raw Data'!$L:$L,$A8)</f>
        <v>0</v>
      </c>
      <c r="P8" s="17">
        <f>SUMIFS('Raw Data'!$AJ:$AJ,'Raw Data'!$P:$P,LATAM!$B8,'Raw Data'!$I:$I,LATAM!$C8,'Raw Data'!$L:$L,$A8)</f>
        <v>0</v>
      </c>
      <c r="Q8" s="17">
        <f>SUMIFS('Raw Data'!$AS:$AS,'Raw Data'!$P:$P,LATAM!$B8,'Raw Data'!$I:$I,LATAM!$C8,'Raw Data'!$L:$L,$A8)</f>
        <v>0</v>
      </c>
      <c r="R8" s="18">
        <f>SUMIFS('Raw Data'!$AU:$AU,'Raw Data'!$P:$P,LATAM!$B8,'Raw Data'!$I:$I,LATAM!$C8,'Raw Data'!$L:$L,$A8)</f>
        <v>602.20000000000005</v>
      </c>
      <c r="S8" s="18">
        <f>SUMIFS('Raw Data'!$AV:$AV,'Raw Data'!$P:$P,LATAM!$B8,'Raw Data'!$I:$I,LATAM!$C8,'Raw Data'!$L:$L,$A8)</f>
        <v>0</v>
      </c>
      <c r="T8" s="19">
        <f>SUMIFS('Raw Data'!$AW:$AW,'Raw Data'!$P:$P,LATAM!$B8,'Raw Data'!$I:$I,LATAM!$C8,'Raw Data'!$L:$L,$A8)</f>
        <v>602.20000000000005</v>
      </c>
    </row>
    <row r="9" spans="1:20" x14ac:dyDescent="0.25">
      <c r="A9" s="5" t="s">
        <v>196</v>
      </c>
      <c r="B9" s="6" t="s">
        <v>120</v>
      </c>
      <c r="C9" s="6" t="s">
        <v>8175</v>
      </c>
      <c r="D9" s="7">
        <f>SUMIFS('Raw Data'!$Q:$Q,'Raw Data'!$P:$P,"TABLETS",'Raw Data'!$I:$I,"TABLETS",'Raw Data'!$L:$L,LATAM!$A9)</f>
        <v>8000</v>
      </c>
      <c r="E9" s="7">
        <f>SUMIFS('Raw Data'!$V:$V,'Raw Data'!$P:$P,"TABLETS",'Raw Data'!$I:$I,"TABLETS",'Raw Data'!$L:$L,LATAM!$A9)</f>
        <v>8000</v>
      </c>
      <c r="F9" s="7">
        <f>SUMIFS('Raw Data'!$X:$X,'Raw Data'!$P:$P,"TABLETS",'Raw Data'!$I:$I,"TABLETS",'Raw Data'!$L:$L,LATAM!$A9)</f>
        <v>8000</v>
      </c>
      <c r="G9" s="7">
        <f>SUMIFS('Raw Data'!$Y:$Y,'Raw Data'!$P:$P,"TABLETS",'Raw Data'!$I:$I,"TABLETS",'Raw Data'!$L:$L,LATAM!$A9)</f>
        <v>8000</v>
      </c>
      <c r="H9" s="7">
        <f>SUMIFS('Raw Data'!$Z:$Z,'Raw Data'!$P:$P,"TABLETS",'Raw Data'!$I:$I,"TABLETS",'Raw Data'!$L:$L,LATAM!$A9)</f>
        <v>1933</v>
      </c>
      <c r="I9" s="7">
        <f>SUMIFS('Raw Data'!$AA:$AA,'Raw Data'!$P:$P,"TABLETS",'Raw Data'!$I:$I,"TABLETS",'Raw Data'!$L:$L,LATAM!$A9)</f>
        <v>1933</v>
      </c>
      <c r="J9" s="7">
        <f>SUMIFS('Raw Data'!$AE:$AE,'Raw Data'!$P:$P,"TABLETS",'Raw Data'!$I:$I,"TABLETS",'Raw Data'!$L:$L,LATAM!$A9)</f>
        <v>0</v>
      </c>
      <c r="K9" s="7">
        <f>SUMIFS('Raw Data'!$AF:$AF,'Raw Data'!$P:$P,"TABLETS",'Raw Data'!$I:$I,"TABLETS",'Raw Data'!$L:$L,LATAM!$A9)</f>
        <v>0</v>
      </c>
      <c r="L9" s="7">
        <f>SUMIFS('Raw Data'!$AG:$AG,'Raw Data'!$P:$P,"TABLETS",'Raw Data'!$I:$I,"TABLETS",'Raw Data'!$L:$L,LATAM!$A9)</f>
        <v>0</v>
      </c>
      <c r="M9" s="7">
        <f>SUMIFS('Raw Data'!$AH:$AH,'Raw Data'!$P:$P,"TABLETS",'Raw Data'!$I:$I,"TABLETS",'Raw Data'!$L:$L,LATAM!$A9)</f>
        <v>0</v>
      </c>
      <c r="N9" s="7">
        <f>SUMIFS('Raw Data'!$AQ:$AQ,'Raw Data'!$P:$P,"TABLETS",'Raw Data'!$I:$I,"TABLETS",'Raw Data'!$L:$L,LATAM!$A9)</f>
        <v>0</v>
      </c>
      <c r="O9" s="7">
        <f>SUMIFS('Raw Data'!$AR:$AR,'Raw Data'!$P:$P,"TABLETS",'Raw Data'!$I:$I,"TABLETS",'Raw Data'!$L:$L,LATAM!$A9)</f>
        <v>0</v>
      </c>
      <c r="P9" s="7">
        <f>SUMIFS('Raw Data'!$AJ:$AJ,'Raw Data'!$P:$P,"TABLETS",'Raw Data'!$I:$I,"TABLETS",'Raw Data'!$L:$L,LATAM!$A9)</f>
        <v>0</v>
      </c>
      <c r="Q9" s="7">
        <f>SUMIFS('Raw Data'!$AS:$AS,'Raw Data'!$P:$P,"TABLETS",'Raw Data'!$I:$I,"TABLETS",'Raw Data'!$L:$L,LATAM!$A9)</f>
        <v>0</v>
      </c>
      <c r="R9" s="8">
        <f>SUMIFS('Raw Data'!$AU:$AU,'Raw Data'!$P:$P,"TABLETS",'Raw Data'!$I:$I,"TABLETS",'Raw Data'!$L:$L,LATAM!$A9)</f>
        <v>1387529.71</v>
      </c>
      <c r="S9" s="8">
        <f>SUMIFS('Raw Data'!$AV:$AV,'Raw Data'!$P:$P,"TABLETS",'Raw Data'!$I:$I,"TABLETS",'Raw Data'!$L:$L,LATAM!$A9)</f>
        <v>0</v>
      </c>
      <c r="T9" s="9">
        <f>SUMIFS('Raw Data'!$AW:$AW,'Raw Data'!$P:$P,"TABLETS",'Raw Data'!$I:$I,"TABLETS",'Raw Data'!$L:$L,LATAM!$A9)</f>
        <v>1387529.71</v>
      </c>
    </row>
    <row r="10" spans="1:20" x14ac:dyDescent="0.25">
      <c r="A10" s="15" t="s">
        <v>196</v>
      </c>
      <c r="B10" s="16" t="s">
        <v>120</v>
      </c>
      <c r="C10" s="16" t="s">
        <v>8176</v>
      </c>
      <c r="D10" s="17">
        <f>SUMIFS('Raw Data'!$Q:$Q,'Raw Data'!$P:$P,"Brazil",'Raw Data'!$I:$I,"TABLETS",'Raw Data'!$L:$L,LATAM!$A10)</f>
        <v>230</v>
      </c>
      <c r="E10" s="17">
        <f>SUMIFS('Raw Data'!$V:$V,'Raw Data'!$P:$P,"Brazil",'Raw Data'!$I:$I,"TABLETS",'Raw Data'!$L:$L,LATAM!$A10)</f>
        <v>230</v>
      </c>
      <c r="F10" s="17">
        <f>SUMIFS('Raw Data'!$X:$X,'Raw Data'!$P:$P,"Brazil",'Raw Data'!$I:$I,"TABLETS",'Raw Data'!$L:$L,LATAM!$A10)</f>
        <v>230</v>
      </c>
      <c r="G10" s="17">
        <f>SUMIFS('Raw Data'!$Y:$Y,'Raw Data'!$P:$P,"Brazil",'Raw Data'!$I:$I,"TABLETS",'Raw Data'!$L:$L,LATAM!$A10)</f>
        <v>230</v>
      </c>
      <c r="H10" s="17">
        <f>SUMIFS('Raw Data'!$Z:$Z,'Raw Data'!$P:$P,"Brazil",'Raw Data'!$I:$I,"TABLETS",'Raw Data'!$L:$L,LATAM!$A10)</f>
        <v>230</v>
      </c>
      <c r="I10" s="17">
        <f>SUMIFS('Raw Data'!$AA:$AA,'Raw Data'!$P:$P,"Brazil",'Raw Data'!$I:$I,"TABLETS",'Raw Data'!$L:$L,LATAM!$A10)</f>
        <v>230</v>
      </c>
      <c r="J10" s="17">
        <f>SUMIFS('Raw Data'!$AE:$AE,'Raw Data'!$P:$P,"Brazil",'Raw Data'!$I:$I,"TABLETS",'Raw Data'!$L:$L,LATAM!$A10)</f>
        <v>0</v>
      </c>
      <c r="K10" s="17">
        <f>SUMIFS('Raw Data'!$AF:$AF,'Raw Data'!$P:$P,"Brazil",'Raw Data'!$I:$I,"TABLETS",'Raw Data'!$L:$L,LATAM!$A10)</f>
        <v>0</v>
      </c>
      <c r="L10" s="17">
        <f>SUMIFS('Raw Data'!$AG:$AG,'Raw Data'!$P:$P,"Brazil",'Raw Data'!$I:$I,"TABLETS",'Raw Data'!$L:$L,LATAM!$A10)</f>
        <v>0</v>
      </c>
      <c r="M10" s="17">
        <f>SUMIFS('Raw Data'!$AH:$AH,'Raw Data'!$P:$P,"Brazil",'Raw Data'!$I:$I,"TABLETS",'Raw Data'!$L:$L,LATAM!$A10)</f>
        <v>0</v>
      </c>
      <c r="N10" s="17">
        <f>SUMIFS('Raw Data'!$AQ:$AQ,'Raw Data'!$P:$P,"Brazil",'Raw Data'!$I:$I,"TABLETS",'Raw Data'!$L:$L,LATAM!$A10)</f>
        <v>0</v>
      </c>
      <c r="O10" s="17">
        <f>SUMIFS('Raw Data'!$AR:$AR,'Raw Data'!$P:$P,"Brazil",'Raw Data'!$I:$I,"TABLETS",'Raw Data'!$L:$L,LATAM!$A10)</f>
        <v>0</v>
      </c>
      <c r="P10" s="17">
        <f>SUMIFS('Raw Data'!$AJ:$AJ,'Raw Data'!$P:$P,"Brazil",'Raw Data'!$I:$I,"TABLETS",'Raw Data'!$L:$L,LATAM!$A10)</f>
        <v>0</v>
      </c>
      <c r="Q10" s="17">
        <f>SUMIFS('Raw Data'!$AS:$AS,'Raw Data'!$P:$P,"Brazil",'Raw Data'!$I:$I,"TABLETS",'Raw Data'!$L:$L,LATAM!$A10)</f>
        <v>0</v>
      </c>
      <c r="R10" s="18">
        <f>SUMIFS('Raw Data'!$AU:$AU,'Raw Data'!$P:$P,"Brazil",'Raw Data'!$I:$I,"TABLETS",'Raw Data'!$L:$L,LATAM!$A10)</f>
        <v>26068.35</v>
      </c>
      <c r="S10" s="18">
        <f>SUMIFS('Raw Data'!$AV:$AV,'Raw Data'!$P:$P,"Brazil",'Raw Data'!$I:$I,"TABLETS",'Raw Data'!$L:$L,LATAM!$A10)</f>
        <v>0</v>
      </c>
      <c r="T10" s="19">
        <f>SUMIFS('Raw Data'!$AW:$AW,'Raw Data'!$P:$P,"Brazil",'Raw Data'!$I:$I,"TABLETS",'Raw Data'!$L:$L,LATAM!$A10)</f>
        <v>26068.35</v>
      </c>
    </row>
    <row r="12" spans="1:20" ht="15.75" thickBot="1" x14ac:dyDescent="0.3"/>
    <row r="13" spans="1:20" x14ac:dyDescent="0.25">
      <c r="B13" s="28" t="s">
        <v>196</v>
      </c>
      <c r="C13" s="29" t="s">
        <v>65</v>
      </c>
      <c r="D13" s="30">
        <f t="shared" ref="D13:T14" si="0">SUMIFS(D$3:D$10,$B$3:$B$10,$C13)</f>
        <v>31142</v>
      </c>
      <c r="E13" s="30">
        <f t="shared" si="0"/>
        <v>10446</v>
      </c>
      <c r="F13" s="30">
        <f t="shared" si="0"/>
        <v>1310</v>
      </c>
      <c r="G13" s="30">
        <f t="shared" si="0"/>
        <v>509</v>
      </c>
      <c r="H13" s="30">
        <f t="shared" si="0"/>
        <v>489</v>
      </c>
      <c r="I13" s="30">
        <f t="shared" si="0"/>
        <v>402</v>
      </c>
      <c r="J13" s="30">
        <f t="shared" si="0"/>
        <v>712</v>
      </c>
      <c r="K13" s="30">
        <f t="shared" si="0"/>
        <v>86</v>
      </c>
      <c r="L13" s="30">
        <f t="shared" si="0"/>
        <v>1564</v>
      </c>
      <c r="M13" s="30">
        <f t="shared" si="0"/>
        <v>0</v>
      </c>
      <c r="N13" s="30">
        <f t="shared" si="0"/>
        <v>1710</v>
      </c>
      <c r="O13" s="30">
        <f t="shared" si="0"/>
        <v>652</v>
      </c>
      <c r="P13" s="30">
        <f t="shared" si="0"/>
        <v>4711</v>
      </c>
      <c r="Q13" s="30">
        <f t="shared" si="0"/>
        <v>932</v>
      </c>
      <c r="R13" s="31">
        <f t="shared" si="0"/>
        <v>15060760.940400001</v>
      </c>
      <c r="S13" s="31">
        <f t="shared" si="0"/>
        <v>1481467.824</v>
      </c>
      <c r="T13" s="32">
        <f t="shared" si="0"/>
        <v>856961.99320000014</v>
      </c>
    </row>
    <row r="14" spans="1:20" x14ac:dyDescent="0.25">
      <c r="B14" s="33" t="s">
        <v>196</v>
      </c>
      <c r="C14" s="27" t="s">
        <v>110</v>
      </c>
      <c r="D14" s="25">
        <f t="shared" si="0"/>
        <v>37760</v>
      </c>
      <c r="E14" s="25">
        <f t="shared" si="0"/>
        <v>14777</v>
      </c>
      <c r="F14" s="25">
        <f t="shared" si="0"/>
        <v>10522</v>
      </c>
      <c r="G14" s="25">
        <f t="shared" si="0"/>
        <v>6898</v>
      </c>
      <c r="H14" s="25">
        <f t="shared" si="0"/>
        <v>6050</v>
      </c>
      <c r="I14" s="25">
        <f t="shared" si="0"/>
        <v>1697</v>
      </c>
      <c r="J14" s="25">
        <f t="shared" si="0"/>
        <v>6151</v>
      </c>
      <c r="K14" s="25">
        <f t="shared" si="0"/>
        <v>0</v>
      </c>
      <c r="L14" s="25">
        <f t="shared" si="0"/>
        <v>10344</v>
      </c>
      <c r="M14" s="25">
        <f t="shared" si="0"/>
        <v>0</v>
      </c>
      <c r="N14" s="25">
        <f t="shared" si="0"/>
        <v>10949</v>
      </c>
      <c r="O14" s="25">
        <f t="shared" si="0"/>
        <v>5546</v>
      </c>
      <c r="P14" s="25">
        <f t="shared" si="0"/>
        <v>11779</v>
      </c>
      <c r="Q14" s="25">
        <f t="shared" si="0"/>
        <v>6658</v>
      </c>
      <c r="R14" s="26">
        <f t="shared" si="0"/>
        <v>17497300.508699995</v>
      </c>
      <c r="S14" s="26">
        <f t="shared" si="0"/>
        <v>8027520.8936999999</v>
      </c>
      <c r="T14" s="34">
        <f t="shared" si="0"/>
        <v>4729447.1980000008</v>
      </c>
    </row>
    <row r="15" spans="1:20" x14ac:dyDescent="0.25">
      <c r="B15" s="33" t="s">
        <v>196</v>
      </c>
      <c r="C15" s="27" t="s">
        <v>8175</v>
      </c>
      <c r="D15" s="25">
        <f>SUMIFS(D$3:D$10,$C$3:$C$10,$C15)</f>
        <v>8000</v>
      </c>
      <c r="E15" s="25">
        <f>SUMIFS(E$3:E$10,$C$3:$C$10,$C15)</f>
        <v>8000</v>
      </c>
      <c r="F15" s="25">
        <f t="shared" ref="F15:T16" si="1">SUMIFS(F$3:F$10,$C$3:$C$10,$C15)</f>
        <v>8000</v>
      </c>
      <c r="G15" s="25">
        <f t="shared" si="1"/>
        <v>8000</v>
      </c>
      <c r="H15" s="25">
        <f t="shared" si="1"/>
        <v>1933</v>
      </c>
      <c r="I15" s="25">
        <f t="shared" si="1"/>
        <v>1933</v>
      </c>
      <c r="J15" s="25">
        <f t="shared" si="1"/>
        <v>0</v>
      </c>
      <c r="K15" s="25">
        <f t="shared" si="1"/>
        <v>0</v>
      </c>
      <c r="L15" s="25">
        <f t="shared" si="1"/>
        <v>0</v>
      </c>
      <c r="M15" s="25">
        <f t="shared" si="1"/>
        <v>0</v>
      </c>
      <c r="N15" s="25">
        <f t="shared" si="1"/>
        <v>0</v>
      </c>
      <c r="O15" s="25">
        <f t="shared" si="1"/>
        <v>0</v>
      </c>
      <c r="P15" s="25">
        <f t="shared" si="1"/>
        <v>0</v>
      </c>
      <c r="Q15" s="25">
        <f t="shared" si="1"/>
        <v>0</v>
      </c>
      <c r="R15" s="26">
        <f t="shared" si="1"/>
        <v>1387529.71</v>
      </c>
      <c r="S15" s="26">
        <f t="shared" si="1"/>
        <v>0</v>
      </c>
      <c r="T15" s="34">
        <f t="shared" si="1"/>
        <v>1387529.71</v>
      </c>
    </row>
    <row r="16" spans="1:20" x14ac:dyDescent="0.25">
      <c r="B16" s="33" t="s">
        <v>196</v>
      </c>
      <c r="C16" s="27" t="s">
        <v>8176</v>
      </c>
      <c r="D16" s="25">
        <f>SUMIFS(D$3:D$10,$C$3:$C$10,$C16)</f>
        <v>230</v>
      </c>
      <c r="E16" s="25">
        <f>SUMIFS(E$3:E$10,$C$3:$C$10,$C16)</f>
        <v>230</v>
      </c>
      <c r="F16" s="25">
        <f t="shared" si="1"/>
        <v>230</v>
      </c>
      <c r="G16" s="25">
        <f t="shared" si="1"/>
        <v>230</v>
      </c>
      <c r="H16" s="25">
        <f t="shared" si="1"/>
        <v>230</v>
      </c>
      <c r="I16" s="25">
        <f t="shared" si="1"/>
        <v>230</v>
      </c>
      <c r="J16" s="25">
        <f t="shared" si="1"/>
        <v>0</v>
      </c>
      <c r="K16" s="25">
        <f t="shared" si="1"/>
        <v>0</v>
      </c>
      <c r="L16" s="25">
        <f t="shared" si="1"/>
        <v>0</v>
      </c>
      <c r="M16" s="25">
        <f t="shared" si="1"/>
        <v>0</v>
      </c>
      <c r="N16" s="25">
        <f t="shared" si="1"/>
        <v>0</v>
      </c>
      <c r="O16" s="25">
        <f t="shared" si="1"/>
        <v>0</v>
      </c>
      <c r="P16" s="25">
        <f t="shared" si="1"/>
        <v>0</v>
      </c>
      <c r="Q16" s="25">
        <f t="shared" si="1"/>
        <v>0</v>
      </c>
      <c r="R16" s="26">
        <f t="shared" si="1"/>
        <v>26068.35</v>
      </c>
      <c r="S16" s="26">
        <f t="shared" si="1"/>
        <v>0</v>
      </c>
      <c r="T16" s="34">
        <f t="shared" si="1"/>
        <v>26068.35</v>
      </c>
    </row>
    <row r="17" spans="1:20" ht="15.75" thickBot="1" x14ac:dyDescent="0.3">
      <c r="A17" s="4"/>
      <c r="B17" s="35" t="s">
        <v>196</v>
      </c>
      <c r="C17" s="36" t="s">
        <v>8170</v>
      </c>
      <c r="D17" s="37">
        <f t="shared" ref="D17:T17" si="2">SUM(D13:D16)</f>
        <v>77132</v>
      </c>
      <c r="E17" s="37">
        <f t="shared" si="2"/>
        <v>33453</v>
      </c>
      <c r="F17" s="37">
        <f t="shared" si="2"/>
        <v>20062</v>
      </c>
      <c r="G17" s="37">
        <f t="shared" si="2"/>
        <v>15637</v>
      </c>
      <c r="H17" s="37">
        <f t="shared" si="2"/>
        <v>8702</v>
      </c>
      <c r="I17" s="37">
        <f t="shared" si="2"/>
        <v>4262</v>
      </c>
      <c r="J17" s="37">
        <f t="shared" si="2"/>
        <v>6863</v>
      </c>
      <c r="K17" s="37">
        <f t="shared" si="2"/>
        <v>86</v>
      </c>
      <c r="L17" s="37">
        <f t="shared" si="2"/>
        <v>11908</v>
      </c>
      <c r="M17" s="37">
        <f t="shared" si="2"/>
        <v>0</v>
      </c>
      <c r="N17" s="37">
        <f t="shared" si="2"/>
        <v>12659</v>
      </c>
      <c r="O17" s="37">
        <f t="shared" si="2"/>
        <v>6198</v>
      </c>
      <c r="P17" s="37">
        <f t="shared" si="2"/>
        <v>16490</v>
      </c>
      <c r="Q17" s="37">
        <f t="shared" si="2"/>
        <v>7590</v>
      </c>
      <c r="R17" s="38">
        <f t="shared" si="2"/>
        <v>33971659.509099998</v>
      </c>
      <c r="S17" s="38">
        <f t="shared" si="2"/>
        <v>9508988.7177000009</v>
      </c>
      <c r="T17" s="39">
        <f t="shared" si="2"/>
        <v>7000007.2512000008</v>
      </c>
    </row>
    <row r="19" spans="1:20" ht="15.75" thickBot="1" x14ac:dyDescent="0.3"/>
    <row r="20" spans="1:20" x14ac:dyDescent="0.25">
      <c r="A20" s="128" t="s">
        <v>8174</v>
      </c>
      <c r="B20" s="28" t="s">
        <v>196</v>
      </c>
      <c r="C20" s="29" t="s">
        <v>65</v>
      </c>
      <c r="D20" s="30">
        <f t="shared" ref="D20:T21" si="3">SUMIFS(D$3:D$10,$B$3:$B$10,$C20)</f>
        <v>31142</v>
      </c>
      <c r="E20" s="30">
        <f t="shared" si="3"/>
        <v>10446</v>
      </c>
      <c r="F20" s="30">
        <f t="shared" si="3"/>
        <v>1310</v>
      </c>
      <c r="G20" s="30">
        <f t="shared" si="3"/>
        <v>509</v>
      </c>
      <c r="H20" s="30">
        <f t="shared" si="3"/>
        <v>489</v>
      </c>
      <c r="I20" s="30">
        <f t="shared" si="3"/>
        <v>402</v>
      </c>
      <c r="J20" s="30">
        <f t="shared" si="3"/>
        <v>712</v>
      </c>
      <c r="K20" s="30">
        <f t="shared" si="3"/>
        <v>86</v>
      </c>
      <c r="L20" s="30">
        <f t="shared" si="3"/>
        <v>1564</v>
      </c>
      <c r="M20" s="30">
        <f t="shared" si="3"/>
        <v>0</v>
      </c>
      <c r="N20" s="30">
        <f t="shared" si="3"/>
        <v>1710</v>
      </c>
      <c r="O20" s="30">
        <f t="shared" si="3"/>
        <v>652</v>
      </c>
      <c r="P20" s="30">
        <f t="shared" si="3"/>
        <v>4711</v>
      </c>
      <c r="Q20" s="30">
        <f t="shared" si="3"/>
        <v>932</v>
      </c>
      <c r="R20" s="31">
        <f t="shared" si="3"/>
        <v>15060760.940400001</v>
      </c>
      <c r="S20" s="31">
        <f t="shared" si="3"/>
        <v>1481467.824</v>
      </c>
      <c r="T20" s="32">
        <f t="shared" si="3"/>
        <v>856961.99320000014</v>
      </c>
    </row>
    <row r="21" spans="1:20" x14ac:dyDescent="0.25">
      <c r="A21" s="128"/>
      <c r="B21" s="33" t="s">
        <v>196</v>
      </c>
      <c r="C21" s="27" t="s">
        <v>110</v>
      </c>
      <c r="D21" s="25">
        <f t="shared" si="3"/>
        <v>37760</v>
      </c>
      <c r="E21" s="25">
        <f t="shared" si="3"/>
        <v>14777</v>
      </c>
      <c r="F21" s="25">
        <f t="shared" si="3"/>
        <v>10522</v>
      </c>
      <c r="G21" s="25">
        <f t="shared" si="3"/>
        <v>6898</v>
      </c>
      <c r="H21" s="25">
        <f t="shared" si="3"/>
        <v>6050</v>
      </c>
      <c r="I21" s="25">
        <f t="shared" si="3"/>
        <v>1697</v>
      </c>
      <c r="J21" s="25">
        <f t="shared" si="3"/>
        <v>6151</v>
      </c>
      <c r="K21" s="25">
        <f t="shared" si="3"/>
        <v>0</v>
      </c>
      <c r="L21" s="25">
        <f t="shared" si="3"/>
        <v>10344</v>
      </c>
      <c r="M21" s="25">
        <f t="shared" si="3"/>
        <v>0</v>
      </c>
      <c r="N21" s="25">
        <f t="shared" si="3"/>
        <v>10949</v>
      </c>
      <c r="O21" s="25">
        <f t="shared" si="3"/>
        <v>5546</v>
      </c>
      <c r="P21" s="25">
        <f t="shared" si="3"/>
        <v>11779</v>
      </c>
      <c r="Q21" s="25">
        <f t="shared" si="3"/>
        <v>6658</v>
      </c>
      <c r="R21" s="26">
        <f t="shared" si="3"/>
        <v>17497300.508699995</v>
      </c>
      <c r="S21" s="26">
        <f t="shared" si="3"/>
        <v>8027520.8936999999</v>
      </c>
      <c r="T21" s="34">
        <f t="shared" si="3"/>
        <v>4729447.1980000008</v>
      </c>
    </row>
    <row r="22" spans="1:20" x14ac:dyDescent="0.25">
      <c r="A22" s="128"/>
      <c r="B22" s="33" t="s">
        <v>196</v>
      </c>
      <c r="C22" s="27" t="s">
        <v>8175</v>
      </c>
      <c r="D22" s="25">
        <f>SUMIFS(D$3:D$10,$C$3:$C$10,$C22)</f>
        <v>8000</v>
      </c>
      <c r="E22" s="25">
        <f>SUMIFS(E$3:E$10,$C$3:$C$10,$C22)</f>
        <v>8000</v>
      </c>
      <c r="F22" s="25">
        <f t="shared" ref="F22:T22" si="4">SUMIFS(F$3:F$10,$C$3:$C$10,$C22)</f>
        <v>8000</v>
      </c>
      <c r="G22" s="25">
        <f t="shared" si="4"/>
        <v>8000</v>
      </c>
      <c r="H22" s="25">
        <f t="shared" si="4"/>
        <v>1933</v>
      </c>
      <c r="I22" s="25">
        <f t="shared" si="4"/>
        <v>1933</v>
      </c>
      <c r="J22" s="25">
        <f t="shared" si="4"/>
        <v>0</v>
      </c>
      <c r="K22" s="25">
        <f t="shared" si="4"/>
        <v>0</v>
      </c>
      <c r="L22" s="25">
        <f t="shared" si="4"/>
        <v>0</v>
      </c>
      <c r="M22" s="25">
        <f t="shared" si="4"/>
        <v>0</v>
      </c>
      <c r="N22" s="25">
        <f t="shared" si="4"/>
        <v>0</v>
      </c>
      <c r="O22" s="25">
        <f t="shared" si="4"/>
        <v>0</v>
      </c>
      <c r="P22" s="25">
        <f t="shared" si="4"/>
        <v>0</v>
      </c>
      <c r="Q22" s="25">
        <f t="shared" si="4"/>
        <v>0</v>
      </c>
      <c r="R22" s="26">
        <f t="shared" si="4"/>
        <v>1387529.71</v>
      </c>
      <c r="S22" s="26">
        <f t="shared" si="4"/>
        <v>0</v>
      </c>
      <c r="T22" s="34">
        <f t="shared" si="4"/>
        <v>1387529.71</v>
      </c>
    </row>
    <row r="23" spans="1:20" ht="15.75" thickBot="1" x14ac:dyDescent="0.3">
      <c r="A23" s="128"/>
      <c r="B23" s="35" t="s">
        <v>196</v>
      </c>
      <c r="C23" s="36" t="s">
        <v>8170</v>
      </c>
      <c r="D23" s="37">
        <f t="shared" ref="D23:T23" si="5">SUM(D20:D22)</f>
        <v>76902</v>
      </c>
      <c r="E23" s="37">
        <f t="shared" si="5"/>
        <v>33223</v>
      </c>
      <c r="F23" s="37">
        <f t="shared" si="5"/>
        <v>19832</v>
      </c>
      <c r="G23" s="37">
        <f t="shared" si="5"/>
        <v>15407</v>
      </c>
      <c r="H23" s="37">
        <f t="shared" si="5"/>
        <v>8472</v>
      </c>
      <c r="I23" s="37">
        <f t="shared" si="5"/>
        <v>4032</v>
      </c>
      <c r="J23" s="37">
        <f t="shared" si="5"/>
        <v>6863</v>
      </c>
      <c r="K23" s="37">
        <f t="shared" si="5"/>
        <v>86</v>
      </c>
      <c r="L23" s="37">
        <f t="shared" si="5"/>
        <v>11908</v>
      </c>
      <c r="M23" s="37">
        <f t="shared" si="5"/>
        <v>0</v>
      </c>
      <c r="N23" s="37">
        <f t="shared" si="5"/>
        <v>12659</v>
      </c>
      <c r="O23" s="37">
        <f t="shared" si="5"/>
        <v>6198</v>
      </c>
      <c r="P23" s="37">
        <f t="shared" si="5"/>
        <v>16490</v>
      </c>
      <c r="Q23" s="37">
        <f t="shared" si="5"/>
        <v>7590</v>
      </c>
      <c r="R23" s="38">
        <f t="shared" si="5"/>
        <v>33945591.159099996</v>
      </c>
      <c r="S23" s="38">
        <f t="shared" si="5"/>
        <v>9508988.7177000009</v>
      </c>
      <c r="T23" s="39">
        <f t="shared" si="5"/>
        <v>6973938.9012000011</v>
      </c>
    </row>
    <row r="25" spans="1:20" ht="15.75" thickBot="1" x14ac:dyDescent="0.3"/>
    <row r="26" spans="1:20" x14ac:dyDescent="0.25">
      <c r="A26" s="128" t="s">
        <v>1748</v>
      </c>
      <c r="B26" s="28" t="s">
        <v>196</v>
      </c>
      <c r="C26" s="29" t="s">
        <v>8176</v>
      </c>
      <c r="D26" s="30">
        <f>SUMIFS(D$3:D$10,$C$3:$C$10,$C26)</f>
        <v>230</v>
      </c>
      <c r="E26" s="30">
        <f>SUMIFS(E$3:E$10,$C$3:$C$10,$C26)</f>
        <v>230</v>
      </c>
      <c r="F26" s="30">
        <f t="shared" ref="F26:T26" si="6">SUMIFS(F$3:F$10,$C$3:$C$10,$C26)</f>
        <v>230</v>
      </c>
      <c r="G26" s="30">
        <f t="shared" si="6"/>
        <v>230</v>
      </c>
      <c r="H26" s="30">
        <f t="shared" si="6"/>
        <v>230</v>
      </c>
      <c r="I26" s="30">
        <f t="shared" si="6"/>
        <v>230</v>
      </c>
      <c r="J26" s="30">
        <f t="shared" si="6"/>
        <v>0</v>
      </c>
      <c r="K26" s="30">
        <f t="shared" si="6"/>
        <v>0</v>
      </c>
      <c r="L26" s="30">
        <f t="shared" si="6"/>
        <v>0</v>
      </c>
      <c r="M26" s="30">
        <f t="shared" si="6"/>
        <v>0</v>
      </c>
      <c r="N26" s="30">
        <f t="shared" si="6"/>
        <v>0</v>
      </c>
      <c r="O26" s="30">
        <f t="shared" si="6"/>
        <v>0</v>
      </c>
      <c r="P26" s="30">
        <f t="shared" si="6"/>
        <v>0</v>
      </c>
      <c r="Q26" s="30">
        <f t="shared" si="6"/>
        <v>0</v>
      </c>
      <c r="R26" s="31">
        <f t="shared" si="6"/>
        <v>26068.35</v>
      </c>
      <c r="S26" s="31">
        <f t="shared" si="6"/>
        <v>0</v>
      </c>
      <c r="T26" s="32">
        <f t="shared" si="6"/>
        <v>26068.35</v>
      </c>
    </row>
    <row r="27" spans="1:20" ht="15.75" thickBot="1" x14ac:dyDescent="0.3">
      <c r="A27" s="128"/>
      <c r="B27" s="35" t="s">
        <v>196</v>
      </c>
      <c r="C27" s="36" t="s">
        <v>8170</v>
      </c>
      <c r="D27" s="37">
        <f t="shared" ref="D27:T27" si="7">SUM(D26:D26)</f>
        <v>230</v>
      </c>
      <c r="E27" s="37">
        <f t="shared" si="7"/>
        <v>230</v>
      </c>
      <c r="F27" s="37">
        <f t="shared" si="7"/>
        <v>230</v>
      </c>
      <c r="G27" s="37">
        <f t="shared" si="7"/>
        <v>230</v>
      </c>
      <c r="H27" s="37">
        <f t="shared" si="7"/>
        <v>230</v>
      </c>
      <c r="I27" s="37">
        <f t="shared" si="7"/>
        <v>230</v>
      </c>
      <c r="J27" s="37">
        <f t="shared" si="7"/>
        <v>0</v>
      </c>
      <c r="K27" s="37">
        <f t="shared" si="7"/>
        <v>0</v>
      </c>
      <c r="L27" s="37">
        <f t="shared" si="7"/>
        <v>0</v>
      </c>
      <c r="M27" s="37">
        <f t="shared" si="7"/>
        <v>0</v>
      </c>
      <c r="N27" s="37">
        <f t="shared" si="7"/>
        <v>0</v>
      </c>
      <c r="O27" s="37">
        <f t="shared" si="7"/>
        <v>0</v>
      </c>
      <c r="P27" s="37">
        <f t="shared" si="7"/>
        <v>0</v>
      </c>
      <c r="Q27" s="37">
        <f t="shared" si="7"/>
        <v>0</v>
      </c>
      <c r="R27" s="38">
        <f t="shared" si="7"/>
        <v>26068.35</v>
      </c>
      <c r="S27" s="38">
        <f t="shared" si="7"/>
        <v>0</v>
      </c>
      <c r="T27" s="39">
        <f t="shared" si="7"/>
        <v>26068.35</v>
      </c>
    </row>
  </sheetData>
  <mergeCells count="10">
    <mergeCell ref="R1:T1"/>
    <mergeCell ref="A26:A27"/>
    <mergeCell ref="A20:A23"/>
    <mergeCell ref="A1:A2"/>
    <mergeCell ref="B1:B2"/>
    <mergeCell ref="C1:C2"/>
    <mergeCell ref="D1:D2"/>
    <mergeCell ref="E1:I1"/>
    <mergeCell ref="J1:P1"/>
    <mergeCell ref="Q1:Q2"/>
  </mergeCells>
  <pageMargins left="0.7" right="0.7" top="0.75" bottom="0.75" header="0.3" footer="0.3"/>
  <pageSetup orientation="portrait" horizontalDpi="4294967293" verticalDpi="0" r:id="rId1"/>
  <headerFooter>
    <oddFooter>&amp;L&amp;"museo sans for dell,Bold"&amp;KAAAAAA                 Dell - Internal Use - Confidential</oddFooter>
    <evenFooter>&amp;L&amp;"museo sans for dell,Bold"&amp;KAAAAAA                 Dell - Internal Use - Confidential</evenFooter>
    <firstFooter>&amp;L&amp;"museo sans for dell,Bold"&amp;KAAAAAA                 Dell - Internal Use - Confidential</first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0.39997558519241921"/>
  </sheetPr>
  <dimension ref="A1:S26"/>
  <sheetViews>
    <sheetView showGridLines="0" zoomScale="85" zoomScaleNormal="85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RowHeight="15" x14ac:dyDescent="0.25"/>
  <cols>
    <col min="1" max="1" width="9.5703125" bestFit="1" customWidth="1"/>
    <col min="2" max="2" width="16.7109375" customWidth="1"/>
    <col min="3" max="3" width="23.28515625" bestFit="1" customWidth="1"/>
    <col min="4" max="16" width="12.42578125" style="3" customWidth="1"/>
    <col min="17" max="18" width="16.42578125" style="2" customWidth="1"/>
    <col min="19" max="19" width="16.5703125" style="1" customWidth="1"/>
  </cols>
  <sheetData>
    <row r="1" spans="1:19" x14ac:dyDescent="0.25">
      <c r="A1" s="122" t="s">
        <v>8171</v>
      </c>
      <c r="B1" s="122" t="s">
        <v>8172</v>
      </c>
      <c r="C1" s="122" t="s">
        <v>8173</v>
      </c>
      <c r="D1" s="121" t="s">
        <v>8152</v>
      </c>
      <c r="E1" s="119" t="s">
        <v>8158</v>
      </c>
      <c r="F1" s="119"/>
      <c r="G1" s="119"/>
      <c r="H1" s="119"/>
      <c r="I1" s="119"/>
      <c r="J1" s="123" t="s">
        <v>8165</v>
      </c>
      <c r="K1" s="124"/>
      <c r="L1" s="124"/>
      <c r="M1" s="124"/>
      <c r="N1" s="124"/>
      <c r="O1" s="124"/>
      <c r="P1" s="125"/>
      <c r="Q1" s="120" t="s">
        <v>8168</v>
      </c>
      <c r="R1" s="120"/>
      <c r="S1" s="120"/>
    </row>
    <row r="2" spans="1:19" x14ac:dyDescent="0.25">
      <c r="A2" s="122"/>
      <c r="B2" s="122"/>
      <c r="C2" s="122"/>
      <c r="D2" s="121"/>
      <c r="E2" s="50" t="s">
        <v>8153</v>
      </c>
      <c r="F2" s="50" t="s">
        <v>8154</v>
      </c>
      <c r="G2" s="50" t="s">
        <v>8155</v>
      </c>
      <c r="H2" s="50" t="s">
        <v>8156</v>
      </c>
      <c r="I2" s="50" t="s">
        <v>8157</v>
      </c>
      <c r="J2" s="50" t="s">
        <v>8159</v>
      </c>
      <c r="K2" s="50" t="s">
        <v>8160</v>
      </c>
      <c r="L2" s="50" t="s">
        <v>8161</v>
      </c>
      <c r="M2" s="50" t="s">
        <v>8162</v>
      </c>
      <c r="N2" s="50" t="s">
        <v>8163</v>
      </c>
      <c r="O2" s="50" t="s">
        <v>8164</v>
      </c>
      <c r="P2" s="50" t="s">
        <v>8166</v>
      </c>
      <c r="Q2" s="51" t="s">
        <v>8167</v>
      </c>
      <c r="R2" s="51" t="s">
        <v>8165</v>
      </c>
      <c r="S2" s="51" t="s">
        <v>8169</v>
      </c>
    </row>
    <row r="3" spans="1:19" x14ac:dyDescent="0.25">
      <c r="A3" s="5" t="s">
        <v>6874</v>
      </c>
      <c r="B3" s="6" t="s">
        <v>65</v>
      </c>
      <c r="C3" s="6" t="s">
        <v>689</v>
      </c>
      <c r="D3" s="7">
        <f>SUMIFS('Raw Data'!$Q:$Q,'Raw Data'!$P:$P,EMEA!$B3,'Raw Data'!$I:$I,EMEA!$C3,'Raw Data'!$L:$L,$A3)</f>
        <v>4911</v>
      </c>
      <c r="E3" s="7">
        <f>SUMIFS('Raw Data'!$V:$V,'Raw Data'!$P:$P,EMEA!$B3,'Raw Data'!$I:$I,EMEA!$C3,'Raw Data'!$L:$L,$A3)</f>
        <v>2879</v>
      </c>
      <c r="F3" s="7">
        <f>SUMIFS('Raw Data'!$X:$X,'Raw Data'!$P:$P,EMEA!$B3,'Raw Data'!$I:$I,EMEA!$C3,'Raw Data'!$L:$L,$A3)</f>
        <v>1322</v>
      </c>
      <c r="G3" s="7">
        <f>SUMIFS('Raw Data'!$Y:$Y,'Raw Data'!$P:$P,EMEA!$B3,'Raw Data'!$I:$I,EMEA!$C3,'Raw Data'!$L:$L,$A3)</f>
        <v>84</v>
      </c>
      <c r="H3" s="7">
        <f>SUMIFS('Raw Data'!$Z:$Z,'Raw Data'!$P:$P,EMEA!$B3,'Raw Data'!$I:$I,EMEA!$C3,'Raw Data'!$L:$L,$A3)</f>
        <v>2</v>
      </c>
      <c r="I3" s="7">
        <f>SUMIFS('Raw Data'!$AA:$AA,'Raw Data'!$P:$P,EMEA!$B3,'Raw Data'!$I:$I,EMEA!$C3,'Raw Data'!$L:$L,$A3)</f>
        <v>2</v>
      </c>
      <c r="J3" s="7">
        <f>SUMIFS('Raw Data'!$AE:$AE,'Raw Data'!$P:$P,EMEA!$B3,'Raw Data'!$I:$I,EMEA!$C3,'Raw Data'!$L:$L,$A3)</f>
        <v>182</v>
      </c>
      <c r="K3" s="7">
        <f>SUMIFS('Raw Data'!$AF:$AF,'Raw Data'!$P:$P,EMEA!$B3,'Raw Data'!$I:$I,EMEA!$C3,'Raw Data'!$L:$L,$A3)</f>
        <v>0</v>
      </c>
      <c r="L3" s="7">
        <f>SUMIFS('Raw Data'!$AG:$AG,'Raw Data'!$P:$P,EMEA!$B3,'Raw Data'!$I:$I,EMEA!$C3,'Raw Data'!$L:$L,$A3)</f>
        <v>0</v>
      </c>
      <c r="M3" s="7">
        <f>SUMIFS('Raw Data'!$AH:$AH,'Raw Data'!$P:$P,EMEA!$B3,'Raw Data'!$I:$I,EMEA!$C3,'Raw Data'!$L:$L,$A3)</f>
        <v>0</v>
      </c>
      <c r="N3" s="7">
        <f>SUMIFS('Raw Data'!$AQ:$AQ,'Raw Data'!$P:$P,EMEA!$B3,'Raw Data'!$I:$I,EMEA!$C3,'Raw Data'!$L:$L,$A3)</f>
        <v>0</v>
      </c>
      <c r="O3" s="7">
        <f>SUMIFS('Raw Data'!$AR:$AR,'Raw Data'!$P:$P,EMEA!$B3,'Raw Data'!$I:$I,EMEA!$C3,'Raw Data'!$L:$L,$A3)</f>
        <v>0</v>
      </c>
      <c r="P3" s="7">
        <f>SUMIFS('Raw Data'!$AJ:$AJ,'Raw Data'!$P:$P,EMEA!$B3,'Raw Data'!$I:$I,EMEA!$C3,'Raw Data'!$L:$L,$A3)</f>
        <v>0</v>
      </c>
      <c r="Q3" s="8">
        <f>SUMIFS('Raw Data'!$AU:$AU,'Raw Data'!$P:$P,EMEA!$B3,'Raw Data'!$I:$I,EMEA!$C3,'Raw Data'!$L:$L,$A3)</f>
        <v>610367.84000000008</v>
      </c>
      <c r="R3" s="8">
        <f>SUMIFS('Raw Data'!$AV:$AV,'Raw Data'!$P:$P,EMEA!$B3,'Raw Data'!$I:$I,EMEA!$C3,'Raw Data'!$L:$L,$A3)</f>
        <v>17119.78</v>
      </c>
      <c r="S3" s="9">
        <f>SUMIFS('Raw Data'!$AW:$AW,'Raw Data'!$P:$P,EMEA!$B3,'Raw Data'!$I:$I,EMEA!$C3,'Raw Data'!$L:$L,$A3)</f>
        <v>166166.99</v>
      </c>
    </row>
    <row r="4" spans="1:19" x14ac:dyDescent="0.25">
      <c r="A4" s="10" t="s">
        <v>6874</v>
      </c>
      <c r="B4" s="11" t="s">
        <v>65</v>
      </c>
      <c r="C4" s="11" t="s">
        <v>58</v>
      </c>
      <c r="D4" s="12">
        <f>SUMIFS('Raw Data'!$Q:$Q,'Raw Data'!$P:$P,EMEA!$B4,'Raw Data'!$I:$I,EMEA!$C4,'Raw Data'!$L:$L,$A4)</f>
        <v>23006</v>
      </c>
      <c r="E4" s="12">
        <f>SUMIFS('Raw Data'!$V:$V,'Raw Data'!$P:$P,EMEA!$B4,'Raw Data'!$I:$I,EMEA!$C4,'Raw Data'!$L:$L,$A4)</f>
        <v>9945</v>
      </c>
      <c r="F4" s="12">
        <f>SUMIFS('Raw Data'!$X:$X,'Raw Data'!$P:$P,EMEA!$B4,'Raw Data'!$I:$I,EMEA!$C4,'Raw Data'!$L:$L,$A4)</f>
        <v>3815</v>
      </c>
      <c r="G4" s="12">
        <f>SUMIFS('Raw Data'!$Y:$Y,'Raw Data'!$P:$P,EMEA!$B4,'Raw Data'!$I:$I,EMEA!$C4,'Raw Data'!$L:$L,$A4)</f>
        <v>2565</v>
      </c>
      <c r="H4" s="12">
        <f>SUMIFS('Raw Data'!$Z:$Z,'Raw Data'!$P:$P,EMEA!$B4,'Raw Data'!$I:$I,EMEA!$C4,'Raw Data'!$L:$L,$A4)</f>
        <v>1420</v>
      </c>
      <c r="I4" s="12">
        <f>SUMIFS('Raw Data'!$AA:$AA,'Raw Data'!$P:$P,EMEA!$B4,'Raw Data'!$I:$I,EMEA!$C4,'Raw Data'!$L:$L,$A4)</f>
        <v>846</v>
      </c>
      <c r="J4" s="12">
        <f>SUMIFS('Raw Data'!$AE:$AE,'Raw Data'!$P:$P,EMEA!$B4,'Raw Data'!$I:$I,EMEA!$C4,'Raw Data'!$L:$L,$A4)</f>
        <v>2192</v>
      </c>
      <c r="K4" s="12">
        <f>SUMIFS('Raw Data'!$AF:$AF,'Raw Data'!$P:$P,EMEA!$B4,'Raw Data'!$I:$I,EMEA!$C4,'Raw Data'!$L:$L,$A4)</f>
        <v>0</v>
      </c>
      <c r="L4" s="12">
        <f>SUMIFS('Raw Data'!$AG:$AG,'Raw Data'!$P:$P,EMEA!$B4,'Raw Data'!$I:$I,EMEA!$C4,'Raw Data'!$L:$L,$A4)</f>
        <v>0</v>
      </c>
      <c r="M4" s="12">
        <f>SUMIFS('Raw Data'!$AH:$AH,'Raw Data'!$P:$P,EMEA!$B4,'Raw Data'!$I:$I,EMEA!$C4,'Raw Data'!$L:$L,$A4)</f>
        <v>10467</v>
      </c>
      <c r="N4" s="12">
        <f>SUMIFS('Raw Data'!$AQ:$AQ,'Raw Data'!$P:$P,EMEA!$B4,'Raw Data'!$I:$I,EMEA!$C4,'Raw Data'!$L:$L,$A4)</f>
        <v>0</v>
      </c>
      <c r="O4" s="12">
        <f>SUMIFS('Raw Data'!$AR:$AR,'Raw Data'!$P:$P,EMEA!$B4,'Raw Data'!$I:$I,EMEA!$C4,'Raw Data'!$L:$L,$A4)</f>
        <v>0</v>
      </c>
      <c r="P4" s="12">
        <f>SUMIFS('Raw Data'!$AJ:$AJ,'Raw Data'!$P:$P,EMEA!$B4,'Raw Data'!$I:$I,EMEA!$C4,'Raw Data'!$L:$L,$A4)</f>
        <v>6642</v>
      </c>
      <c r="Q4" s="13">
        <f>SUMIFS('Raw Data'!$AU:$AU,'Raw Data'!$P:$P,EMEA!$B4,'Raw Data'!$I:$I,EMEA!$C4,'Raw Data'!$L:$L,$A4)</f>
        <v>16932261.505399998</v>
      </c>
      <c r="R4" s="13">
        <f>SUMIFS('Raw Data'!$AV:$AV,'Raw Data'!$P:$P,EMEA!$B4,'Raw Data'!$I:$I,EMEA!$C4,'Raw Data'!$L:$L,$A4)</f>
        <v>9339241.8095999993</v>
      </c>
      <c r="S4" s="14">
        <f>SUMIFS('Raw Data'!$AW:$AW,'Raw Data'!$P:$P,EMEA!$B4,'Raw Data'!$I:$I,EMEA!$C4,'Raw Data'!$L:$L,$A4)</f>
        <v>2852032.7610999998</v>
      </c>
    </row>
    <row r="5" spans="1:19" x14ac:dyDescent="0.25">
      <c r="A5" s="10" t="s">
        <v>6874</v>
      </c>
      <c r="B5" s="11" t="s">
        <v>65</v>
      </c>
      <c r="C5" s="11" t="s">
        <v>90</v>
      </c>
      <c r="D5" s="12">
        <f>SUMIFS('Raw Data'!$Q:$Q,'Raw Data'!$P:$P,EMEA!$B5,'Raw Data'!$I:$I,EMEA!$C5,'Raw Data'!$L:$L,$A5)</f>
        <v>49968</v>
      </c>
      <c r="E5" s="12">
        <f>SUMIFS('Raw Data'!$V:$V,'Raw Data'!$P:$P,EMEA!$B5,'Raw Data'!$I:$I,EMEA!$C5,'Raw Data'!$L:$L,$A5)</f>
        <v>15461</v>
      </c>
      <c r="F5" s="12">
        <f>SUMIFS('Raw Data'!$X:$X,'Raw Data'!$P:$P,EMEA!$B5,'Raw Data'!$I:$I,EMEA!$C5,'Raw Data'!$L:$L,$A5)</f>
        <v>2151</v>
      </c>
      <c r="G5" s="12">
        <f>SUMIFS('Raw Data'!$Y:$Y,'Raw Data'!$P:$P,EMEA!$B5,'Raw Data'!$I:$I,EMEA!$C5,'Raw Data'!$L:$L,$A5)</f>
        <v>556</v>
      </c>
      <c r="H5" s="12">
        <f>SUMIFS('Raw Data'!$Z:$Z,'Raw Data'!$P:$P,EMEA!$B5,'Raw Data'!$I:$I,EMEA!$C5,'Raw Data'!$L:$L,$A5)</f>
        <v>48</v>
      </c>
      <c r="I5" s="12">
        <f>SUMIFS('Raw Data'!$AA:$AA,'Raw Data'!$P:$P,EMEA!$B5,'Raw Data'!$I:$I,EMEA!$C5,'Raw Data'!$L:$L,$A5)</f>
        <v>34</v>
      </c>
      <c r="J5" s="12">
        <f>SUMIFS('Raw Data'!$AE:$AE,'Raw Data'!$P:$P,EMEA!$B5,'Raw Data'!$I:$I,EMEA!$C5,'Raw Data'!$L:$L,$A5)</f>
        <v>0</v>
      </c>
      <c r="K5" s="12">
        <f>SUMIFS('Raw Data'!$AF:$AF,'Raw Data'!$P:$P,EMEA!$B5,'Raw Data'!$I:$I,EMEA!$C5,'Raw Data'!$L:$L,$A5)</f>
        <v>27358</v>
      </c>
      <c r="L5" s="12">
        <f>SUMIFS('Raw Data'!$AG:$AG,'Raw Data'!$P:$P,EMEA!$B5,'Raw Data'!$I:$I,EMEA!$C5,'Raw Data'!$L:$L,$A5)</f>
        <v>1634</v>
      </c>
      <c r="M5" s="12">
        <f>SUMIFS('Raw Data'!$AH:$AH,'Raw Data'!$P:$P,EMEA!$B5,'Raw Data'!$I:$I,EMEA!$C5,'Raw Data'!$L:$L,$A5)</f>
        <v>1320</v>
      </c>
      <c r="N5" s="12">
        <f>SUMIFS('Raw Data'!$AQ:$AQ,'Raw Data'!$P:$P,EMEA!$B5,'Raw Data'!$I:$I,EMEA!$C5,'Raw Data'!$L:$L,$A5)</f>
        <v>0</v>
      </c>
      <c r="O5" s="12">
        <f>SUMIFS('Raw Data'!$AR:$AR,'Raw Data'!$P:$P,EMEA!$B5,'Raw Data'!$I:$I,EMEA!$C5,'Raw Data'!$L:$L,$A5)</f>
        <v>0</v>
      </c>
      <c r="P5" s="12">
        <f>SUMIFS('Raw Data'!$AJ:$AJ,'Raw Data'!$P:$P,EMEA!$B5,'Raw Data'!$I:$I,EMEA!$C5,'Raw Data'!$L:$L,$A5)</f>
        <v>8786</v>
      </c>
      <c r="Q5" s="13">
        <f>SUMIFS('Raw Data'!$AU:$AU,'Raw Data'!$P:$P,EMEA!$B5,'Raw Data'!$I:$I,EMEA!$C5,'Raw Data'!$L:$L,$A5)</f>
        <v>21740795.843700003</v>
      </c>
      <c r="R5" s="13">
        <f>SUMIFS('Raw Data'!$AV:$AV,'Raw Data'!$P:$P,EMEA!$B5,'Raw Data'!$I:$I,EMEA!$C5,'Raw Data'!$L:$L,$A5)</f>
        <v>13635494.855600001</v>
      </c>
      <c r="S5" s="14">
        <f>SUMIFS('Raw Data'!$AW:$AW,'Raw Data'!$P:$P,EMEA!$B5,'Raw Data'!$I:$I,EMEA!$C5,'Raw Data'!$L:$L,$A5)</f>
        <v>821486.31000000017</v>
      </c>
    </row>
    <row r="6" spans="1:19" x14ac:dyDescent="0.25">
      <c r="A6" s="10" t="s">
        <v>6874</v>
      </c>
      <c r="B6" s="11" t="s">
        <v>65</v>
      </c>
      <c r="C6" s="11" t="s">
        <v>107</v>
      </c>
      <c r="D6" s="12">
        <f>SUMIFS('Raw Data'!$Q:$Q,'Raw Data'!$P:$P,EMEA!$B6,'Raw Data'!$I:$I,EMEA!$C6,'Raw Data'!$L:$L,$A6)</f>
        <v>5997</v>
      </c>
      <c r="E6" s="12">
        <f>SUMIFS('Raw Data'!$V:$V,'Raw Data'!$P:$P,EMEA!$B6,'Raw Data'!$I:$I,EMEA!$C6,'Raw Data'!$L:$L,$A6)</f>
        <v>2327</v>
      </c>
      <c r="F6" s="12">
        <f>SUMIFS('Raw Data'!$X:$X,'Raw Data'!$P:$P,EMEA!$B6,'Raw Data'!$I:$I,EMEA!$C6,'Raw Data'!$L:$L,$A6)</f>
        <v>210</v>
      </c>
      <c r="G6" s="12">
        <f>SUMIFS('Raw Data'!$Y:$Y,'Raw Data'!$P:$P,EMEA!$B6,'Raw Data'!$I:$I,EMEA!$C6,'Raw Data'!$L:$L,$A6)</f>
        <v>1</v>
      </c>
      <c r="H6" s="12">
        <f>SUMIFS('Raw Data'!$Z:$Z,'Raw Data'!$P:$P,EMEA!$B6,'Raw Data'!$I:$I,EMEA!$C6,'Raw Data'!$L:$L,$A6)</f>
        <v>1</v>
      </c>
      <c r="I6" s="12">
        <f>SUMIFS('Raw Data'!$AA:$AA,'Raw Data'!$P:$P,EMEA!$B6,'Raw Data'!$I:$I,EMEA!$C6,'Raw Data'!$L:$L,$A6)</f>
        <v>1</v>
      </c>
      <c r="J6" s="12">
        <f>SUMIFS('Raw Data'!$AE:$AE,'Raw Data'!$P:$P,EMEA!$B6,'Raw Data'!$I:$I,EMEA!$C6,'Raw Data'!$L:$L,$A6)</f>
        <v>198</v>
      </c>
      <c r="K6" s="12">
        <f>SUMIFS('Raw Data'!$AF:$AF,'Raw Data'!$P:$P,EMEA!$B6,'Raw Data'!$I:$I,EMEA!$C6,'Raw Data'!$L:$L,$A6)</f>
        <v>0</v>
      </c>
      <c r="L6" s="12">
        <f>SUMIFS('Raw Data'!$AG:$AG,'Raw Data'!$P:$P,EMEA!$B6,'Raw Data'!$I:$I,EMEA!$C6,'Raw Data'!$L:$L,$A6)</f>
        <v>0</v>
      </c>
      <c r="M6" s="12">
        <f>SUMIFS('Raw Data'!$AH:$AH,'Raw Data'!$P:$P,EMEA!$B6,'Raw Data'!$I:$I,EMEA!$C6,'Raw Data'!$L:$L,$A6)</f>
        <v>3150</v>
      </c>
      <c r="N6" s="12">
        <f>SUMIFS('Raw Data'!$AQ:$AQ,'Raw Data'!$P:$P,EMEA!$B6,'Raw Data'!$I:$I,EMEA!$C6,'Raw Data'!$L:$L,$A6)</f>
        <v>0</v>
      </c>
      <c r="O6" s="12">
        <f>SUMIFS('Raw Data'!$AR:$AR,'Raw Data'!$P:$P,EMEA!$B6,'Raw Data'!$I:$I,EMEA!$C6,'Raw Data'!$L:$L,$A6)</f>
        <v>0</v>
      </c>
      <c r="P6" s="12">
        <f>SUMIFS('Raw Data'!$AJ:$AJ,'Raw Data'!$P:$P,EMEA!$B6,'Raw Data'!$I:$I,EMEA!$C6,'Raw Data'!$L:$L,$A6)</f>
        <v>8515</v>
      </c>
      <c r="Q6" s="13">
        <f>SUMIFS('Raw Data'!$AU:$AU,'Raw Data'!$P:$P,EMEA!$B6,'Raw Data'!$I:$I,EMEA!$C6,'Raw Data'!$L:$L,$A6)</f>
        <v>3197585.0259000002</v>
      </c>
      <c r="R6" s="13">
        <f>SUMIFS('Raw Data'!$AV:$AV,'Raw Data'!$P:$P,EMEA!$B6,'Raw Data'!$I:$I,EMEA!$C6,'Raw Data'!$L:$L,$A6)</f>
        <v>1630680.3990000002</v>
      </c>
      <c r="S6" s="14">
        <f>SUMIFS('Raw Data'!$AW:$AW,'Raw Data'!$P:$P,EMEA!$B6,'Raw Data'!$I:$I,EMEA!$C6,'Raw Data'!$L:$L,$A6)</f>
        <v>88933.79</v>
      </c>
    </row>
    <row r="7" spans="1:19" x14ac:dyDescent="0.25">
      <c r="A7" s="10" t="s">
        <v>6874</v>
      </c>
      <c r="B7" s="11" t="s">
        <v>65</v>
      </c>
      <c r="C7" s="11" t="s">
        <v>674</v>
      </c>
      <c r="D7" s="12">
        <f>SUMIFS('Raw Data'!$Q:$Q,'Raw Data'!$P:$P,EMEA!$B7,'Raw Data'!$I:$I,EMEA!$C7,'Raw Data'!$L:$L,$A7)</f>
        <v>1152</v>
      </c>
      <c r="E7" s="12">
        <f>SUMIFS('Raw Data'!$V:$V,'Raw Data'!$P:$P,EMEA!$B7,'Raw Data'!$I:$I,EMEA!$C7,'Raw Data'!$L:$L,$A7)</f>
        <v>0</v>
      </c>
      <c r="F7" s="12">
        <f>SUMIFS('Raw Data'!$X:$X,'Raw Data'!$P:$P,EMEA!$B7,'Raw Data'!$I:$I,EMEA!$C7,'Raw Data'!$L:$L,$A7)</f>
        <v>0</v>
      </c>
      <c r="G7" s="12">
        <f>SUMIFS('Raw Data'!$Y:$Y,'Raw Data'!$P:$P,EMEA!$B7,'Raw Data'!$I:$I,EMEA!$C7,'Raw Data'!$L:$L,$A7)</f>
        <v>0</v>
      </c>
      <c r="H7" s="12">
        <f>SUMIFS('Raw Data'!$Z:$Z,'Raw Data'!$P:$P,EMEA!$B7,'Raw Data'!$I:$I,EMEA!$C7,'Raw Data'!$L:$L,$A7)</f>
        <v>0</v>
      </c>
      <c r="I7" s="12">
        <f>SUMIFS('Raw Data'!$AA:$AA,'Raw Data'!$P:$P,EMEA!$B7,'Raw Data'!$I:$I,EMEA!$C7,'Raw Data'!$L:$L,$A7)</f>
        <v>0</v>
      </c>
      <c r="J7" s="12">
        <f>SUMIFS('Raw Data'!$AE:$AE,'Raw Data'!$P:$P,EMEA!$B7,'Raw Data'!$I:$I,EMEA!$C7,'Raw Data'!$L:$L,$A7)</f>
        <v>0</v>
      </c>
      <c r="K7" s="12">
        <f>SUMIFS('Raw Data'!$AF:$AF,'Raw Data'!$P:$P,EMEA!$B7,'Raw Data'!$I:$I,EMEA!$C7,'Raw Data'!$L:$L,$A7)</f>
        <v>10608</v>
      </c>
      <c r="L7" s="12">
        <f>SUMIFS('Raw Data'!$AG:$AG,'Raw Data'!$P:$P,EMEA!$B7,'Raw Data'!$I:$I,EMEA!$C7,'Raw Data'!$L:$L,$A7)</f>
        <v>0</v>
      </c>
      <c r="M7" s="12">
        <f>SUMIFS('Raw Data'!$AH:$AH,'Raw Data'!$P:$P,EMEA!$B7,'Raw Data'!$I:$I,EMEA!$C7,'Raw Data'!$L:$L,$A7)</f>
        <v>0</v>
      </c>
      <c r="N7" s="12">
        <f>SUMIFS('Raw Data'!$AQ:$AQ,'Raw Data'!$P:$P,EMEA!$B7,'Raw Data'!$I:$I,EMEA!$C7,'Raw Data'!$L:$L,$A7)</f>
        <v>0</v>
      </c>
      <c r="O7" s="12">
        <f>SUMIFS('Raw Data'!$AR:$AR,'Raw Data'!$P:$P,EMEA!$B7,'Raw Data'!$I:$I,EMEA!$C7,'Raw Data'!$L:$L,$A7)</f>
        <v>0</v>
      </c>
      <c r="P7" s="12">
        <f>SUMIFS('Raw Data'!$AJ:$AJ,'Raw Data'!$P:$P,EMEA!$B7,'Raw Data'!$I:$I,EMEA!$C7,'Raw Data'!$L:$L,$A7)</f>
        <v>24</v>
      </c>
      <c r="Q7" s="13">
        <f>SUMIFS('Raw Data'!$AU:$AU,'Raw Data'!$P:$P,EMEA!$B7,'Raw Data'!$I:$I,EMEA!$C7,'Raw Data'!$L:$L,$A7)</f>
        <v>459220.58999999991</v>
      </c>
      <c r="R7" s="13">
        <f>SUMIFS('Raw Data'!$AV:$AV,'Raw Data'!$P:$P,EMEA!$B7,'Raw Data'!$I:$I,EMEA!$C7,'Raw Data'!$L:$L,$A7)</f>
        <v>4249404.24</v>
      </c>
      <c r="S7" s="14">
        <f>SUMIFS('Raw Data'!$AW:$AW,'Raw Data'!$P:$P,EMEA!$B7,'Raw Data'!$I:$I,EMEA!$C7,'Raw Data'!$L:$L,$A7)</f>
        <v>0</v>
      </c>
    </row>
    <row r="8" spans="1:19" x14ac:dyDescent="0.25">
      <c r="A8" s="10" t="s">
        <v>6874</v>
      </c>
      <c r="B8" s="11" t="s">
        <v>65</v>
      </c>
      <c r="C8" s="11" t="s">
        <v>2754</v>
      </c>
      <c r="D8" s="12">
        <f>SUMIFS('Raw Data'!$Q:$Q,'Raw Data'!$P:$P,EMEA!$B8,'Raw Data'!$I:$I,EMEA!$C8,'Raw Data'!$L:$L,$A8)</f>
        <v>0</v>
      </c>
      <c r="E8" s="12">
        <f>SUMIFS('Raw Data'!$V:$V,'Raw Data'!$P:$P,EMEA!$B8,'Raw Data'!$I:$I,EMEA!$C8,'Raw Data'!$L:$L,$A8)</f>
        <v>0</v>
      </c>
      <c r="F8" s="12">
        <f>SUMIFS('Raw Data'!$X:$X,'Raw Data'!$P:$P,EMEA!$B8,'Raw Data'!$I:$I,EMEA!$C8,'Raw Data'!$L:$L,$A8)</f>
        <v>0</v>
      </c>
      <c r="G8" s="12">
        <f>SUMIFS('Raw Data'!$Y:$Y,'Raw Data'!$P:$P,EMEA!$B8,'Raw Data'!$I:$I,EMEA!$C8,'Raw Data'!$L:$L,$A8)</f>
        <v>0</v>
      </c>
      <c r="H8" s="12">
        <f>SUMIFS('Raw Data'!$Z:$Z,'Raw Data'!$P:$P,EMEA!$B8,'Raw Data'!$I:$I,EMEA!$C8,'Raw Data'!$L:$L,$A8)</f>
        <v>0</v>
      </c>
      <c r="I8" s="12">
        <f>SUMIFS('Raw Data'!$AA:$AA,'Raw Data'!$P:$P,EMEA!$B8,'Raw Data'!$I:$I,EMEA!$C8,'Raw Data'!$L:$L,$A8)</f>
        <v>0</v>
      </c>
      <c r="J8" s="12">
        <f>SUMIFS('Raw Data'!$AE:$AE,'Raw Data'!$P:$P,EMEA!$B8,'Raw Data'!$I:$I,EMEA!$C8,'Raw Data'!$L:$L,$A8)</f>
        <v>0</v>
      </c>
      <c r="K8" s="12">
        <f>SUMIFS('Raw Data'!$AF:$AF,'Raw Data'!$P:$P,EMEA!$B8,'Raw Data'!$I:$I,EMEA!$C8,'Raw Data'!$L:$L,$A8)</f>
        <v>0</v>
      </c>
      <c r="L8" s="12">
        <f>SUMIFS('Raw Data'!$AG:$AG,'Raw Data'!$P:$P,EMEA!$B8,'Raw Data'!$I:$I,EMEA!$C8,'Raw Data'!$L:$L,$A8)</f>
        <v>6</v>
      </c>
      <c r="M8" s="12">
        <f>SUMIFS('Raw Data'!$AH:$AH,'Raw Data'!$P:$P,EMEA!$B8,'Raw Data'!$I:$I,EMEA!$C8,'Raw Data'!$L:$L,$A8)</f>
        <v>0</v>
      </c>
      <c r="N8" s="12">
        <f>SUMIFS('Raw Data'!$AQ:$AQ,'Raw Data'!$P:$P,EMEA!$B8,'Raw Data'!$I:$I,EMEA!$C8,'Raw Data'!$L:$L,$A8)</f>
        <v>0</v>
      </c>
      <c r="O8" s="12">
        <f>SUMIFS('Raw Data'!$AR:$AR,'Raw Data'!$P:$P,EMEA!$B8,'Raw Data'!$I:$I,EMEA!$C8,'Raw Data'!$L:$L,$A8)</f>
        <v>0</v>
      </c>
      <c r="P8" s="12">
        <f>SUMIFS('Raw Data'!$AJ:$AJ,'Raw Data'!$P:$P,EMEA!$B8,'Raw Data'!$I:$I,EMEA!$C8,'Raw Data'!$L:$L,$A8)</f>
        <v>36</v>
      </c>
      <c r="Q8" s="13">
        <f>SUMIFS('Raw Data'!$AU:$AU,'Raw Data'!$P:$P,EMEA!$B8,'Raw Data'!$I:$I,EMEA!$C8,'Raw Data'!$L:$L,$A8)</f>
        <v>0</v>
      </c>
      <c r="R8" s="13">
        <f>SUMIFS('Raw Data'!$AV:$AV,'Raw Data'!$P:$P,EMEA!$B8,'Raw Data'!$I:$I,EMEA!$C8,'Raw Data'!$L:$L,$A8)</f>
        <v>3995.7687000000001</v>
      </c>
      <c r="S8" s="14">
        <f>SUMIFS('Raw Data'!$AW:$AW,'Raw Data'!$P:$P,EMEA!$B8,'Raw Data'!$I:$I,EMEA!$C8,'Raw Data'!$L:$L,$A8)</f>
        <v>0</v>
      </c>
    </row>
    <row r="9" spans="1:19" x14ac:dyDescent="0.25">
      <c r="A9" s="10" t="s">
        <v>6874</v>
      </c>
      <c r="B9" s="11" t="s">
        <v>65</v>
      </c>
      <c r="C9" s="56" t="s">
        <v>1849</v>
      </c>
      <c r="D9" s="12">
        <f>SUMIFS('Raw Data'!$Q:$Q,'Raw Data'!$P:$P,EMEA!$B9,'Raw Data'!$I:$I,EMEA!$C9,'Raw Data'!$L:$L,$A9)</f>
        <v>0</v>
      </c>
      <c r="E9" s="12">
        <f>SUMIFS('Raw Data'!$V:$V,'Raw Data'!$P:$P,EMEA!$B9,'Raw Data'!$I:$I,EMEA!$C9,'Raw Data'!$L:$L,$A9)</f>
        <v>0</v>
      </c>
      <c r="F9" s="12">
        <f>SUMIFS('Raw Data'!$X:$X,'Raw Data'!$P:$P,EMEA!$B9,'Raw Data'!$I:$I,EMEA!$C9,'Raw Data'!$L:$L,$A9)</f>
        <v>0</v>
      </c>
      <c r="G9" s="12">
        <f>SUMIFS('Raw Data'!$Y:$Y,'Raw Data'!$P:$P,EMEA!$B9,'Raw Data'!$I:$I,EMEA!$C9,'Raw Data'!$L:$L,$A9)</f>
        <v>0</v>
      </c>
      <c r="H9" s="12">
        <f>SUMIFS('Raw Data'!$Z:$Z,'Raw Data'!$P:$P,EMEA!$B9,'Raw Data'!$I:$I,EMEA!$C9,'Raw Data'!$L:$L,$A9)</f>
        <v>0</v>
      </c>
      <c r="I9" s="12">
        <f>SUMIFS('Raw Data'!$AA:$AA,'Raw Data'!$P:$P,EMEA!$B9,'Raw Data'!$I:$I,EMEA!$C9,'Raw Data'!$L:$L,$A9)</f>
        <v>0</v>
      </c>
      <c r="J9" s="12">
        <f>SUMIFS('Raw Data'!$AE:$AE,'Raw Data'!$P:$P,EMEA!$B9,'Raw Data'!$I:$I,EMEA!$C9,'Raw Data'!$L:$L,$A9)</f>
        <v>0</v>
      </c>
      <c r="K9" s="12">
        <f>SUMIFS('Raw Data'!$AF:$AF,'Raw Data'!$P:$P,EMEA!$B9,'Raw Data'!$I:$I,EMEA!$C9,'Raw Data'!$L:$L,$A9)</f>
        <v>0</v>
      </c>
      <c r="L9" s="12">
        <f>SUMIFS('Raw Data'!$AG:$AG,'Raw Data'!$P:$P,EMEA!$B9,'Raw Data'!$I:$I,EMEA!$C9,'Raw Data'!$L:$L,$A9)</f>
        <v>0</v>
      </c>
      <c r="M9" s="12">
        <f>SUMIFS('Raw Data'!$AH:$AH,'Raw Data'!$P:$P,EMEA!$B9,'Raw Data'!$I:$I,EMEA!$C9,'Raw Data'!$L:$L,$A9)</f>
        <v>50</v>
      </c>
      <c r="N9" s="12">
        <f>SUMIFS('Raw Data'!$AQ:$AQ,'Raw Data'!$P:$P,EMEA!$B9,'Raw Data'!$I:$I,EMEA!$C9,'Raw Data'!$L:$L,$A9)</f>
        <v>0</v>
      </c>
      <c r="O9" s="12">
        <f>SUMIFS('Raw Data'!$AR:$AR,'Raw Data'!$P:$P,EMEA!$B9,'Raw Data'!$I:$I,EMEA!$C9,'Raw Data'!$L:$L,$A9)</f>
        <v>0</v>
      </c>
      <c r="P9" s="12">
        <f>SUMIFS('Raw Data'!$AJ:$AJ,'Raw Data'!$P:$P,EMEA!$B9,'Raw Data'!$I:$I,EMEA!$C9,'Raw Data'!$L:$L,$A9)</f>
        <v>41</v>
      </c>
      <c r="Q9" s="13">
        <f>SUMIFS('Raw Data'!$AU:$AU,'Raw Data'!$P:$P,EMEA!$B9,'Raw Data'!$I:$I,EMEA!$C9,'Raw Data'!$L:$L,$A9)</f>
        <v>0</v>
      </c>
      <c r="R9" s="13">
        <f>SUMIFS('Raw Data'!$AV:$AV,'Raw Data'!$P:$P,EMEA!$B9,'Raw Data'!$I:$I,EMEA!$C9,'Raw Data'!$L:$L,$A9)</f>
        <v>74589.788</v>
      </c>
      <c r="S9" s="14">
        <f>SUMIFS('Raw Data'!$AW:$AW,'Raw Data'!$P:$P,EMEA!$B9,'Raw Data'!$I:$I,EMEA!$C9,'Raw Data'!$L:$L,$A9)</f>
        <v>0</v>
      </c>
    </row>
    <row r="10" spans="1:19" x14ac:dyDescent="0.25">
      <c r="A10" s="10" t="s">
        <v>6874</v>
      </c>
      <c r="B10" s="11" t="s">
        <v>65</v>
      </c>
      <c r="C10" s="56" t="s">
        <v>117</v>
      </c>
      <c r="D10" s="12">
        <f>SUMIFS('Raw Data'!$Q:$Q,'Raw Data'!$P:$P,EMEA!$B10,'Raw Data'!$I:$I,EMEA!$C10,'Raw Data'!$L:$L,$A10)</f>
        <v>318</v>
      </c>
      <c r="E10" s="12">
        <f>SUMIFS('Raw Data'!$V:$V,'Raw Data'!$P:$P,EMEA!$B10,'Raw Data'!$I:$I,EMEA!$C10,'Raw Data'!$L:$L,$A10)</f>
        <v>316</v>
      </c>
      <c r="F10" s="12">
        <f>SUMIFS('Raw Data'!$X:$X,'Raw Data'!$P:$P,EMEA!$B10,'Raw Data'!$I:$I,EMEA!$C10,'Raw Data'!$L:$L,$A10)</f>
        <v>316</v>
      </c>
      <c r="G10" s="12">
        <f>SUMIFS('Raw Data'!$Y:$Y,'Raw Data'!$P:$P,EMEA!$B10,'Raw Data'!$I:$I,EMEA!$C10,'Raw Data'!$L:$L,$A10)</f>
        <v>316</v>
      </c>
      <c r="H10" s="12">
        <f>SUMIFS('Raw Data'!$Z:$Z,'Raw Data'!$P:$P,EMEA!$B10,'Raw Data'!$I:$I,EMEA!$C10,'Raw Data'!$L:$L,$A10)</f>
        <v>183</v>
      </c>
      <c r="I10" s="12">
        <f>SUMIFS('Raw Data'!$AA:$AA,'Raw Data'!$P:$P,EMEA!$B10,'Raw Data'!$I:$I,EMEA!$C10,'Raw Data'!$L:$L,$A10)</f>
        <v>100</v>
      </c>
      <c r="J10" s="12">
        <f>SUMIFS('Raw Data'!$AE:$AE,'Raw Data'!$P:$P,EMEA!$B10,'Raw Data'!$I:$I,EMEA!$C10,'Raw Data'!$L:$L,$A10)</f>
        <v>0</v>
      </c>
      <c r="K10" s="12">
        <f>SUMIFS('Raw Data'!$AF:$AF,'Raw Data'!$P:$P,EMEA!$B10,'Raw Data'!$I:$I,EMEA!$C10,'Raw Data'!$L:$L,$A10)</f>
        <v>0</v>
      </c>
      <c r="L10" s="12">
        <f>SUMIFS('Raw Data'!$AG:$AG,'Raw Data'!$P:$P,EMEA!$B10,'Raw Data'!$I:$I,EMEA!$C10,'Raw Data'!$L:$L,$A10)</f>
        <v>0</v>
      </c>
      <c r="M10" s="12">
        <f>SUMIFS('Raw Data'!$AH:$AH,'Raw Data'!$P:$P,EMEA!$B10,'Raw Data'!$I:$I,EMEA!$C10,'Raw Data'!$L:$L,$A10)</f>
        <v>0</v>
      </c>
      <c r="N10" s="12">
        <f>SUMIFS('Raw Data'!$AQ:$AQ,'Raw Data'!$P:$P,EMEA!$B10,'Raw Data'!$I:$I,EMEA!$C10,'Raw Data'!$L:$L,$A10)</f>
        <v>0</v>
      </c>
      <c r="O10" s="12">
        <f>SUMIFS('Raw Data'!$AR:$AR,'Raw Data'!$P:$P,EMEA!$B10,'Raw Data'!$I:$I,EMEA!$C10,'Raw Data'!$L:$L,$A10)</f>
        <v>0</v>
      </c>
      <c r="P10" s="12">
        <f>SUMIFS('Raw Data'!$AJ:$AJ,'Raw Data'!$P:$P,EMEA!$B10,'Raw Data'!$I:$I,EMEA!$C10,'Raw Data'!$L:$L,$A10)</f>
        <v>0</v>
      </c>
      <c r="Q10" s="13">
        <f>SUMIFS('Raw Data'!$AU:$AU,'Raw Data'!$P:$P,EMEA!$B10,'Raw Data'!$I:$I,EMEA!$C10,'Raw Data'!$L:$L,$A10)</f>
        <v>109842.73</v>
      </c>
      <c r="R10" s="13">
        <f>SUMIFS('Raw Data'!$AV:$AV,'Raw Data'!$P:$P,EMEA!$B10,'Raw Data'!$I:$I,EMEA!$C10,'Raw Data'!$L:$L,$A10)</f>
        <v>0</v>
      </c>
      <c r="S10" s="14">
        <f>SUMIFS('Raw Data'!$AW:$AW,'Raw Data'!$P:$P,EMEA!$B10,'Raw Data'!$I:$I,EMEA!$C10,'Raw Data'!$L:$L,$A10)</f>
        <v>109420.93</v>
      </c>
    </row>
    <row r="11" spans="1:19" x14ac:dyDescent="0.25">
      <c r="A11" s="15" t="s">
        <v>6874</v>
      </c>
      <c r="B11" s="16" t="s">
        <v>65</v>
      </c>
      <c r="C11" s="16" t="s">
        <v>2361</v>
      </c>
      <c r="D11" s="17">
        <f>SUMIFS('Raw Data'!$Q:$Q,'Raw Data'!$P:$P,EMEA!$B11,'Raw Data'!$I:$I,EMEA!$C11,'Raw Data'!$L:$L,$A11)</f>
        <v>96</v>
      </c>
      <c r="E11" s="17">
        <f>SUMIFS('Raw Data'!$V:$V,'Raw Data'!$P:$P,EMEA!$B11,'Raw Data'!$I:$I,EMEA!$C11,'Raw Data'!$L:$L,$A11)</f>
        <v>7</v>
      </c>
      <c r="F11" s="17">
        <f>SUMIFS('Raw Data'!$X:$X,'Raw Data'!$P:$P,EMEA!$B11,'Raw Data'!$I:$I,EMEA!$C11,'Raw Data'!$L:$L,$A11)</f>
        <v>7</v>
      </c>
      <c r="G11" s="17">
        <f>SUMIFS('Raw Data'!$Y:$Y,'Raw Data'!$P:$P,EMEA!$B11,'Raw Data'!$I:$I,EMEA!$C11,'Raw Data'!$L:$L,$A11)</f>
        <v>7</v>
      </c>
      <c r="H11" s="17">
        <f>SUMIFS('Raw Data'!$Z:$Z,'Raw Data'!$P:$P,EMEA!$B11,'Raw Data'!$I:$I,EMEA!$C11,'Raw Data'!$L:$L,$A11)</f>
        <v>7</v>
      </c>
      <c r="I11" s="17">
        <f>SUMIFS('Raw Data'!$AA:$AA,'Raw Data'!$P:$P,EMEA!$B11,'Raw Data'!$I:$I,EMEA!$C11,'Raw Data'!$L:$L,$A11)</f>
        <v>7</v>
      </c>
      <c r="J11" s="17">
        <f>SUMIFS('Raw Data'!$AE:$AE,'Raw Data'!$P:$P,EMEA!$B11,'Raw Data'!$I:$I,EMEA!$C11,'Raw Data'!$L:$L,$A11)</f>
        <v>18</v>
      </c>
      <c r="K11" s="17">
        <f>SUMIFS('Raw Data'!$AF:$AF,'Raw Data'!$P:$P,EMEA!$B11,'Raw Data'!$I:$I,EMEA!$C11,'Raw Data'!$L:$L,$A11)</f>
        <v>0</v>
      </c>
      <c r="L11" s="17">
        <f>SUMIFS('Raw Data'!$AG:$AG,'Raw Data'!$P:$P,EMEA!$B11,'Raw Data'!$I:$I,EMEA!$C11,'Raw Data'!$L:$L,$A11)</f>
        <v>0</v>
      </c>
      <c r="M11" s="17">
        <f>SUMIFS('Raw Data'!$AH:$AH,'Raw Data'!$P:$P,EMEA!$B11,'Raw Data'!$I:$I,EMEA!$C11,'Raw Data'!$L:$L,$A11)</f>
        <v>0</v>
      </c>
      <c r="N11" s="17">
        <f>SUMIFS('Raw Data'!$AQ:$AQ,'Raw Data'!$P:$P,EMEA!$B11,'Raw Data'!$I:$I,EMEA!$C11,'Raw Data'!$L:$L,$A11)</f>
        <v>0</v>
      </c>
      <c r="O11" s="17">
        <f>SUMIFS('Raw Data'!$AR:$AR,'Raw Data'!$P:$P,EMEA!$B11,'Raw Data'!$I:$I,EMEA!$C11,'Raw Data'!$L:$L,$A11)</f>
        <v>0</v>
      </c>
      <c r="P11" s="17">
        <f>SUMIFS('Raw Data'!$AJ:$AJ,'Raw Data'!$P:$P,EMEA!$B11,'Raw Data'!$I:$I,EMEA!$C11,'Raw Data'!$L:$L,$A11)</f>
        <v>232</v>
      </c>
      <c r="Q11" s="18">
        <f>SUMIFS('Raw Data'!$AU:$AU,'Raw Data'!$P:$P,EMEA!$B11,'Raw Data'!$I:$I,EMEA!$C11,'Raw Data'!$L:$L,$A11)</f>
        <v>26835.840000000004</v>
      </c>
      <c r="R11" s="18">
        <f>SUMIFS('Raw Data'!$AV:$AV,'Raw Data'!$P:$P,EMEA!$B11,'Raw Data'!$I:$I,EMEA!$C11,'Raw Data'!$L:$L,$A11)</f>
        <v>4729.32</v>
      </c>
      <c r="S11" s="19">
        <f>SUMIFS('Raw Data'!$AW:$AW,'Raw Data'!$P:$P,EMEA!$B11,'Raw Data'!$I:$I,EMEA!$C11,'Raw Data'!$L:$L,$A11)</f>
        <v>1956.7800000000002</v>
      </c>
    </row>
    <row r="12" spans="1:19" x14ac:dyDescent="0.25">
      <c r="A12" s="5" t="s">
        <v>6874</v>
      </c>
      <c r="B12" s="6" t="s">
        <v>6875</v>
      </c>
      <c r="C12" s="6" t="s">
        <v>58</v>
      </c>
      <c r="D12" s="7">
        <f>SUMIFS('Raw Data'!$Q:$Q,'Raw Data'!$P:$P,EMEA!$B12,'Raw Data'!$I:$I,EMEA!$C12,'Raw Data'!$L:$L,$A12)</f>
        <v>2847</v>
      </c>
      <c r="E12" s="7">
        <f>SUMIFS('Raw Data'!$V:$V,'Raw Data'!$P:$P,EMEA!$B12,'Raw Data'!$I:$I,EMEA!$C12,'Raw Data'!$L:$L,$A12)</f>
        <v>2847</v>
      </c>
      <c r="F12" s="7">
        <f>SUMIFS('Raw Data'!$X:$X,'Raw Data'!$P:$P,EMEA!$B12,'Raw Data'!$I:$I,EMEA!$C12,'Raw Data'!$L:$L,$A12)</f>
        <v>1905</v>
      </c>
      <c r="G12" s="7">
        <f>SUMIFS('Raw Data'!$Y:$Y,'Raw Data'!$P:$P,EMEA!$B12,'Raw Data'!$I:$I,EMEA!$C12,'Raw Data'!$L:$L,$A12)</f>
        <v>1905</v>
      </c>
      <c r="H12" s="7">
        <f>SUMIFS('Raw Data'!$Z:$Z,'Raw Data'!$P:$P,EMEA!$B12,'Raw Data'!$I:$I,EMEA!$C12,'Raw Data'!$L:$L,$A12)</f>
        <v>1905</v>
      </c>
      <c r="I12" s="7">
        <f>SUMIFS('Raw Data'!$AA:$AA,'Raw Data'!$P:$P,EMEA!$B12,'Raw Data'!$I:$I,EMEA!$C12,'Raw Data'!$L:$L,$A12)</f>
        <v>1905</v>
      </c>
      <c r="J12" s="7">
        <f>SUMIFS('Raw Data'!$AE:$AE,'Raw Data'!$P:$P,EMEA!$B12,'Raw Data'!$I:$I,EMEA!$C12,'Raw Data'!$L:$L,$A12)</f>
        <v>0</v>
      </c>
      <c r="K12" s="7">
        <f>SUMIFS('Raw Data'!$AF:$AF,'Raw Data'!$P:$P,EMEA!$B12,'Raw Data'!$I:$I,EMEA!$C12,'Raw Data'!$L:$L,$A12)</f>
        <v>0</v>
      </c>
      <c r="L12" s="7">
        <f>SUMIFS('Raw Data'!$AG:$AG,'Raw Data'!$P:$P,EMEA!$B12,'Raw Data'!$I:$I,EMEA!$C12,'Raw Data'!$L:$L,$A12)</f>
        <v>0</v>
      </c>
      <c r="M12" s="7">
        <f>SUMIFS('Raw Data'!$AH:$AH,'Raw Data'!$P:$P,EMEA!$B12,'Raw Data'!$I:$I,EMEA!$C12,'Raw Data'!$L:$L,$A12)</f>
        <v>0</v>
      </c>
      <c r="N12" s="7">
        <f>SUMIFS('Raw Data'!$AQ:$AQ,'Raw Data'!$P:$P,EMEA!$B12,'Raw Data'!$I:$I,EMEA!$C12,'Raw Data'!$L:$L,$A12)</f>
        <v>0</v>
      </c>
      <c r="O12" s="7">
        <f>SUMIFS('Raw Data'!$AR:$AR,'Raw Data'!$P:$P,EMEA!$B12,'Raw Data'!$I:$I,EMEA!$C12,'Raw Data'!$L:$L,$A12)</f>
        <v>0</v>
      </c>
      <c r="P12" s="7">
        <f>SUMIFS('Raw Data'!$AJ:$AJ,'Raw Data'!$P:$P,EMEA!$B12,'Raw Data'!$I:$I,EMEA!$C12,'Raw Data'!$L:$L,$A12)</f>
        <v>812</v>
      </c>
      <c r="Q12" s="8">
        <f>SUMIFS('Raw Data'!$AU:$AU,'Raw Data'!$P:$P,EMEA!$B12,'Raw Data'!$I:$I,EMEA!$C12,'Raw Data'!$L:$L,$A12)</f>
        <v>1924885.85</v>
      </c>
      <c r="R12" s="8">
        <f>SUMIFS('Raw Data'!$AV:$AV,'Raw Data'!$P:$P,EMEA!$B12,'Raw Data'!$I:$I,EMEA!$C12,'Raw Data'!$L:$L,$A12)</f>
        <v>0</v>
      </c>
      <c r="S12" s="9">
        <f>SUMIFS('Raw Data'!$AW:$AW,'Raw Data'!$P:$P,EMEA!$B12,'Raw Data'!$I:$I,EMEA!$C12,'Raw Data'!$L:$L,$A12)</f>
        <v>1424746.89</v>
      </c>
    </row>
    <row r="13" spans="1:19" x14ac:dyDescent="0.25">
      <c r="A13" s="10" t="s">
        <v>6874</v>
      </c>
      <c r="B13" s="11" t="s">
        <v>6875</v>
      </c>
      <c r="C13" s="11" t="s">
        <v>90</v>
      </c>
      <c r="D13" s="12">
        <f>SUMIFS('Raw Data'!$Q:$Q,'Raw Data'!$P:$P,EMEA!$B13,'Raw Data'!$I:$I,EMEA!$C13,'Raw Data'!$L:$L,$A13)</f>
        <v>40951</v>
      </c>
      <c r="E13" s="12">
        <f>SUMIFS('Raw Data'!$V:$V,'Raw Data'!$P:$P,EMEA!$B13,'Raw Data'!$I:$I,EMEA!$C13,'Raw Data'!$L:$L,$A13)</f>
        <v>16415</v>
      </c>
      <c r="F13" s="12">
        <f>SUMIFS('Raw Data'!$X:$X,'Raw Data'!$P:$P,EMEA!$B13,'Raw Data'!$I:$I,EMEA!$C13,'Raw Data'!$L:$L,$A13)</f>
        <v>3932</v>
      </c>
      <c r="G13" s="12">
        <f>SUMIFS('Raw Data'!$Y:$Y,'Raw Data'!$P:$P,EMEA!$B13,'Raw Data'!$I:$I,EMEA!$C13,'Raw Data'!$L:$L,$A13)</f>
        <v>2116</v>
      </c>
      <c r="H13" s="12">
        <f>SUMIFS('Raw Data'!$Z:$Z,'Raw Data'!$P:$P,EMEA!$B13,'Raw Data'!$I:$I,EMEA!$C13,'Raw Data'!$L:$L,$A13)</f>
        <v>1567</v>
      </c>
      <c r="I13" s="12">
        <f>SUMIFS('Raw Data'!$AA:$AA,'Raw Data'!$P:$P,EMEA!$B13,'Raw Data'!$I:$I,EMEA!$C13,'Raw Data'!$L:$L,$A13)</f>
        <v>285</v>
      </c>
      <c r="J13" s="12">
        <f>SUMIFS('Raw Data'!$AE:$AE,'Raw Data'!$P:$P,EMEA!$B13,'Raw Data'!$I:$I,EMEA!$C13,'Raw Data'!$L:$L,$A13)</f>
        <v>0</v>
      </c>
      <c r="K13" s="12">
        <f>SUMIFS('Raw Data'!$AF:$AF,'Raw Data'!$P:$P,EMEA!$B13,'Raw Data'!$I:$I,EMEA!$C13,'Raw Data'!$L:$L,$A13)</f>
        <v>12756</v>
      </c>
      <c r="L13" s="12">
        <f>SUMIFS('Raw Data'!$AG:$AG,'Raw Data'!$P:$P,EMEA!$B13,'Raw Data'!$I:$I,EMEA!$C13,'Raw Data'!$L:$L,$A13)</f>
        <v>0</v>
      </c>
      <c r="M13" s="12">
        <f>SUMIFS('Raw Data'!$AH:$AH,'Raw Data'!$P:$P,EMEA!$B13,'Raw Data'!$I:$I,EMEA!$C13,'Raw Data'!$L:$L,$A13)</f>
        <v>0</v>
      </c>
      <c r="N13" s="12">
        <f>SUMIFS('Raw Data'!$AQ:$AQ,'Raw Data'!$P:$P,EMEA!$B13,'Raw Data'!$I:$I,EMEA!$C13,'Raw Data'!$L:$L,$A13)</f>
        <v>0</v>
      </c>
      <c r="O13" s="12">
        <f>SUMIFS('Raw Data'!$AR:$AR,'Raw Data'!$P:$P,EMEA!$B13,'Raw Data'!$I:$I,EMEA!$C13,'Raw Data'!$L:$L,$A13)</f>
        <v>0</v>
      </c>
      <c r="P13" s="12">
        <f>SUMIFS('Raw Data'!$AJ:$AJ,'Raw Data'!$P:$P,EMEA!$B13,'Raw Data'!$I:$I,EMEA!$C13,'Raw Data'!$L:$L,$A13)</f>
        <v>12160</v>
      </c>
      <c r="Q13" s="13">
        <f>SUMIFS('Raw Data'!$AU:$AU,'Raw Data'!$P:$P,EMEA!$B13,'Raw Data'!$I:$I,EMEA!$C13,'Raw Data'!$L:$L,$A13)</f>
        <v>14233052.403600002</v>
      </c>
      <c r="R13" s="13">
        <f>SUMIFS('Raw Data'!$AV:$AV,'Raw Data'!$P:$P,EMEA!$B13,'Raw Data'!$I:$I,EMEA!$C13,'Raw Data'!$L:$L,$A13)</f>
        <v>4017945.3249999997</v>
      </c>
      <c r="S13" s="14">
        <f>SUMIFS('Raw Data'!$AW:$AW,'Raw Data'!$P:$P,EMEA!$B13,'Raw Data'!$I:$I,EMEA!$C13,'Raw Data'!$L:$L,$A13)</f>
        <v>1756219.6400000001</v>
      </c>
    </row>
    <row r="14" spans="1:19" x14ac:dyDescent="0.25">
      <c r="A14" s="15" t="s">
        <v>6874</v>
      </c>
      <c r="B14" s="16" t="s">
        <v>6875</v>
      </c>
      <c r="C14" s="16" t="s">
        <v>674</v>
      </c>
      <c r="D14" s="17">
        <f>SUMIFS('Raw Data'!$Q:$Q,'Raw Data'!$P:$P,EMEA!$B14,'Raw Data'!$I:$I,EMEA!$C14,'Raw Data'!$L:$L,$A14)</f>
        <v>0</v>
      </c>
      <c r="E14" s="17">
        <f>SUMIFS('Raw Data'!$V:$V,'Raw Data'!$P:$P,EMEA!$B14,'Raw Data'!$I:$I,EMEA!$C14,'Raw Data'!$L:$L,$A14)</f>
        <v>0</v>
      </c>
      <c r="F14" s="17">
        <f>SUMIFS('Raw Data'!$X:$X,'Raw Data'!$P:$P,EMEA!$B14,'Raw Data'!$I:$I,EMEA!$C14,'Raw Data'!$L:$L,$A14)</f>
        <v>0</v>
      </c>
      <c r="G14" s="17">
        <f>SUMIFS('Raw Data'!$Y:$Y,'Raw Data'!$P:$P,EMEA!$B14,'Raw Data'!$I:$I,EMEA!$C14,'Raw Data'!$L:$L,$A14)</f>
        <v>0</v>
      </c>
      <c r="H14" s="17">
        <f>SUMIFS('Raw Data'!$Z:$Z,'Raw Data'!$P:$P,EMEA!$B14,'Raw Data'!$I:$I,EMEA!$C14,'Raw Data'!$L:$L,$A14)</f>
        <v>0</v>
      </c>
      <c r="I14" s="17">
        <f>SUMIFS('Raw Data'!$AA:$AA,'Raw Data'!$P:$P,EMEA!$B14,'Raw Data'!$I:$I,EMEA!$C14,'Raw Data'!$L:$L,$A14)</f>
        <v>0</v>
      </c>
      <c r="J14" s="17">
        <f>SUMIFS('Raw Data'!$AE:$AE,'Raw Data'!$P:$P,EMEA!$B14,'Raw Data'!$I:$I,EMEA!$C14,'Raw Data'!$L:$L,$A14)</f>
        <v>0</v>
      </c>
      <c r="K14" s="17">
        <f>SUMIFS('Raw Data'!$AF:$AF,'Raw Data'!$P:$P,EMEA!$B14,'Raw Data'!$I:$I,EMEA!$C14,'Raw Data'!$L:$L,$A14)</f>
        <v>1308</v>
      </c>
      <c r="L14" s="17">
        <f>SUMIFS('Raw Data'!$AG:$AG,'Raw Data'!$P:$P,EMEA!$B14,'Raw Data'!$I:$I,EMEA!$C14,'Raw Data'!$L:$L,$A14)</f>
        <v>0</v>
      </c>
      <c r="M14" s="17">
        <f>SUMIFS('Raw Data'!$AH:$AH,'Raw Data'!$P:$P,EMEA!$B14,'Raw Data'!$I:$I,EMEA!$C14,'Raw Data'!$L:$L,$A14)</f>
        <v>0</v>
      </c>
      <c r="N14" s="17">
        <f>SUMIFS('Raw Data'!$AQ:$AQ,'Raw Data'!$P:$P,EMEA!$B14,'Raw Data'!$I:$I,EMEA!$C14,'Raw Data'!$L:$L,$A14)</f>
        <v>0</v>
      </c>
      <c r="O14" s="17">
        <f>SUMIFS('Raw Data'!$AR:$AR,'Raw Data'!$P:$P,EMEA!$B14,'Raw Data'!$I:$I,EMEA!$C14,'Raw Data'!$L:$L,$A14)</f>
        <v>0</v>
      </c>
      <c r="P14" s="17">
        <f>SUMIFS('Raw Data'!$AJ:$AJ,'Raw Data'!$P:$P,EMEA!$B14,'Raw Data'!$I:$I,EMEA!$C14,'Raw Data'!$L:$L,$A14)</f>
        <v>192</v>
      </c>
      <c r="Q14" s="18">
        <f>SUMIFS('Raw Data'!$AU:$AU,'Raw Data'!$P:$P,EMEA!$B14,'Raw Data'!$I:$I,EMEA!$C14,'Raw Data'!$L:$L,$A14)</f>
        <v>0</v>
      </c>
      <c r="R14" s="18">
        <f>SUMIFS('Raw Data'!$AV:$AV,'Raw Data'!$P:$P,EMEA!$B14,'Raw Data'!$I:$I,EMEA!$C14,'Raw Data'!$L:$L,$A14)</f>
        <v>364418.21759999997</v>
      </c>
      <c r="S14" s="19">
        <f>SUMIFS('Raw Data'!$AW:$AW,'Raw Data'!$P:$P,EMEA!$B14,'Raw Data'!$I:$I,EMEA!$C14,'Raw Data'!$L:$L,$A14)</f>
        <v>0</v>
      </c>
    </row>
    <row r="15" spans="1:19" x14ac:dyDescent="0.25">
      <c r="A15" s="5" t="s">
        <v>6874</v>
      </c>
      <c r="B15" s="6" t="s">
        <v>110</v>
      </c>
      <c r="C15" s="6" t="s">
        <v>230</v>
      </c>
      <c r="D15" s="7">
        <f>SUMIFS('Raw Data'!$Q:$Q,'Raw Data'!$P:$P,EMEA!$B15,'Raw Data'!$I:$I,EMEA!$C15,'Raw Data'!$L:$L,$A15)</f>
        <v>816</v>
      </c>
      <c r="E15" s="7">
        <f>SUMIFS('Raw Data'!$V:$V,'Raw Data'!$P:$P,EMEA!$B15,'Raw Data'!$I:$I,EMEA!$C15,'Raw Data'!$L:$L,$A15)</f>
        <v>77</v>
      </c>
      <c r="F15" s="7">
        <f>SUMIFS('Raw Data'!$X:$X,'Raw Data'!$P:$P,EMEA!$B15,'Raw Data'!$I:$I,EMEA!$C15,'Raw Data'!$L:$L,$A15)</f>
        <v>56</v>
      </c>
      <c r="G15" s="7">
        <f>SUMIFS('Raw Data'!$Y:$Y,'Raw Data'!$P:$P,EMEA!$B15,'Raw Data'!$I:$I,EMEA!$C15,'Raw Data'!$L:$L,$A15)</f>
        <v>19</v>
      </c>
      <c r="H15" s="7">
        <f>SUMIFS('Raw Data'!$Z:$Z,'Raw Data'!$P:$P,EMEA!$B15,'Raw Data'!$I:$I,EMEA!$C15,'Raw Data'!$L:$L,$A15)</f>
        <v>2</v>
      </c>
      <c r="I15" s="7">
        <f>SUMIFS('Raw Data'!$AA:$AA,'Raw Data'!$P:$P,EMEA!$B15,'Raw Data'!$I:$I,EMEA!$C15,'Raw Data'!$L:$L,$A15)</f>
        <v>0</v>
      </c>
      <c r="J15" s="7">
        <f>SUMIFS('Raw Data'!$AE:$AE,'Raw Data'!$P:$P,EMEA!$B15,'Raw Data'!$I:$I,EMEA!$C15,'Raw Data'!$L:$L,$A15)</f>
        <v>0</v>
      </c>
      <c r="K15" s="7">
        <f>SUMIFS('Raw Data'!$AF:$AF,'Raw Data'!$P:$P,EMEA!$B15,'Raw Data'!$I:$I,EMEA!$C15,'Raw Data'!$L:$L,$A15)</f>
        <v>1300</v>
      </c>
      <c r="L15" s="7">
        <f>SUMIFS('Raw Data'!$AG:$AG,'Raw Data'!$P:$P,EMEA!$B15,'Raw Data'!$I:$I,EMEA!$C15,'Raw Data'!$L:$L,$A15)</f>
        <v>33</v>
      </c>
      <c r="M15" s="7">
        <f>SUMIFS('Raw Data'!$AH:$AH,'Raw Data'!$P:$P,EMEA!$B15,'Raw Data'!$I:$I,EMEA!$C15,'Raw Data'!$L:$L,$A15)</f>
        <v>0</v>
      </c>
      <c r="N15" s="7">
        <f>SUMIFS('Raw Data'!$AQ:$AQ,'Raw Data'!$P:$P,EMEA!$B15,'Raw Data'!$I:$I,EMEA!$C15,'Raw Data'!$L:$L,$A15)</f>
        <v>0</v>
      </c>
      <c r="O15" s="7">
        <f>SUMIFS('Raw Data'!$AR:$AR,'Raw Data'!$P:$P,EMEA!$B15,'Raw Data'!$I:$I,EMEA!$C15,'Raw Data'!$L:$L,$A15)</f>
        <v>0</v>
      </c>
      <c r="P15" s="7">
        <f>SUMIFS('Raw Data'!$AJ:$AJ,'Raw Data'!$P:$P,EMEA!$B15,'Raw Data'!$I:$I,EMEA!$C15,'Raw Data'!$L:$L,$A15)</f>
        <v>712</v>
      </c>
      <c r="Q15" s="8">
        <f>SUMIFS('Raw Data'!$AU:$AU,'Raw Data'!$P:$P,EMEA!$B15,'Raw Data'!$I:$I,EMEA!$C15,'Raw Data'!$L:$L,$A15)</f>
        <v>451963.88599999994</v>
      </c>
      <c r="R15" s="8">
        <f>SUMIFS('Raw Data'!$AV:$AV,'Raw Data'!$P:$P,EMEA!$B15,'Raw Data'!$I:$I,EMEA!$C15,'Raw Data'!$L:$L,$A15)</f>
        <v>1068783.2730999999</v>
      </c>
      <c r="S15" s="9">
        <f>SUMIFS('Raw Data'!$AW:$AW,'Raw Data'!$P:$P,EMEA!$B15,'Raw Data'!$I:$I,EMEA!$C15,'Raw Data'!$L:$L,$A15)</f>
        <v>38982.79</v>
      </c>
    </row>
    <row r="16" spans="1:19" x14ac:dyDescent="0.25">
      <c r="A16" s="10" t="s">
        <v>6874</v>
      </c>
      <c r="B16" s="11" t="s">
        <v>110</v>
      </c>
      <c r="C16" s="11" t="s">
        <v>73</v>
      </c>
      <c r="D16" s="12">
        <f>SUMIFS('Raw Data'!$Q:$Q,'Raw Data'!$P:$P,EMEA!$B16,'Raw Data'!$I:$I,EMEA!$C16,'Raw Data'!$L:$L,$A16)</f>
        <v>1700</v>
      </c>
      <c r="E16" s="12">
        <f>SUMIFS('Raw Data'!$V:$V,'Raw Data'!$P:$P,EMEA!$B16,'Raw Data'!$I:$I,EMEA!$C16,'Raw Data'!$L:$L,$A16)</f>
        <v>181</v>
      </c>
      <c r="F16" s="12">
        <f>SUMIFS('Raw Data'!$X:$X,'Raw Data'!$P:$P,EMEA!$B16,'Raw Data'!$I:$I,EMEA!$C16,'Raw Data'!$L:$L,$A16)</f>
        <v>176</v>
      </c>
      <c r="G16" s="12">
        <f>SUMIFS('Raw Data'!$Y:$Y,'Raw Data'!$P:$P,EMEA!$B16,'Raw Data'!$I:$I,EMEA!$C16,'Raw Data'!$L:$L,$A16)</f>
        <v>176</v>
      </c>
      <c r="H16" s="12">
        <f>SUMIFS('Raw Data'!$Z:$Z,'Raw Data'!$P:$P,EMEA!$B16,'Raw Data'!$I:$I,EMEA!$C16,'Raw Data'!$L:$L,$A16)</f>
        <v>56</v>
      </c>
      <c r="I16" s="12">
        <f>SUMIFS('Raw Data'!$AA:$AA,'Raw Data'!$P:$P,EMEA!$B16,'Raw Data'!$I:$I,EMEA!$C16,'Raw Data'!$L:$L,$A16)</f>
        <v>0</v>
      </c>
      <c r="J16" s="12">
        <f>SUMIFS('Raw Data'!$AE:$AE,'Raw Data'!$P:$P,EMEA!$B16,'Raw Data'!$I:$I,EMEA!$C16,'Raw Data'!$L:$L,$A16)</f>
        <v>2751</v>
      </c>
      <c r="K16" s="12">
        <f>SUMIFS('Raw Data'!$AF:$AF,'Raw Data'!$P:$P,EMEA!$B16,'Raw Data'!$I:$I,EMEA!$C16,'Raw Data'!$L:$L,$A16)</f>
        <v>0</v>
      </c>
      <c r="L16" s="12">
        <f>SUMIFS('Raw Data'!$AG:$AG,'Raw Data'!$P:$P,EMEA!$B16,'Raw Data'!$I:$I,EMEA!$C16,'Raw Data'!$L:$L,$A16)</f>
        <v>0</v>
      </c>
      <c r="M16" s="12">
        <f>SUMIFS('Raw Data'!$AH:$AH,'Raw Data'!$P:$P,EMEA!$B16,'Raw Data'!$I:$I,EMEA!$C16,'Raw Data'!$L:$L,$A16)</f>
        <v>8993</v>
      </c>
      <c r="N16" s="12">
        <f>SUMIFS('Raw Data'!$AQ:$AQ,'Raw Data'!$P:$P,EMEA!$B16,'Raw Data'!$I:$I,EMEA!$C16,'Raw Data'!$L:$L,$A16)</f>
        <v>0</v>
      </c>
      <c r="O16" s="12">
        <f>SUMIFS('Raw Data'!$AR:$AR,'Raw Data'!$P:$P,EMEA!$B16,'Raw Data'!$I:$I,EMEA!$C16,'Raw Data'!$L:$L,$A16)</f>
        <v>0</v>
      </c>
      <c r="P16" s="12">
        <f>SUMIFS('Raw Data'!$AJ:$AJ,'Raw Data'!$P:$P,EMEA!$B16,'Raw Data'!$I:$I,EMEA!$C16,'Raw Data'!$L:$L,$A16)</f>
        <v>7353</v>
      </c>
      <c r="Q16" s="13">
        <f>SUMIFS('Raw Data'!$AU:$AU,'Raw Data'!$P:$P,EMEA!$B16,'Raw Data'!$I:$I,EMEA!$C16,'Raw Data'!$L:$L,$A16)</f>
        <v>990106.8903000002</v>
      </c>
      <c r="R16" s="13">
        <f>SUMIFS('Raw Data'!$AV:$AV,'Raw Data'!$P:$P,EMEA!$B16,'Raw Data'!$I:$I,EMEA!$C16,'Raw Data'!$L:$L,$A16)</f>
        <v>6635652.1451000003</v>
      </c>
      <c r="S16" s="14">
        <f>SUMIFS('Raw Data'!$AW:$AW,'Raw Data'!$P:$P,EMEA!$B16,'Raw Data'!$I:$I,EMEA!$C16,'Raw Data'!$L:$L,$A16)</f>
        <v>147016.09999999998</v>
      </c>
    </row>
    <row r="17" spans="1:19" x14ac:dyDescent="0.25">
      <c r="A17" s="10" t="s">
        <v>6874</v>
      </c>
      <c r="B17" s="11" t="s">
        <v>110</v>
      </c>
      <c r="C17" s="11" t="s">
        <v>355</v>
      </c>
      <c r="D17" s="12">
        <f>SUMIFS('Raw Data'!$Q:$Q,'Raw Data'!$P:$P,EMEA!$B17,'Raw Data'!$I:$I,EMEA!$C17,'Raw Data'!$L:$L,$A17)</f>
        <v>611</v>
      </c>
      <c r="E17" s="12">
        <f>SUMIFS('Raw Data'!$V:$V,'Raw Data'!$P:$P,EMEA!$B17,'Raw Data'!$I:$I,EMEA!$C17,'Raw Data'!$L:$L,$A17)</f>
        <v>152</v>
      </c>
      <c r="F17" s="12">
        <f>SUMIFS('Raw Data'!$X:$X,'Raw Data'!$P:$P,EMEA!$B17,'Raw Data'!$I:$I,EMEA!$C17,'Raw Data'!$L:$L,$A17)</f>
        <v>20</v>
      </c>
      <c r="G17" s="12">
        <f>SUMIFS('Raw Data'!$Y:$Y,'Raw Data'!$P:$P,EMEA!$B17,'Raw Data'!$I:$I,EMEA!$C17,'Raw Data'!$L:$L,$A17)</f>
        <v>7</v>
      </c>
      <c r="H17" s="12">
        <f>SUMIFS('Raw Data'!$Z:$Z,'Raw Data'!$P:$P,EMEA!$B17,'Raw Data'!$I:$I,EMEA!$C17,'Raw Data'!$L:$L,$A17)</f>
        <v>2</v>
      </c>
      <c r="I17" s="12">
        <f>SUMIFS('Raw Data'!$AA:$AA,'Raw Data'!$P:$P,EMEA!$B17,'Raw Data'!$I:$I,EMEA!$C17,'Raw Data'!$L:$L,$A17)</f>
        <v>0</v>
      </c>
      <c r="J17" s="12">
        <f>SUMIFS('Raw Data'!$AE:$AE,'Raw Data'!$P:$P,EMEA!$B17,'Raw Data'!$I:$I,EMEA!$C17,'Raw Data'!$L:$L,$A17)</f>
        <v>0</v>
      </c>
      <c r="K17" s="12">
        <f>SUMIFS('Raw Data'!$AF:$AF,'Raw Data'!$P:$P,EMEA!$B17,'Raw Data'!$I:$I,EMEA!$C17,'Raw Data'!$L:$L,$A17)</f>
        <v>228</v>
      </c>
      <c r="L17" s="12">
        <f>SUMIFS('Raw Data'!$AG:$AG,'Raw Data'!$P:$P,EMEA!$B17,'Raw Data'!$I:$I,EMEA!$C17,'Raw Data'!$L:$L,$A17)</f>
        <v>0</v>
      </c>
      <c r="M17" s="12">
        <f>SUMIFS('Raw Data'!$AH:$AH,'Raw Data'!$P:$P,EMEA!$B17,'Raw Data'!$I:$I,EMEA!$C17,'Raw Data'!$L:$L,$A17)</f>
        <v>0</v>
      </c>
      <c r="N17" s="12">
        <f>SUMIFS('Raw Data'!$AQ:$AQ,'Raw Data'!$P:$P,EMEA!$B17,'Raw Data'!$I:$I,EMEA!$C17,'Raw Data'!$L:$L,$A17)</f>
        <v>0</v>
      </c>
      <c r="O17" s="12">
        <f>SUMIFS('Raw Data'!$AR:$AR,'Raw Data'!$P:$P,EMEA!$B17,'Raw Data'!$I:$I,EMEA!$C17,'Raw Data'!$L:$L,$A17)</f>
        <v>0</v>
      </c>
      <c r="P17" s="12">
        <f>SUMIFS('Raw Data'!$AJ:$AJ,'Raw Data'!$P:$P,EMEA!$B17,'Raw Data'!$I:$I,EMEA!$C17,'Raw Data'!$L:$L,$A17)</f>
        <v>236</v>
      </c>
      <c r="Q17" s="13">
        <f>SUMIFS('Raw Data'!$AU:$AU,'Raw Data'!$P:$P,EMEA!$B17,'Raw Data'!$I:$I,EMEA!$C17,'Raw Data'!$L:$L,$A17)</f>
        <v>656415.46710000013</v>
      </c>
      <c r="R17" s="13">
        <f>SUMIFS('Raw Data'!$AV:$AV,'Raw Data'!$P:$P,EMEA!$B17,'Raw Data'!$I:$I,EMEA!$C17,'Raw Data'!$L:$L,$A17)</f>
        <v>340262.64</v>
      </c>
      <c r="S17" s="14">
        <f>SUMIFS('Raw Data'!$AW:$AW,'Raw Data'!$P:$P,EMEA!$B17,'Raw Data'!$I:$I,EMEA!$C17,'Raw Data'!$L:$L,$A17)</f>
        <v>26518.200000000004</v>
      </c>
    </row>
    <row r="18" spans="1:19" x14ac:dyDescent="0.25">
      <c r="A18" s="15" t="s">
        <v>6874</v>
      </c>
      <c r="B18" s="16" t="s">
        <v>110</v>
      </c>
      <c r="C18" s="16" t="s">
        <v>133</v>
      </c>
      <c r="D18" s="17">
        <f>SUMIFS('Raw Data'!$Q:$Q,'Raw Data'!$P:$P,EMEA!$B18,'Raw Data'!$I:$I,EMEA!$C18,'Raw Data'!$L:$L,$A18)</f>
        <v>6</v>
      </c>
      <c r="E18" s="17">
        <f>SUMIFS('Raw Data'!$V:$V,'Raw Data'!$P:$P,EMEA!$B18,'Raw Data'!$I:$I,EMEA!$C18,'Raw Data'!$L:$L,$A18)</f>
        <v>6</v>
      </c>
      <c r="F18" s="17">
        <f>SUMIFS('Raw Data'!$X:$X,'Raw Data'!$P:$P,EMEA!$B18,'Raw Data'!$I:$I,EMEA!$C18,'Raw Data'!$L:$L,$A18)</f>
        <v>6</v>
      </c>
      <c r="G18" s="17">
        <f>SUMIFS('Raw Data'!$Y:$Y,'Raw Data'!$P:$P,EMEA!$B18,'Raw Data'!$I:$I,EMEA!$C18,'Raw Data'!$L:$L,$A18)</f>
        <v>6</v>
      </c>
      <c r="H18" s="17">
        <f>SUMIFS('Raw Data'!$Z:$Z,'Raw Data'!$P:$P,EMEA!$B18,'Raw Data'!$I:$I,EMEA!$C18,'Raw Data'!$L:$L,$A18)</f>
        <v>6</v>
      </c>
      <c r="I18" s="17">
        <f>SUMIFS('Raw Data'!$AA:$AA,'Raw Data'!$P:$P,EMEA!$B18,'Raw Data'!$I:$I,EMEA!$C18,'Raw Data'!$L:$L,$A18)</f>
        <v>0</v>
      </c>
      <c r="J18" s="17">
        <f>SUMIFS('Raw Data'!$AE:$AE,'Raw Data'!$P:$P,EMEA!$B18,'Raw Data'!$I:$I,EMEA!$C18,'Raw Data'!$L:$L,$A18)</f>
        <v>0</v>
      </c>
      <c r="K18" s="17">
        <f>SUMIFS('Raw Data'!$AF:$AF,'Raw Data'!$P:$P,EMEA!$B18,'Raw Data'!$I:$I,EMEA!$C18,'Raw Data'!$L:$L,$A18)</f>
        <v>0</v>
      </c>
      <c r="L18" s="17">
        <f>SUMIFS('Raw Data'!$AG:$AG,'Raw Data'!$P:$P,EMEA!$B18,'Raw Data'!$I:$I,EMEA!$C18,'Raw Data'!$L:$L,$A18)</f>
        <v>0</v>
      </c>
      <c r="M18" s="17">
        <f>SUMIFS('Raw Data'!$AH:$AH,'Raw Data'!$P:$P,EMEA!$B18,'Raw Data'!$I:$I,EMEA!$C18,'Raw Data'!$L:$L,$A18)</f>
        <v>0</v>
      </c>
      <c r="N18" s="17">
        <f>SUMIFS('Raw Data'!$AQ:$AQ,'Raw Data'!$P:$P,EMEA!$B18,'Raw Data'!$I:$I,EMEA!$C18,'Raw Data'!$L:$L,$A18)</f>
        <v>0</v>
      </c>
      <c r="O18" s="17">
        <f>SUMIFS('Raw Data'!$AR:$AR,'Raw Data'!$P:$P,EMEA!$B18,'Raw Data'!$I:$I,EMEA!$C18,'Raw Data'!$L:$L,$A18)</f>
        <v>0</v>
      </c>
      <c r="P18" s="17">
        <f>SUMIFS('Raw Data'!$AJ:$AJ,'Raw Data'!$P:$P,EMEA!$B18,'Raw Data'!$I:$I,EMEA!$C18,'Raw Data'!$L:$L,$A18)</f>
        <v>0</v>
      </c>
      <c r="Q18" s="18">
        <f>SUMIFS('Raw Data'!$AU:$AU,'Raw Data'!$P:$P,EMEA!$B18,'Raw Data'!$I:$I,EMEA!$C18,'Raw Data'!$L:$L,$A18)</f>
        <v>7102.62</v>
      </c>
      <c r="R18" s="18">
        <f>SUMIFS('Raw Data'!$AV:$AV,'Raw Data'!$P:$P,EMEA!$B18,'Raw Data'!$I:$I,EMEA!$C18,'Raw Data'!$L:$L,$A18)</f>
        <v>0</v>
      </c>
      <c r="S18" s="19">
        <f>SUMIFS('Raw Data'!$AW:$AW,'Raw Data'!$P:$P,EMEA!$B18,'Raw Data'!$I:$I,EMEA!$C18,'Raw Data'!$L:$L,$A18)</f>
        <v>7102.62</v>
      </c>
    </row>
    <row r="19" spans="1:19" x14ac:dyDescent="0.25">
      <c r="A19" s="20" t="s">
        <v>6874</v>
      </c>
      <c r="B19" s="21" t="s">
        <v>120</v>
      </c>
      <c r="C19" s="21" t="s">
        <v>117</v>
      </c>
      <c r="D19" s="22">
        <f>SUMIFS('Raw Data'!$Q:$Q,'Raw Data'!$P:$P,EMEA!$B19,'Raw Data'!$I:$I,EMEA!$C19,'Raw Data'!$L:$L,$A19)</f>
        <v>2576</v>
      </c>
      <c r="E19" s="22">
        <f>SUMIFS('Raw Data'!$V:$V,'Raw Data'!$P:$P,EMEA!$B19,'Raw Data'!$I:$I,EMEA!$C19,'Raw Data'!$L:$L,$A19)</f>
        <v>2499</v>
      </c>
      <c r="F19" s="22">
        <f>SUMIFS('Raw Data'!$X:$X,'Raw Data'!$P:$P,EMEA!$B19,'Raw Data'!$I:$I,EMEA!$C19,'Raw Data'!$L:$L,$A19)</f>
        <v>2155</v>
      </c>
      <c r="G19" s="22">
        <f>SUMIFS('Raw Data'!$Y:$Y,'Raw Data'!$P:$P,EMEA!$B19,'Raw Data'!$I:$I,EMEA!$C19,'Raw Data'!$L:$L,$A19)</f>
        <v>2067</v>
      </c>
      <c r="H19" s="22">
        <f>SUMIFS('Raw Data'!$Z:$Z,'Raw Data'!$P:$P,EMEA!$B19,'Raw Data'!$I:$I,EMEA!$C19,'Raw Data'!$L:$L,$A19)</f>
        <v>2067</v>
      </c>
      <c r="I19" s="22">
        <f>SUMIFS('Raw Data'!$AA:$AA,'Raw Data'!$P:$P,EMEA!$B19,'Raw Data'!$I:$I,EMEA!$C19,'Raw Data'!$L:$L,$A19)</f>
        <v>2067</v>
      </c>
      <c r="J19" s="22">
        <f>SUMIFS('Raw Data'!$AE:$AE,'Raw Data'!$P:$P,EMEA!$B19,'Raw Data'!$I:$I,EMEA!$C19,'Raw Data'!$L:$L,$A19)</f>
        <v>66</v>
      </c>
      <c r="K19" s="22">
        <f>SUMIFS('Raw Data'!$AF:$AF,'Raw Data'!$P:$P,EMEA!$B19,'Raw Data'!$I:$I,EMEA!$C19,'Raw Data'!$L:$L,$A19)</f>
        <v>0</v>
      </c>
      <c r="L19" s="22">
        <f>SUMIFS('Raw Data'!$AG:$AG,'Raw Data'!$P:$P,EMEA!$B19,'Raw Data'!$I:$I,EMEA!$C19,'Raw Data'!$L:$L,$A19)</f>
        <v>0</v>
      </c>
      <c r="M19" s="22">
        <f>SUMIFS('Raw Data'!$AH:$AH,'Raw Data'!$P:$P,EMEA!$B19,'Raw Data'!$I:$I,EMEA!$C19,'Raw Data'!$L:$L,$A19)</f>
        <v>0</v>
      </c>
      <c r="N19" s="22">
        <f>SUMIFS('Raw Data'!$AQ:$AQ,'Raw Data'!$P:$P,EMEA!$B19,'Raw Data'!$I:$I,EMEA!$C19,'Raw Data'!$L:$L,$A19)</f>
        <v>0</v>
      </c>
      <c r="O19" s="22">
        <f>SUMIFS('Raw Data'!$AR:$AR,'Raw Data'!$P:$P,EMEA!$B19,'Raw Data'!$I:$I,EMEA!$C19,'Raw Data'!$L:$L,$A19)</f>
        <v>0</v>
      </c>
      <c r="P19" s="22">
        <f>SUMIFS('Raw Data'!$AJ:$AJ,'Raw Data'!$P:$P,EMEA!$B19,'Raw Data'!$I:$I,EMEA!$C19,'Raw Data'!$L:$L,$A19)</f>
        <v>12</v>
      </c>
      <c r="Q19" s="23">
        <f>SUMIFS('Raw Data'!$AU:$AU,'Raw Data'!$P:$P,EMEA!$B19,'Raw Data'!$I:$I,EMEA!$C19,'Raw Data'!$L:$L,$A19)</f>
        <v>1057542.02</v>
      </c>
      <c r="R19" s="23">
        <f>SUMIFS('Raw Data'!$AV:$AV,'Raw Data'!$P:$P,EMEA!$B19,'Raw Data'!$I:$I,EMEA!$C19,'Raw Data'!$L:$L,$A19)</f>
        <v>43781.535999999993</v>
      </c>
      <c r="S19" s="24">
        <f>SUMIFS('Raw Data'!$AW:$AW,'Raw Data'!$P:$P,EMEA!$B19,'Raw Data'!$I:$I,EMEA!$C19,'Raw Data'!$L:$L,$A19)</f>
        <v>759543.33</v>
      </c>
    </row>
    <row r="21" spans="1:19" ht="15.75" thickBot="1" x14ac:dyDescent="0.3"/>
    <row r="22" spans="1:19" x14ac:dyDescent="0.25">
      <c r="B22" s="28" t="s">
        <v>6874</v>
      </c>
      <c r="C22" s="29" t="s">
        <v>65</v>
      </c>
      <c r="D22" s="30">
        <f t="shared" ref="D22:S25" si="0">SUMIFS(D$3:D$19,$B$3:$B$19,$C22)</f>
        <v>85448</v>
      </c>
      <c r="E22" s="30">
        <f t="shared" si="0"/>
        <v>30935</v>
      </c>
      <c r="F22" s="30">
        <f t="shared" si="0"/>
        <v>7821</v>
      </c>
      <c r="G22" s="30">
        <f t="shared" si="0"/>
        <v>3529</v>
      </c>
      <c r="H22" s="30">
        <f t="shared" si="0"/>
        <v>1661</v>
      </c>
      <c r="I22" s="30">
        <f t="shared" si="0"/>
        <v>990</v>
      </c>
      <c r="J22" s="30">
        <f t="shared" si="0"/>
        <v>2590</v>
      </c>
      <c r="K22" s="30">
        <f t="shared" si="0"/>
        <v>37966</v>
      </c>
      <c r="L22" s="30">
        <f t="shared" si="0"/>
        <v>1640</v>
      </c>
      <c r="M22" s="30">
        <f t="shared" si="0"/>
        <v>14987</v>
      </c>
      <c r="N22" s="30">
        <f t="shared" si="0"/>
        <v>0</v>
      </c>
      <c r="O22" s="30">
        <f t="shared" si="0"/>
        <v>0</v>
      </c>
      <c r="P22" s="30">
        <f t="shared" si="0"/>
        <v>24276</v>
      </c>
      <c r="Q22" s="31">
        <f t="shared" si="0"/>
        <v>43076909.375</v>
      </c>
      <c r="R22" s="31">
        <f t="shared" si="0"/>
        <v>28955255.960900001</v>
      </c>
      <c r="S22" s="32">
        <f t="shared" si="0"/>
        <v>4039997.5611</v>
      </c>
    </row>
    <row r="23" spans="1:19" x14ac:dyDescent="0.25">
      <c r="B23" s="33" t="s">
        <v>6874</v>
      </c>
      <c r="C23" s="27" t="s">
        <v>6875</v>
      </c>
      <c r="D23" s="25">
        <f t="shared" si="0"/>
        <v>43798</v>
      </c>
      <c r="E23" s="25">
        <f t="shared" si="0"/>
        <v>19262</v>
      </c>
      <c r="F23" s="25">
        <f t="shared" si="0"/>
        <v>5837</v>
      </c>
      <c r="G23" s="25">
        <f t="shared" si="0"/>
        <v>4021</v>
      </c>
      <c r="H23" s="25">
        <f t="shared" si="0"/>
        <v>3472</v>
      </c>
      <c r="I23" s="25">
        <f t="shared" si="0"/>
        <v>2190</v>
      </c>
      <c r="J23" s="25">
        <f t="shared" si="0"/>
        <v>0</v>
      </c>
      <c r="K23" s="25">
        <f t="shared" si="0"/>
        <v>14064</v>
      </c>
      <c r="L23" s="25">
        <f t="shared" si="0"/>
        <v>0</v>
      </c>
      <c r="M23" s="25">
        <f t="shared" si="0"/>
        <v>0</v>
      </c>
      <c r="N23" s="25">
        <f t="shared" si="0"/>
        <v>0</v>
      </c>
      <c r="O23" s="25">
        <f t="shared" si="0"/>
        <v>0</v>
      </c>
      <c r="P23" s="25">
        <f t="shared" si="0"/>
        <v>13164</v>
      </c>
      <c r="Q23" s="26">
        <f t="shared" si="0"/>
        <v>16157938.253600001</v>
      </c>
      <c r="R23" s="26">
        <f t="shared" si="0"/>
        <v>4382363.5425999993</v>
      </c>
      <c r="S23" s="34">
        <f t="shared" si="0"/>
        <v>3180966.5300000003</v>
      </c>
    </row>
    <row r="24" spans="1:19" x14ac:dyDescent="0.25">
      <c r="B24" s="33" t="s">
        <v>6874</v>
      </c>
      <c r="C24" s="27" t="s">
        <v>110</v>
      </c>
      <c r="D24" s="25">
        <f t="shared" si="0"/>
        <v>3133</v>
      </c>
      <c r="E24" s="25">
        <f t="shared" si="0"/>
        <v>416</v>
      </c>
      <c r="F24" s="25">
        <f t="shared" si="0"/>
        <v>258</v>
      </c>
      <c r="G24" s="25">
        <f t="shared" si="0"/>
        <v>208</v>
      </c>
      <c r="H24" s="25">
        <f t="shared" si="0"/>
        <v>66</v>
      </c>
      <c r="I24" s="25">
        <f t="shared" si="0"/>
        <v>0</v>
      </c>
      <c r="J24" s="25">
        <f t="shared" si="0"/>
        <v>2751</v>
      </c>
      <c r="K24" s="25">
        <f t="shared" si="0"/>
        <v>1528</v>
      </c>
      <c r="L24" s="25">
        <f t="shared" si="0"/>
        <v>33</v>
      </c>
      <c r="M24" s="25">
        <f t="shared" si="0"/>
        <v>8993</v>
      </c>
      <c r="N24" s="25">
        <f t="shared" si="0"/>
        <v>0</v>
      </c>
      <c r="O24" s="25">
        <f t="shared" si="0"/>
        <v>0</v>
      </c>
      <c r="P24" s="25">
        <f t="shared" si="0"/>
        <v>8301</v>
      </c>
      <c r="Q24" s="26">
        <f t="shared" si="0"/>
        <v>2105588.8634000001</v>
      </c>
      <c r="R24" s="26">
        <f t="shared" si="0"/>
        <v>8044698.0581999999</v>
      </c>
      <c r="S24" s="34">
        <f t="shared" si="0"/>
        <v>219619.71</v>
      </c>
    </row>
    <row r="25" spans="1:19" ht="15.75" thickBot="1" x14ac:dyDescent="0.3">
      <c r="B25" s="40" t="s">
        <v>6874</v>
      </c>
      <c r="C25" s="41" t="s">
        <v>120</v>
      </c>
      <c r="D25" s="42">
        <f t="shared" si="0"/>
        <v>2576</v>
      </c>
      <c r="E25" s="42">
        <f t="shared" si="0"/>
        <v>2499</v>
      </c>
      <c r="F25" s="42">
        <f t="shared" si="0"/>
        <v>2155</v>
      </c>
      <c r="G25" s="42">
        <f t="shared" si="0"/>
        <v>2067</v>
      </c>
      <c r="H25" s="42">
        <f t="shared" si="0"/>
        <v>2067</v>
      </c>
      <c r="I25" s="42">
        <f t="shared" si="0"/>
        <v>2067</v>
      </c>
      <c r="J25" s="42">
        <f t="shared" si="0"/>
        <v>66</v>
      </c>
      <c r="K25" s="42">
        <f t="shared" si="0"/>
        <v>0</v>
      </c>
      <c r="L25" s="42">
        <f t="shared" si="0"/>
        <v>0</v>
      </c>
      <c r="M25" s="42">
        <f t="shared" si="0"/>
        <v>0</v>
      </c>
      <c r="N25" s="42">
        <f t="shared" si="0"/>
        <v>0</v>
      </c>
      <c r="O25" s="42">
        <f t="shared" si="0"/>
        <v>0</v>
      </c>
      <c r="P25" s="42">
        <f t="shared" si="0"/>
        <v>12</v>
      </c>
      <c r="Q25" s="43">
        <f t="shared" si="0"/>
        <v>1057542.02</v>
      </c>
      <c r="R25" s="43">
        <f t="shared" si="0"/>
        <v>43781.535999999993</v>
      </c>
      <c r="S25" s="44">
        <f t="shared" si="0"/>
        <v>759543.33</v>
      </c>
    </row>
    <row r="26" spans="1:19" ht="15.75" thickBot="1" x14ac:dyDescent="0.3">
      <c r="A26" s="4"/>
      <c r="B26" s="45" t="s">
        <v>6874</v>
      </c>
      <c r="C26" s="46" t="s">
        <v>8170</v>
      </c>
      <c r="D26" s="47">
        <f t="shared" ref="D26:S26" si="1">SUM(D22:D25)</f>
        <v>134955</v>
      </c>
      <c r="E26" s="47">
        <f t="shared" si="1"/>
        <v>53112</v>
      </c>
      <c r="F26" s="47">
        <f t="shared" si="1"/>
        <v>16071</v>
      </c>
      <c r="G26" s="47">
        <f t="shared" si="1"/>
        <v>9825</v>
      </c>
      <c r="H26" s="47">
        <f t="shared" si="1"/>
        <v>7266</v>
      </c>
      <c r="I26" s="47">
        <f t="shared" si="1"/>
        <v>5247</v>
      </c>
      <c r="J26" s="47">
        <f t="shared" si="1"/>
        <v>5407</v>
      </c>
      <c r="K26" s="47">
        <f t="shared" si="1"/>
        <v>53558</v>
      </c>
      <c r="L26" s="47">
        <f t="shared" si="1"/>
        <v>1673</v>
      </c>
      <c r="M26" s="47">
        <f t="shared" si="1"/>
        <v>23980</v>
      </c>
      <c r="N26" s="47">
        <f t="shared" si="1"/>
        <v>0</v>
      </c>
      <c r="O26" s="47">
        <f t="shared" si="1"/>
        <v>0</v>
      </c>
      <c r="P26" s="47">
        <f t="shared" si="1"/>
        <v>45753</v>
      </c>
      <c r="Q26" s="48">
        <f t="shared" si="1"/>
        <v>62397978.512000002</v>
      </c>
      <c r="R26" s="48">
        <f t="shared" si="1"/>
        <v>41426099.0977</v>
      </c>
      <c r="S26" s="49">
        <f t="shared" si="1"/>
        <v>8200127.1310999999</v>
      </c>
    </row>
  </sheetData>
  <mergeCells count="7">
    <mergeCell ref="Q1:S1"/>
    <mergeCell ref="A1:A2"/>
    <mergeCell ref="B1:B2"/>
    <mergeCell ref="C1:C2"/>
    <mergeCell ref="D1:D2"/>
    <mergeCell ref="E1:I1"/>
    <mergeCell ref="J1:P1"/>
  </mergeCells>
  <pageMargins left="0.7" right="0.7" top="0.75" bottom="0.75" header="0.3" footer="0.3"/>
  <pageSetup orientation="portrait" horizontalDpi="4294967293" verticalDpi="0" r:id="rId1"/>
  <headerFooter>
    <oddFooter>&amp;L&amp;"museo sans for dell,Bold"&amp;KAAAAAA                 Dell - Internal Use - Confidential</oddFooter>
    <evenFooter>&amp;L&amp;"museo sans for dell,Bold"&amp;KAAAAAA                 Dell - Internal Use - Confidential</evenFooter>
    <firstFooter>&amp;L&amp;"museo sans for dell,Bold"&amp;KAAAAAA                 Dell - Internal Use - Confidential</firstFooter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S44"/>
  <sheetViews>
    <sheetView showGridLines="0" zoomScale="85" zoomScaleNormal="85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RowHeight="15" x14ac:dyDescent="0.25"/>
  <cols>
    <col min="1" max="1" width="9.5703125" bestFit="1" customWidth="1"/>
    <col min="2" max="2" width="16.7109375" customWidth="1"/>
    <col min="3" max="3" width="23.28515625" bestFit="1" customWidth="1"/>
    <col min="4" max="16" width="12.42578125" style="3" customWidth="1"/>
    <col min="17" max="18" width="16.42578125" style="2" customWidth="1"/>
    <col min="19" max="19" width="16.5703125" style="1" customWidth="1"/>
  </cols>
  <sheetData>
    <row r="1" spans="1:19" x14ac:dyDescent="0.25">
      <c r="A1" s="122" t="s">
        <v>8171</v>
      </c>
      <c r="B1" s="122" t="s">
        <v>8172</v>
      </c>
      <c r="C1" s="122" t="s">
        <v>8173</v>
      </c>
      <c r="D1" s="121" t="s">
        <v>8152</v>
      </c>
      <c r="E1" s="119" t="s">
        <v>8158</v>
      </c>
      <c r="F1" s="119"/>
      <c r="G1" s="119"/>
      <c r="H1" s="119"/>
      <c r="I1" s="119"/>
      <c r="J1" s="123" t="s">
        <v>8165</v>
      </c>
      <c r="K1" s="124"/>
      <c r="L1" s="124"/>
      <c r="M1" s="124"/>
      <c r="N1" s="124"/>
      <c r="O1" s="124"/>
      <c r="P1" s="125"/>
      <c r="Q1" s="120" t="s">
        <v>8168</v>
      </c>
      <c r="R1" s="120"/>
      <c r="S1" s="120"/>
    </row>
    <row r="2" spans="1:19" x14ac:dyDescent="0.25">
      <c r="A2" s="122"/>
      <c r="B2" s="122"/>
      <c r="C2" s="122"/>
      <c r="D2" s="121"/>
      <c r="E2" s="50" t="s">
        <v>8153</v>
      </c>
      <c r="F2" s="50" t="s">
        <v>8154</v>
      </c>
      <c r="G2" s="50" t="s">
        <v>8155</v>
      </c>
      <c r="H2" s="50" t="s">
        <v>8156</v>
      </c>
      <c r="I2" s="50" t="s">
        <v>8157</v>
      </c>
      <c r="J2" s="50" t="s">
        <v>8159</v>
      </c>
      <c r="K2" s="50" t="s">
        <v>8160</v>
      </c>
      <c r="L2" s="50" t="s">
        <v>8161</v>
      </c>
      <c r="M2" s="50" t="s">
        <v>8162</v>
      </c>
      <c r="N2" s="50" t="s">
        <v>8163</v>
      </c>
      <c r="O2" s="50" t="s">
        <v>8164</v>
      </c>
      <c r="P2" s="50" t="s">
        <v>8166</v>
      </c>
      <c r="Q2" s="51" t="s">
        <v>8167</v>
      </c>
      <c r="R2" s="51" t="s">
        <v>8165</v>
      </c>
      <c r="S2" s="51" t="s">
        <v>8169</v>
      </c>
    </row>
    <row r="3" spans="1:19" x14ac:dyDescent="0.25">
      <c r="A3" s="5" t="s">
        <v>7769</v>
      </c>
      <c r="B3" s="6" t="s">
        <v>65</v>
      </c>
      <c r="C3" s="6" t="s">
        <v>58</v>
      </c>
      <c r="D3" s="7">
        <f>SUMIFS('Raw Data'!$Q:$Q,'Raw Data'!$P:$P,APJ!$B3,'Raw Data'!$I:$I,APJ!$C3,'Raw Data'!$L:$L,$A3)</f>
        <v>1105</v>
      </c>
      <c r="E3" s="7">
        <f>SUMIFS('Raw Data'!$V:$V,'Raw Data'!$P:$P,APJ!$B3,'Raw Data'!$I:$I,APJ!$C3,'Raw Data'!$L:$L,$A3)</f>
        <v>939</v>
      </c>
      <c r="F3" s="7">
        <f>SUMIFS('Raw Data'!$X:$X,'Raw Data'!$P:$P,APJ!$B3,'Raw Data'!$I:$I,APJ!$C3,'Raw Data'!$L:$L,$A3)</f>
        <v>659</v>
      </c>
      <c r="G3" s="7">
        <f>SUMIFS('Raw Data'!$Y:$Y,'Raw Data'!$P:$P,APJ!$B3,'Raw Data'!$I:$I,APJ!$C3,'Raw Data'!$L:$L,$A3)</f>
        <v>633</v>
      </c>
      <c r="H3" s="7">
        <f>SUMIFS('Raw Data'!$Z:$Z,'Raw Data'!$P:$P,APJ!$B3,'Raw Data'!$I:$I,APJ!$C3,'Raw Data'!$L:$L,$A3)</f>
        <v>405</v>
      </c>
      <c r="I3" s="7">
        <f>SUMIFS('Raw Data'!$AA:$AA,'Raw Data'!$P:$P,APJ!$B3,'Raw Data'!$I:$I,APJ!$C3,'Raw Data'!$L:$L,$A3)</f>
        <v>125</v>
      </c>
      <c r="J3" s="7">
        <f>SUMIFS('Raw Data'!$AE:$AE,'Raw Data'!$P:$P,APJ!$B3,'Raw Data'!$I:$I,APJ!$C3,'Raw Data'!$L:$L,$A3)</f>
        <v>0</v>
      </c>
      <c r="K3" s="7">
        <f>SUMIFS('Raw Data'!$AF:$AF,'Raw Data'!$P:$P,APJ!$B3,'Raw Data'!$I:$I,APJ!$C3,'Raw Data'!$L:$L,$A3)</f>
        <v>520</v>
      </c>
      <c r="L3" s="7">
        <f>SUMIFS('Raw Data'!$AG:$AG,'Raw Data'!$P:$P,APJ!$B3,'Raw Data'!$I:$I,APJ!$C3,'Raw Data'!$L:$L,$A3)</f>
        <v>0</v>
      </c>
      <c r="M3" s="7">
        <f>SUMIFS('Raw Data'!$AH:$AH,'Raw Data'!$P:$P,APJ!$B3,'Raw Data'!$I:$I,APJ!$C3,'Raw Data'!$L:$L,$A3)</f>
        <v>0</v>
      </c>
      <c r="N3" s="7">
        <f>SUMIFS('Raw Data'!$AQ:$AQ,'Raw Data'!$P:$P,APJ!$B3,'Raw Data'!$I:$I,APJ!$C3,'Raw Data'!$L:$L,$A3)</f>
        <v>0</v>
      </c>
      <c r="O3" s="7">
        <f>SUMIFS('Raw Data'!$AR:$AR,'Raw Data'!$P:$P,APJ!$B3,'Raw Data'!$I:$I,APJ!$C3,'Raw Data'!$L:$L,$A3)</f>
        <v>0</v>
      </c>
      <c r="P3" s="7">
        <f>SUMIFS('Raw Data'!$AJ:$AJ,'Raw Data'!$P:$P,APJ!$B3,'Raw Data'!$I:$I,APJ!$C3,'Raw Data'!$L:$L,$A3)</f>
        <v>0</v>
      </c>
      <c r="Q3" s="8">
        <f>SUMIFS('Raw Data'!$AU:$AU,'Raw Data'!$P:$P,APJ!$B3,'Raw Data'!$I:$I,APJ!$C3,'Raw Data'!$L:$L,$A3)</f>
        <v>793384.97</v>
      </c>
      <c r="R3" s="8">
        <f>SUMIFS('Raw Data'!$AV:$AV,'Raw Data'!$P:$P,APJ!$B3,'Raw Data'!$I:$I,APJ!$C3,'Raw Data'!$L:$L,$A3)</f>
        <v>447010</v>
      </c>
      <c r="S3" s="9">
        <f>SUMIFS('Raw Data'!$AW:$AW,'Raw Data'!$P:$P,APJ!$B3,'Raw Data'!$I:$I,APJ!$C3,'Raw Data'!$L:$L,$A3)</f>
        <v>474677.8</v>
      </c>
    </row>
    <row r="4" spans="1:19" x14ac:dyDescent="0.25">
      <c r="A4" s="10" t="s">
        <v>7769</v>
      </c>
      <c r="B4" s="11" t="s">
        <v>65</v>
      </c>
      <c r="C4" s="11" t="s">
        <v>90</v>
      </c>
      <c r="D4" s="12">
        <f>SUMIFS('Raw Data'!$Q:$Q,'Raw Data'!$P:$P,APJ!$B4,'Raw Data'!$I:$I,APJ!$C4,'Raw Data'!$L:$L,$A4)</f>
        <v>5683</v>
      </c>
      <c r="E4" s="12">
        <f>SUMIFS('Raw Data'!$V:$V,'Raw Data'!$P:$P,APJ!$B4,'Raw Data'!$I:$I,APJ!$C4,'Raw Data'!$L:$L,$A4)</f>
        <v>667</v>
      </c>
      <c r="F4" s="12">
        <f>SUMIFS('Raw Data'!$X:$X,'Raw Data'!$P:$P,APJ!$B4,'Raw Data'!$I:$I,APJ!$C4,'Raw Data'!$L:$L,$A4)</f>
        <v>167</v>
      </c>
      <c r="G4" s="12">
        <f>SUMIFS('Raw Data'!$Y:$Y,'Raw Data'!$P:$P,APJ!$B4,'Raw Data'!$I:$I,APJ!$C4,'Raw Data'!$L:$L,$A4)</f>
        <v>34</v>
      </c>
      <c r="H4" s="12">
        <f>SUMIFS('Raw Data'!$Z:$Z,'Raw Data'!$P:$P,APJ!$B4,'Raw Data'!$I:$I,APJ!$C4,'Raw Data'!$L:$L,$A4)</f>
        <v>34</v>
      </c>
      <c r="I4" s="12">
        <f>SUMIFS('Raw Data'!$AA:$AA,'Raw Data'!$P:$P,APJ!$B4,'Raw Data'!$I:$I,APJ!$C4,'Raw Data'!$L:$L,$A4)</f>
        <v>20</v>
      </c>
      <c r="J4" s="12">
        <f>SUMIFS('Raw Data'!$AE:$AE,'Raw Data'!$P:$P,APJ!$B4,'Raw Data'!$I:$I,APJ!$C4,'Raw Data'!$L:$L,$A4)</f>
        <v>152</v>
      </c>
      <c r="K4" s="12">
        <f>SUMIFS('Raw Data'!$AF:$AF,'Raw Data'!$P:$P,APJ!$B4,'Raw Data'!$I:$I,APJ!$C4,'Raw Data'!$L:$L,$A4)</f>
        <v>2236</v>
      </c>
      <c r="L4" s="12">
        <f>SUMIFS('Raw Data'!$AG:$AG,'Raw Data'!$P:$P,APJ!$B4,'Raw Data'!$I:$I,APJ!$C4,'Raw Data'!$L:$L,$A4)</f>
        <v>0</v>
      </c>
      <c r="M4" s="12">
        <f>SUMIFS('Raw Data'!$AH:$AH,'Raw Data'!$P:$P,APJ!$B4,'Raw Data'!$I:$I,APJ!$C4,'Raw Data'!$L:$L,$A4)</f>
        <v>0</v>
      </c>
      <c r="N4" s="12">
        <f>SUMIFS('Raw Data'!$AQ:$AQ,'Raw Data'!$P:$P,APJ!$B4,'Raw Data'!$I:$I,APJ!$C4,'Raw Data'!$L:$L,$A4)</f>
        <v>0</v>
      </c>
      <c r="O4" s="12">
        <f>SUMIFS('Raw Data'!$AR:$AR,'Raw Data'!$P:$P,APJ!$B4,'Raw Data'!$I:$I,APJ!$C4,'Raw Data'!$L:$L,$A4)</f>
        <v>0</v>
      </c>
      <c r="P4" s="12">
        <f>SUMIFS('Raw Data'!$AJ:$AJ,'Raw Data'!$P:$P,APJ!$B4,'Raw Data'!$I:$I,APJ!$C4,'Raw Data'!$L:$L,$A4)</f>
        <v>48</v>
      </c>
      <c r="Q4" s="13">
        <f>SUMIFS('Raw Data'!$AU:$AU,'Raw Data'!$P:$P,APJ!$B4,'Raw Data'!$I:$I,APJ!$C4,'Raw Data'!$L:$L,$A4)</f>
        <v>2694539.7996999999</v>
      </c>
      <c r="R4" s="13">
        <f>SUMIFS('Raw Data'!$AV:$AV,'Raw Data'!$P:$P,APJ!$B4,'Raw Data'!$I:$I,APJ!$C4,'Raw Data'!$L:$L,$A4)</f>
        <v>1112451.5358000002</v>
      </c>
      <c r="S4" s="14">
        <f>SUMIFS('Raw Data'!$AW:$AW,'Raw Data'!$P:$P,APJ!$B4,'Raw Data'!$I:$I,APJ!$C4,'Raw Data'!$L:$L,$A4)</f>
        <v>89953.349999999991</v>
      </c>
    </row>
    <row r="5" spans="1:19" x14ac:dyDescent="0.25">
      <c r="A5" s="15" t="s">
        <v>7769</v>
      </c>
      <c r="B5" s="16" t="s">
        <v>65</v>
      </c>
      <c r="C5" s="16" t="s">
        <v>689</v>
      </c>
      <c r="D5" s="17">
        <f>SUMIFS('Raw Data'!$Q:$Q,'Raw Data'!$P:$P,APJ!$B5,'Raw Data'!$I:$I,APJ!$C5,'Raw Data'!$L:$L,$A5)</f>
        <v>408</v>
      </c>
      <c r="E5" s="17">
        <f>SUMIFS('Raw Data'!$V:$V,'Raw Data'!$P:$P,APJ!$B5,'Raw Data'!$I:$I,APJ!$C5,'Raw Data'!$L:$L,$A5)</f>
        <v>218</v>
      </c>
      <c r="F5" s="17">
        <f>SUMIFS('Raw Data'!$X:$X,'Raw Data'!$P:$P,APJ!$B5,'Raw Data'!$I:$I,APJ!$C5,'Raw Data'!$L:$L,$A5)</f>
        <v>23</v>
      </c>
      <c r="G5" s="17">
        <f>SUMIFS('Raw Data'!$Y:$Y,'Raw Data'!$P:$P,APJ!$B5,'Raw Data'!$I:$I,APJ!$C5,'Raw Data'!$L:$L,$A5)</f>
        <v>0</v>
      </c>
      <c r="H5" s="17">
        <f>SUMIFS('Raw Data'!$Z:$Z,'Raw Data'!$P:$P,APJ!$B5,'Raw Data'!$I:$I,APJ!$C5,'Raw Data'!$L:$L,$A5)</f>
        <v>0</v>
      </c>
      <c r="I5" s="17">
        <f>SUMIFS('Raw Data'!$AA:$AA,'Raw Data'!$P:$P,APJ!$B5,'Raw Data'!$I:$I,APJ!$C5,'Raw Data'!$L:$L,$A5)</f>
        <v>0</v>
      </c>
      <c r="J5" s="17">
        <f>SUMIFS('Raw Data'!$AE:$AE,'Raw Data'!$P:$P,APJ!$B5,'Raw Data'!$I:$I,APJ!$C5,'Raw Data'!$L:$L,$A5)</f>
        <v>0</v>
      </c>
      <c r="K5" s="17">
        <f>SUMIFS('Raw Data'!$AF:$AF,'Raw Data'!$P:$P,APJ!$B5,'Raw Data'!$I:$I,APJ!$C5,'Raw Data'!$L:$L,$A5)</f>
        <v>60</v>
      </c>
      <c r="L5" s="17">
        <f>SUMIFS('Raw Data'!$AG:$AG,'Raw Data'!$P:$P,APJ!$B5,'Raw Data'!$I:$I,APJ!$C5,'Raw Data'!$L:$L,$A5)</f>
        <v>0</v>
      </c>
      <c r="M5" s="17">
        <f>SUMIFS('Raw Data'!$AH:$AH,'Raw Data'!$P:$P,APJ!$B5,'Raw Data'!$I:$I,APJ!$C5,'Raw Data'!$L:$L,$A5)</f>
        <v>0</v>
      </c>
      <c r="N5" s="17">
        <f>SUMIFS('Raw Data'!$AQ:$AQ,'Raw Data'!$P:$P,APJ!$B5,'Raw Data'!$I:$I,APJ!$C5,'Raw Data'!$L:$L,$A5)</f>
        <v>0</v>
      </c>
      <c r="O5" s="17">
        <f>SUMIFS('Raw Data'!$AR:$AR,'Raw Data'!$P:$P,APJ!$B5,'Raw Data'!$I:$I,APJ!$C5,'Raw Data'!$L:$L,$A5)</f>
        <v>0</v>
      </c>
      <c r="P5" s="17">
        <f>SUMIFS('Raw Data'!$AJ:$AJ,'Raw Data'!$P:$P,APJ!$B5,'Raw Data'!$I:$I,APJ!$C5,'Raw Data'!$L:$L,$A5)</f>
        <v>0</v>
      </c>
      <c r="Q5" s="18">
        <f>SUMIFS('Raw Data'!$AU:$AU,'Raw Data'!$P:$P,APJ!$B5,'Raw Data'!$I:$I,APJ!$C5,'Raw Data'!$L:$L,$A5)</f>
        <v>56183.72</v>
      </c>
      <c r="R5" s="18">
        <f>SUMIFS('Raw Data'!$AV:$AV,'Raw Data'!$P:$P,APJ!$B5,'Raw Data'!$I:$I,APJ!$C5,'Raw Data'!$L:$L,$A5)</f>
        <v>8859.6</v>
      </c>
      <c r="S5" s="19">
        <f>SUMIFS('Raw Data'!$AW:$AW,'Raw Data'!$P:$P,APJ!$B5,'Raw Data'!$I:$I,APJ!$C5,'Raw Data'!$L:$L,$A5)</f>
        <v>4025</v>
      </c>
    </row>
    <row r="6" spans="1:19" x14ac:dyDescent="0.25">
      <c r="A6" s="5" t="s">
        <v>7769</v>
      </c>
      <c r="B6" s="6" t="s">
        <v>106</v>
      </c>
      <c r="C6" s="6" t="s">
        <v>73</v>
      </c>
      <c r="D6" s="7">
        <f>SUMIFS('Raw Data'!$Q:$Q,'Raw Data'!$P:$P,APJ!$B6,'Raw Data'!$I:$I,APJ!$C6,'Raw Data'!$L:$L,$A6)</f>
        <v>11762</v>
      </c>
      <c r="E6" s="7">
        <f>SUMIFS('Raw Data'!$V:$V,'Raw Data'!$P:$P,APJ!$B6,'Raw Data'!$I:$I,APJ!$C6,'Raw Data'!$L:$L,$A6)</f>
        <v>764</v>
      </c>
      <c r="F6" s="7">
        <f>SUMIFS('Raw Data'!$X:$X,'Raw Data'!$P:$P,APJ!$B6,'Raw Data'!$I:$I,APJ!$C6,'Raw Data'!$L:$L,$A6)</f>
        <v>391</v>
      </c>
      <c r="G6" s="7">
        <f>SUMIFS('Raw Data'!$Y:$Y,'Raw Data'!$P:$P,APJ!$B6,'Raw Data'!$I:$I,APJ!$C6,'Raw Data'!$L:$L,$A6)</f>
        <v>206</v>
      </c>
      <c r="H6" s="7">
        <f>SUMIFS('Raw Data'!$Z:$Z,'Raw Data'!$P:$P,APJ!$B6,'Raw Data'!$I:$I,APJ!$C6,'Raw Data'!$L:$L,$A6)</f>
        <v>56</v>
      </c>
      <c r="I6" s="7">
        <f>SUMIFS('Raw Data'!$AA:$AA,'Raw Data'!$P:$P,APJ!$B6,'Raw Data'!$I:$I,APJ!$C6,'Raw Data'!$L:$L,$A6)</f>
        <v>54</v>
      </c>
      <c r="J6" s="7">
        <f>SUMIFS('Raw Data'!$AE:$AE,'Raw Data'!$P:$P,APJ!$B6,'Raw Data'!$I:$I,APJ!$C6,'Raw Data'!$L:$L,$A6)</f>
        <v>40</v>
      </c>
      <c r="K6" s="7">
        <f>SUMIFS('Raw Data'!$AF:$AF,'Raw Data'!$P:$P,APJ!$B6,'Raw Data'!$I:$I,APJ!$C6,'Raw Data'!$L:$L,$A6)</f>
        <v>1272</v>
      </c>
      <c r="L6" s="7">
        <f>SUMIFS('Raw Data'!$AG:$AG,'Raw Data'!$P:$P,APJ!$B6,'Raw Data'!$I:$I,APJ!$C6,'Raw Data'!$L:$L,$A6)</f>
        <v>0</v>
      </c>
      <c r="M6" s="7">
        <f>SUMIFS('Raw Data'!$AH:$AH,'Raw Data'!$P:$P,APJ!$B6,'Raw Data'!$I:$I,APJ!$C6,'Raw Data'!$L:$L,$A6)</f>
        <v>0</v>
      </c>
      <c r="N6" s="7">
        <f>SUMIFS('Raw Data'!$AQ:$AQ,'Raw Data'!$P:$P,APJ!$B6,'Raw Data'!$I:$I,APJ!$C6,'Raw Data'!$L:$L,$A6)</f>
        <v>0</v>
      </c>
      <c r="O6" s="7">
        <f>SUMIFS('Raw Data'!$AR:$AR,'Raw Data'!$P:$P,APJ!$B6,'Raw Data'!$I:$I,APJ!$C6,'Raw Data'!$L:$L,$A6)</f>
        <v>0</v>
      </c>
      <c r="P6" s="7">
        <f>SUMIFS('Raw Data'!$AJ:$AJ,'Raw Data'!$P:$P,APJ!$B6,'Raw Data'!$I:$I,APJ!$C6,'Raw Data'!$L:$L,$A6)</f>
        <v>2284</v>
      </c>
      <c r="Q6" s="8">
        <f>SUMIFS('Raw Data'!$AU:$AU,'Raw Data'!$P:$P,APJ!$B6,'Raw Data'!$I:$I,APJ!$C6,'Raw Data'!$L:$L,$A6)</f>
        <v>5280160.5004999992</v>
      </c>
      <c r="R6" s="8">
        <f>SUMIFS('Raw Data'!$AV:$AV,'Raw Data'!$P:$P,APJ!$B6,'Raw Data'!$I:$I,APJ!$C6,'Raw Data'!$L:$L,$A6)</f>
        <v>711576.04639999999</v>
      </c>
      <c r="S6" s="9">
        <f>SUMIFS('Raw Data'!$AW:$AW,'Raw Data'!$P:$P,APJ!$B6,'Raw Data'!$I:$I,APJ!$C6,'Raw Data'!$L:$L,$A6)</f>
        <v>200563.53999999998</v>
      </c>
    </row>
    <row r="7" spans="1:19" x14ac:dyDescent="0.25">
      <c r="A7" s="10" t="s">
        <v>7769</v>
      </c>
      <c r="B7" s="11" t="s">
        <v>106</v>
      </c>
      <c r="C7" s="11" t="s">
        <v>230</v>
      </c>
      <c r="D7" s="12">
        <f>SUMIFS('Raw Data'!$Q:$Q,'Raw Data'!$P:$P,APJ!$B7,'Raw Data'!$I:$I,APJ!$C7,'Raw Data'!$L:$L,$A7)</f>
        <v>1927</v>
      </c>
      <c r="E7" s="12">
        <f>SUMIFS('Raw Data'!$V:$V,'Raw Data'!$P:$P,APJ!$B7,'Raw Data'!$I:$I,APJ!$C7,'Raw Data'!$L:$L,$A7)</f>
        <v>763</v>
      </c>
      <c r="F7" s="12">
        <f>SUMIFS('Raw Data'!$X:$X,'Raw Data'!$P:$P,APJ!$B7,'Raw Data'!$I:$I,APJ!$C7,'Raw Data'!$L:$L,$A7)</f>
        <v>536</v>
      </c>
      <c r="G7" s="12">
        <f>SUMIFS('Raw Data'!$Y:$Y,'Raw Data'!$P:$P,APJ!$B7,'Raw Data'!$I:$I,APJ!$C7,'Raw Data'!$L:$L,$A7)</f>
        <v>502</v>
      </c>
      <c r="H7" s="12">
        <f>SUMIFS('Raw Data'!$Z:$Z,'Raw Data'!$P:$P,APJ!$B7,'Raw Data'!$I:$I,APJ!$C7,'Raw Data'!$L:$L,$A7)</f>
        <v>485</v>
      </c>
      <c r="I7" s="12">
        <f>SUMIFS('Raw Data'!$AA:$AA,'Raw Data'!$P:$P,APJ!$B7,'Raw Data'!$I:$I,APJ!$C7,'Raw Data'!$L:$L,$A7)</f>
        <v>0</v>
      </c>
      <c r="J7" s="12">
        <f>SUMIFS('Raw Data'!$AE:$AE,'Raw Data'!$P:$P,APJ!$B7,'Raw Data'!$I:$I,APJ!$C7,'Raw Data'!$L:$L,$A7)</f>
        <v>0</v>
      </c>
      <c r="K7" s="12">
        <f>SUMIFS('Raw Data'!$AF:$AF,'Raw Data'!$P:$P,APJ!$B7,'Raw Data'!$I:$I,APJ!$C7,'Raw Data'!$L:$L,$A7)</f>
        <v>622</v>
      </c>
      <c r="L7" s="12">
        <f>SUMIFS('Raw Data'!$AG:$AG,'Raw Data'!$P:$P,APJ!$B7,'Raw Data'!$I:$I,APJ!$C7,'Raw Data'!$L:$L,$A7)</f>
        <v>0</v>
      </c>
      <c r="M7" s="12">
        <f>SUMIFS('Raw Data'!$AH:$AH,'Raw Data'!$P:$P,APJ!$B7,'Raw Data'!$I:$I,APJ!$C7,'Raw Data'!$L:$L,$A7)</f>
        <v>0</v>
      </c>
      <c r="N7" s="12">
        <f>SUMIFS('Raw Data'!$AQ:$AQ,'Raw Data'!$P:$P,APJ!$B7,'Raw Data'!$I:$I,APJ!$C7,'Raw Data'!$L:$L,$A7)</f>
        <v>0</v>
      </c>
      <c r="O7" s="12">
        <f>SUMIFS('Raw Data'!$AR:$AR,'Raw Data'!$P:$P,APJ!$B7,'Raw Data'!$I:$I,APJ!$C7,'Raw Data'!$L:$L,$A7)</f>
        <v>0</v>
      </c>
      <c r="P7" s="12">
        <f>SUMIFS('Raw Data'!$AJ:$AJ,'Raw Data'!$P:$P,APJ!$B7,'Raw Data'!$I:$I,APJ!$C7,'Raw Data'!$L:$L,$A7)</f>
        <v>42</v>
      </c>
      <c r="Q7" s="13">
        <f>SUMIFS('Raw Data'!$AU:$AU,'Raw Data'!$P:$P,APJ!$B7,'Raw Data'!$I:$I,APJ!$C7,'Raw Data'!$L:$L,$A7)</f>
        <v>748529.69000000018</v>
      </c>
      <c r="R7" s="13">
        <f>SUMIFS('Raw Data'!$AV:$AV,'Raw Data'!$P:$P,APJ!$B7,'Raw Data'!$I:$I,APJ!$C7,'Raw Data'!$L:$L,$A7)</f>
        <v>287462.04000000004</v>
      </c>
      <c r="S7" s="14">
        <f>SUMIFS('Raw Data'!$AW:$AW,'Raw Data'!$P:$P,APJ!$B7,'Raw Data'!$I:$I,APJ!$C7,'Raw Data'!$L:$L,$A7)</f>
        <v>153466.03</v>
      </c>
    </row>
    <row r="8" spans="1:19" x14ac:dyDescent="0.25">
      <c r="A8" s="10" t="s">
        <v>7769</v>
      </c>
      <c r="B8" s="11" t="s">
        <v>106</v>
      </c>
      <c r="C8" s="11" t="s">
        <v>133</v>
      </c>
      <c r="D8" s="12">
        <f>SUMIFS('Raw Data'!$Q:$Q,'Raw Data'!$P:$P,APJ!$B8,'Raw Data'!$I:$I,APJ!$C8,'Raw Data'!$L:$L,$A8)</f>
        <v>429</v>
      </c>
      <c r="E8" s="12">
        <f>SUMIFS('Raw Data'!$V:$V,'Raw Data'!$P:$P,APJ!$B8,'Raw Data'!$I:$I,APJ!$C8,'Raw Data'!$L:$L,$A8)</f>
        <v>295</v>
      </c>
      <c r="F8" s="12">
        <f>SUMIFS('Raw Data'!$X:$X,'Raw Data'!$P:$P,APJ!$B8,'Raw Data'!$I:$I,APJ!$C8,'Raw Data'!$L:$L,$A8)</f>
        <v>238</v>
      </c>
      <c r="G8" s="12">
        <f>SUMIFS('Raw Data'!$Y:$Y,'Raw Data'!$P:$P,APJ!$B8,'Raw Data'!$I:$I,APJ!$C8,'Raw Data'!$L:$L,$A8)</f>
        <v>0</v>
      </c>
      <c r="H8" s="12">
        <f>SUMIFS('Raw Data'!$Z:$Z,'Raw Data'!$P:$P,APJ!$B8,'Raw Data'!$I:$I,APJ!$C8,'Raw Data'!$L:$L,$A8)</f>
        <v>0</v>
      </c>
      <c r="I8" s="12">
        <f>SUMIFS('Raw Data'!$AA:$AA,'Raw Data'!$P:$P,APJ!$B8,'Raw Data'!$I:$I,APJ!$C8,'Raw Data'!$L:$L,$A8)</f>
        <v>0</v>
      </c>
      <c r="J8" s="12">
        <f>SUMIFS('Raw Data'!$AE:$AE,'Raw Data'!$P:$P,APJ!$B8,'Raw Data'!$I:$I,APJ!$C8,'Raw Data'!$L:$L,$A8)</f>
        <v>0</v>
      </c>
      <c r="K8" s="12">
        <f>SUMIFS('Raw Data'!$AF:$AF,'Raw Data'!$P:$P,APJ!$B8,'Raw Data'!$I:$I,APJ!$C8,'Raw Data'!$L:$L,$A8)</f>
        <v>0</v>
      </c>
      <c r="L8" s="12">
        <f>SUMIFS('Raw Data'!$AG:$AG,'Raw Data'!$P:$P,APJ!$B8,'Raw Data'!$I:$I,APJ!$C8,'Raw Data'!$L:$L,$A8)</f>
        <v>0</v>
      </c>
      <c r="M8" s="12">
        <f>SUMIFS('Raw Data'!$AH:$AH,'Raw Data'!$P:$P,APJ!$B8,'Raw Data'!$I:$I,APJ!$C8,'Raw Data'!$L:$L,$A8)</f>
        <v>0</v>
      </c>
      <c r="N8" s="12">
        <f>SUMIFS('Raw Data'!$AQ:$AQ,'Raw Data'!$P:$P,APJ!$B8,'Raw Data'!$I:$I,APJ!$C8,'Raw Data'!$L:$L,$A8)</f>
        <v>0</v>
      </c>
      <c r="O8" s="12">
        <f>SUMIFS('Raw Data'!$AR:$AR,'Raw Data'!$P:$P,APJ!$B8,'Raw Data'!$I:$I,APJ!$C8,'Raw Data'!$L:$L,$A8)</f>
        <v>0</v>
      </c>
      <c r="P8" s="12">
        <f>SUMIFS('Raw Data'!$AJ:$AJ,'Raw Data'!$P:$P,APJ!$B8,'Raw Data'!$I:$I,APJ!$C8,'Raw Data'!$L:$L,$A8)</f>
        <v>0</v>
      </c>
      <c r="Q8" s="13">
        <f>SUMIFS('Raw Data'!$AU:$AU,'Raw Data'!$P:$P,APJ!$B8,'Raw Data'!$I:$I,APJ!$C8,'Raw Data'!$L:$L,$A8)</f>
        <v>460853.39</v>
      </c>
      <c r="R8" s="13">
        <f>SUMIFS('Raw Data'!$AV:$AV,'Raw Data'!$P:$P,APJ!$B8,'Raw Data'!$I:$I,APJ!$C8,'Raw Data'!$L:$L,$A8)</f>
        <v>0</v>
      </c>
      <c r="S8" s="14">
        <f>SUMIFS('Raw Data'!$AW:$AW,'Raw Data'!$P:$P,APJ!$B8,'Raw Data'!$I:$I,APJ!$C8,'Raw Data'!$L:$L,$A8)</f>
        <v>244867.67</v>
      </c>
    </row>
    <row r="9" spans="1:19" x14ac:dyDescent="0.25">
      <c r="A9" s="10" t="s">
        <v>7769</v>
      </c>
      <c r="B9" s="11" t="s">
        <v>106</v>
      </c>
      <c r="C9" s="11" t="s">
        <v>355</v>
      </c>
      <c r="D9" s="12">
        <f>SUMIFS('Raw Data'!$Q:$Q,'Raw Data'!$P:$P,APJ!$B9,'Raw Data'!$I:$I,APJ!$C9,'Raw Data'!$L:$L,$A9)</f>
        <v>2344</v>
      </c>
      <c r="E9" s="12">
        <f>SUMIFS('Raw Data'!$V:$V,'Raw Data'!$P:$P,APJ!$B9,'Raw Data'!$I:$I,APJ!$C9,'Raw Data'!$L:$L,$A9)</f>
        <v>1</v>
      </c>
      <c r="F9" s="12">
        <f>SUMIFS('Raw Data'!$X:$X,'Raw Data'!$P:$P,APJ!$B9,'Raw Data'!$I:$I,APJ!$C9,'Raw Data'!$L:$L,$A9)</f>
        <v>1</v>
      </c>
      <c r="G9" s="12">
        <f>SUMIFS('Raw Data'!$Y:$Y,'Raw Data'!$P:$P,APJ!$B9,'Raw Data'!$I:$I,APJ!$C9,'Raw Data'!$L:$L,$A9)</f>
        <v>1</v>
      </c>
      <c r="H9" s="12">
        <f>SUMIFS('Raw Data'!$Z:$Z,'Raw Data'!$P:$P,APJ!$B9,'Raw Data'!$I:$I,APJ!$C9,'Raw Data'!$L:$L,$A9)</f>
        <v>1</v>
      </c>
      <c r="I9" s="12">
        <f>SUMIFS('Raw Data'!$AA:$AA,'Raw Data'!$P:$P,APJ!$B9,'Raw Data'!$I:$I,APJ!$C9,'Raw Data'!$L:$L,$A9)</f>
        <v>1</v>
      </c>
      <c r="J9" s="12">
        <f>SUMIFS('Raw Data'!$AE:$AE,'Raw Data'!$P:$P,APJ!$B9,'Raw Data'!$I:$I,APJ!$C9,'Raw Data'!$L:$L,$A9)</f>
        <v>0</v>
      </c>
      <c r="K9" s="12">
        <f>SUMIFS('Raw Data'!$AF:$AF,'Raw Data'!$P:$P,APJ!$B9,'Raw Data'!$I:$I,APJ!$C9,'Raw Data'!$L:$L,$A9)</f>
        <v>44</v>
      </c>
      <c r="L9" s="12">
        <f>SUMIFS('Raw Data'!$AG:$AG,'Raw Data'!$P:$P,APJ!$B9,'Raw Data'!$I:$I,APJ!$C9,'Raw Data'!$L:$L,$A9)</f>
        <v>0</v>
      </c>
      <c r="M9" s="12">
        <f>SUMIFS('Raw Data'!$AH:$AH,'Raw Data'!$P:$P,APJ!$B9,'Raw Data'!$I:$I,APJ!$C9,'Raw Data'!$L:$L,$A9)</f>
        <v>0</v>
      </c>
      <c r="N9" s="12">
        <f>SUMIFS('Raw Data'!$AQ:$AQ,'Raw Data'!$P:$P,APJ!$B9,'Raw Data'!$I:$I,APJ!$C9,'Raw Data'!$L:$L,$A9)</f>
        <v>0</v>
      </c>
      <c r="O9" s="12">
        <f>SUMIFS('Raw Data'!$AR:$AR,'Raw Data'!$P:$P,APJ!$B9,'Raw Data'!$I:$I,APJ!$C9,'Raw Data'!$L:$L,$A9)</f>
        <v>0</v>
      </c>
      <c r="P9" s="12">
        <f>SUMIFS('Raw Data'!$AJ:$AJ,'Raw Data'!$P:$P,APJ!$B9,'Raw Data'!$I:$I,APJ!$C9,'Raw Data'!$L:$L,$A9)</f>
        <v>60</v>
      </c>
      <c r="Q9" s="13">
        <f>SUMIFS('Raw Data'!$AU:$AU,'Raw Data'!$P:$P,APJ!$B9,'Raw Data'!$I:$I,APJ!$C9,'Raw Data'!$L:$L,$A9)</f>
        <v>1576742.0699999998</v>
      </c>
      <c r="R9" s="13">
        <f>SUMIFS('Raw Data'!$AV:$AV,'Raw Data'!$P:$P,APJ!$B9,'Raw Data'!$I:$I,APJ!$C9,'Raw Data'!$L:$L,$A9)</f>
        <v>29183.78</v>
      </c>
      <c r="S9" s="14">
        <f>SUMIFS('Raw Data'!$AW:$AW,'Raw Data'!$P:$P,APJ!$B9,'Raw Data'!$I:$I,APJ!$C9,'Raw Data'!$L:$L,$A9)</f>
        <v>1224.9000000000001</v>
      </c>
    </row>
    <row r="10" spans="1:19" x14ac:dyDescent="0.25">
      <c r="A10" s="10" t="s">
        <v>7769</v>
      </c>
      <c r="B10" s="11" t="s">
        <v>106</v>
      </c>
      <c r="C10" s="11" t="s">
        <v>280</v>
      </c>
      <c r="D10" s="12">
        <f>SUMIFS('Raw Data'!$Q:$Q,'Raw Data'!$P:$P,APJ!$B10,'Raw Data'!$I:$I,APJ!$C10,'Raw Data'!$L:$L,$A10)</f>
        <v>0</v>
      </c>
      <c r="E10" s="12">
        <f>SUMIFS('Raw Data'!$V:$V,'Raw Data'!$P:$P,APJ!$B10,'Raw Data'!$I:$I,APJ!$C10,'Raw Data'!$L:$L,$A10)</f>
        <v>0</v>
      </c>
      <c r="F10" s="12">
        <f>SUMIFS('Raw Data'!$X:$X,'Raw Data'!$P:$P,APJ!$B10,'Raw Data'!$I:$I,APJ!$C10,'Raw Data'!$L:$L,$A10)</f>
        <v>0</v>
      </c>
      <c r="G10" s="12">
        <f>SUMIFS('Raw Data'!$Y:$Y,'Raw Data'!$P:$P,APJ!$B10,'Raw Data'!$I:$I,APJ!$C10,'Raw Data'!$L:$L,$A10)</f>
        <v>0</v>
      </c>
      <c r="H10" s="12">
        <f>SUMIFS('Raw Data'!$Z:$Z,'Raw Data'!$P:$P,APJ!$B10,'Raw Data'!$I:$I,APJ!$C10,'Raw Data'!$L:$L,$A10)</f>
        <v>0</v>
      </c>
      <c r="I10" s="12">
        <f>SUMIFS('Raw Data'!$AA:$AA,'Raw Data'!$P:$P,APJ!$B10,'Raw Data'!$I:$I,APJ!$C10,'Raw Data'!$L:$L,$A10)</f>
        <v>0</v>
      </c>
      <c r="J10" s="12">
        <f>SUMIFS('Raw Data'!$AE:$AE,'Raw Data'!$P:$P,APJ!$B10,'Raw Data'!$I:$I,APJ!$C10,'Raw Data'!$L:$L,$A10)</f>
        <v>0</v>
      </c>
      <c r="K10" s="12">
        <f>SUMIFS('Raw Data'!$AF:$AF,'Raw Data'!$P:$P,APJ!$B10,'Raw Data'!$I:$I,APJ!$C10,'Raw Data'!$L:$L,$A10)</f>
        <v>0</v>
      </c>
      <c r="L10" s="12">
        <f>SUMIFS('Raw Data'!$AG:$AG,'Raw Data'!$P:$P,APJ!$B10,'Raw Data'!$I:$I,APJ!$C10,'Raw Data'!$L:$L,$A10)</f>
        <v>0</v>
      </c>
      <c r="M10" s="12">
        <f>SUMIFS('Raw Data'!$AH:$AH,'Raw Data'!$P:$P,APJ!$B10,'Raw Data'!$I:$I,APJ!$C10,'Raw Data'!$L:$L,$A10)</f>
        <v>0</v>
      </c>
      <c r="N10" s="12">
        <f>SUMIFS('Raw Data'!$AQ:$AQ,'Raw Data'!$P:$P,APJ!$B10,'Raw Data'!$I:$I,APJ!$C10,'Raw Data'!$L:$L,$A10)</f>
        <v>0</v>
      </c>
      <c r="O10" s="12">
        <f>SUMIFS('Raw Data'!$AR:$AR,'Raw Data'!$P:$P,APJ!$B10,'Raw Data'!$I:$I,APJ!$C10,'Raw Data'!$L:$L,$A10)</f>
        <v>0</v>
      </c>
      <c r="P10" s="12">
        <f>SUMIFS('Raw Data'!$AJ:$AJ,'Raw Data'!$P:$P,APJ!$B10,'Raw Data'!$I:$I,APJ!$C10,'Raw Data'!$L:$L,$A10)</f>
        <v>0</v>
      </c>
      <c r="Q10" s="13">
        <f>SUMIFS('Raw Data'!$AU:$AU,'Raw Data'!$P:$P,APJ!$B10,'Raw Data'!$I:$I,APJ!$C10,'Raw Data'!$L:$L,$A10)</f>
        <v>0</v>
      </c>
      <c r="R10" s="13">
        <f>SUMIFS('Raw Data'!$AV:$AV,'Raw Data'!$P:$P,APJ!$B10,'Raw Data'!$I:$I,APJ!$C10,'Raw Data'!$L:$L,$A10)</f>
        <v>0</v>
      </c>
      <c r="S10" s="14">
        <f>SUMIFS('Raw Data'!$AW:$AW,'Raw Data'!$P:$P,APJ!$B10,'Raw Data'!$I:$I,APJ!$C10,'Raw Data'!$L:$L,$A10)</f>
        <v>0</v>
      </c>
    </row>
    <row r="11" spans="1:19" x14ac:dyDescent="0.25">
      <c r="A11" s="10" t="s">
        <v>7769</v>
      </c>
      <c r="B11" s="11" t="s">
        <v>106</v>
      </c>
      <c r="C11" s="11" t="s">
        <v>391</v>
      </c>
      <c r="D11" s="12">
        <f>SUMIFS('Raw Data'!$Q:$Q,'Raw Data'!$P:$P,APJ!$B11,'Raw Data'!$I:$I,APJ!$C11,'Raw Data'!$L:$L,$A11)</f>
        <v>0</v>
      </c>
      <c r="E11" s="12">
        <f>SUMIFS('Raw Data'!$V:$V,'Raw Data'!$P:$P,APJ!$B11,'Raw Data'!$I:$I,APJ!$C11,'Raw Data'!$L:$L,$A11)</f>
        <v>0</v>
      </c>
      <c r="F11" s="12">
        <f>SUMIFS('Raw Data'!$X:$X,'Raw Data'!$P:$P,APJ!$B11,'Raw Data'!$I:$I,APJ!$C11,'Raw Data'!$L:$L,$A11)</f>
        <v>0</v>
      </c>
      <c r="G11" s="12">
        <f>SUMIFS('Raw Data'!$Y:$Y,'Raw Data'!$P:$P,APJ!$B11,'Raw Data'!$I:$I,APJ!$C11,'Raw Data'!$L:$L,$A11)</f>
        <v>0</v>
      </c>
      <c r="H11" s="12">
        <f>SUMIFS('Raw Data'!$Z:$Z,'Raw Data'!$P:$P,APJ!$B11,'Raw Data'!$I:$I,APJ!$C11,'Raw Data'!$L:$L,$A11)</f>
        <v>0</v>
      </c>
      <c r="I11" s="12">
        <f>SUMIFS('Raw Data'!$AA:$AA,'Raw Data'!$P:$P,APJ!$B11,'Raw Data'!$I:$I,APJ!$C11,'Raw Data'!$L:$L,$A11)</f>
        <v>0</v>
      </c>
      <c r="J11" s="12">
        <f>SUMIFS('Raw Data'!$AE:$AE,'Raw Data'!$P:$P,APJ!$B11,'Raw Data'!$I:$I,APJ!$C11,'Raw Data'!$L:$L,$A11)</f>
        <v>0</v>
      </c>
      <c r="K11" s="12">
        <f>SUMIFS('Raw Data'!$AF:$AF,'Raw Data'!$P:$P,APJ!$B11,'Raw Data'!$I:$I,APJ!$C11,'Raw Data'!$L:$L,$A11)</f>
        <v>0</v>
      </c>
      <c r="L11" s="12">
        <f>SUMIFS('Raw Data'!$AG:$AG,'Raw Data'!$P:$P,APJ!$B11,'Raw Data'!$I:$I,APJ!$C11,'Raw Data'!$L:$L,$A11)</f>
        <v>0</v>
      </c>
      <c r="M11" s="12">
        <f>SUMIFS('Raw Data'!$AH:$AH,'Raw Data'!$P:$P,APJ!$B11,'Raw Data'!$I:$I,APJ!$C11,'Raw Data'!$L:$L,$A11)</f>
        <v>0</v>
      </c>
      <c r="N11" s="12">
        <f>SUMIFS('Raw Data'!$AQ:$AQ,'Raw Data'!$P:$P,APJ!$B11,'Raw Data'!$I:$I,APJ!$C11,'Raw Data'!$L:$L,$A11)</f>
        <v>0</v>
      </c>
      <c r="O11" s="12">
        <f>SUMIFS('Raw Data'!$AR:$AR,'Raw Data'!$P:$P,APJ!$B11,'Raw Data'!$I:$I,APJ!$C11,'Raw Data'!$L:$L,$A11)</f>
        <v>0</v>
      </c>
      <c r="P11" s="12">
        <f>SUMIFS('Raw Data'!$AJ:$AJ,'Raw Data'!$P:$P,APJ!$B11,'Raw Data'!$I:$I,APJ!$C11,'Raw Data'!$L:$L,$A11)</f>
        <v>0</v>
      </c>
      <c r="Q11" s="13">
        <f>SUMIFS('Raw Data'!$AU:$AU,'Raw Data'!$P:$P,APJ!$B11,'Raw Data'!$I:$I,APJ!$C11,'Raw Data'!$L:$L,$A11)</f>
        <v>0</v>
      </c>
      <c r="R11" s="13">
        <f>SUMIFS('Raw Data'!$AV:$AV,'Raw Data'!$P:$P,APJ!$B11,'Raw Data'!$I:$I,APJ!$C11,'Raw Data'!$L:$L,$A11)</f>
        <v>0</v>
      </c>
      <c r="S11" s="14">
        <f>SUMIFS('Raw Data'!$AW:$AW,'Raw Data'!$P:$P,APJ!$B11,'Raw Data'!$I:$I,APJ!$C11,'Raw Data'!$L:$L,$A11)</f>
        <v>0</v>
      </c>
    </row>
    <row r="12" spans="1:19" x14ac:dyDescent="0.25">
      <c r="A12" s="10" t="s">
        <v>7769</v>
      </c>
      <c r="B12" s="11" t="s">
        <v>106</v>
      </c>
      <c r="C12" s="11" t="s">
        <v>107</v>
      </c>
      <c r="D12" s="12">
        <f>SUMIFS('Raw Data'!$Q:$Q,'Raw Data'!$P:$P,APJ!$B12,'Raw Data'!$I:$I,APJ!$C12,'Raw Data'!$L:$L,$A12)</f>
        <v>2788</v>
      </c>
      <c r="E12" s="12">
        <f>SUMIFS('Raw Data'!$V:$V,'Raw Data'!$P:$P,APJ!$B12,'Raw Data'!$I:$I,APJ!$C12,'Raw Data'!$L:$L,$A12)</f>
        <v>1303</v>
      </c>
      <c r="F12" s="12">
        <f>SUMIFS('Raw Data'!$X:$X,'Raw Data'!$P:$P,APJ!$B12,'Raw Data'!$I:$I,APJ!$C12,'Raw Data'!$L:$L,$A12)</f>
        <v>0</v>
      </c>
      <c r="G12" s="12">
        <f>SUMIFS('Raw Data'!$Y:$Y,'Raw Data'!$P:$P,APJ!$B12,'Raw Data'!$I:$I,APJ!$C12,'Raw Data'!$L:$L,$A12)</f>
        <v>0</v>
      </c>
      <c r="H12" s="12">
        <f>SUMIFS('Raw Data'!$Z:$Z,'Raw Data'!$P:$P,APJ!$B12,'Raw Data'!$I:$I,APJ!$C12,'Raw Data'!$L:$L,$A12)</f>
        <v>0</v>
      </c>
      <c r="I12" s="12">
        <f>SUMIFS('Raw Data'!$AA:$AA,'Raw Data'!$P:$P,APJ!$B12,'Raw Data'!$I:$I,APJ!$C12,'Raw Data'!$L:$L,$A12)</f>
        <v>0</v>
      </c>
      <c r="J12" s="12">
        <f>SUMIFS('Raw Data'!$AE:$AE,'Raw Data'!$P:$P,APJ!$B12,'Raw Data'!$I:$I,APJ!$C12,'Raw Data'!$L:$L,$A12)</f>
        <v>0</v>
      </c>
      <c r="K12" s="12">
        <f>SUMIFS('Raw Data'!$AF:$AF,'Raw Data'!$P:$P,APJ!$B12,'Raw Data'!$I:$I,APJ!$C12,'Raw Data'!$L:$L,$A12)</f>
        <v>1200</v>
      </c>
      <c r="L12" s="12">
        <f>SUMIFS('Raw Data'!$AG:$AG,'Raw Data'!$P:$P,APJ!$B12,'Raw Data'!$I:$I,APJ!$C12,'Raw Data'!$L:$L,$A12)</f>
        <v>0</v>
      </c>
      <c r="M12" s="12">
        <f>SUMIFS('Raw Data'!$AH:$AH,'Raw Data'!$P:$P,APJ!$B12,'Raw Data'!$I:$I,APJ!$C12,'Raw Data'!$L:$L,$A12)</f>
        <v>0</v>
      </c>
      <c r="N12" s="12">
        <f>SUMIFS('Raw Data'!$AQ:$AQ,'Raw Data'!$P:$P,APJ!$B12,'Raw Data'!$I:$I,APJ!$C12,'Raw Data'!$L:$L,$A12)</f>
        <v>0</v>
      </c>
      <c r="O12" s="12">
        <f>SUMIFS('Raw Data'!$AR:$AR,'Raw Data'!$P:$P,APJ!$B12,'Raw Data'!$I:$I,APJ!$C12,'Raw Data'!$L:$L,$A12)</f>
        <v>0</v>
      </c>
      <c r="P12" s="12">
        <f>SUMIFS('Raw Data'!$AJ:$AJ,'Raw Data'!$P:$P,APJ!$B12,'Raw Data'!$I:$I,APJ!$C12,'Raw Data'!$L:$L,$A12)</f>
        <v>360</v>
      </c>
      <c r="Q12" s="13">
        <f>SUMIFS('Raw Data'!$AU:$AU,'Raw Data'!$P:$P,APJ!$B12,'Raw Data'!$I:$I,APJ!$C12,'Raw Data'!$L:$L,$A12)</f>
        <v>1287882.6500000001</v>
      </c>
      <c r="R12" s="13">
        <f>SUMIFS('Raw Data'!$AV:$AV,'Raw Data'!$P:$P,APJ!$B12,'Raw Data'!$I:$I,APJ!$C12,'Raw Data'!$L:$L,$A12)</f>
        <v>566177.4</v>
      </c>
      <c r="S12" s="14">
        <f>SUMIFS('Raw Data'!$AW:$AW,'Raw Data'!$P:$P,APJ!$B12,'Raw Data'!$I:$I,APJ!$C12,'Raw Data'!$L:$L,$A12)</f>
        <v>0</v>
      </c>
    </row>
    <row r="13" spans="1:19" x14ac:dyDescent="0.25">
      <c r="A13" s="15" t="s">
        <v>7769</v>
      </c>
      <c r="B13" s="16" t="s">
        <v>106</v>
      </c>
      <c r="C13" s="16" t="s">
        <v>674</v>
      </c>
      <c r="D13" s="17">
        <f>SUMIFS('Raw Data'!$Q:$Q,'Raw Data'!$P:$P,APJ!$B13,'Raw Data'!$I:$I,APJ!$C13,'Raw Data'!$L:$L,$A13)</f>
        <v>1371</v>
      </c>
      <c r="E13" s="17">
        <f>SUMIFS('Raw Data'!$V:$V,'Raw Data'!$P:$P,APJ!$B13,'Raw Data'!$I:$I,APJ!$C13,'Raw Data'!$L:$L,$A13)</f>
        <v>428</v>
      </c>
      <c r="F13" s="17">
        <f>SUMIFS('Raw Data'!$X:$X,'Raw Data'!$P:$P,APJ!$B13,'Raw Data'!$I:$I,APJ!$C13,'Raw Data'!$L:$L,$A13)</f>
        <v>0</v>
      </c>
      <c r="G13" s="17">
        <f>SUMIFS('Raw Data'!$Y:$Y,'Raw Data'!$P:$P,APJ!$B13,'Raw Data'!$I:$I,APJ!$C13,'Raw Data'!$L:$L,$A13)</f>
        <v>0</v>
      </c>
      <c r="H13" s="17">
        <f>SUMIFS('Raw Data'!$Z:$Z,'Raw Data'!$P:$P,APJ!$B13,'Raw Data'!$I:$I,APJ!$C13,'Raw Data'!$L:$L,$A13)</f>
        <v>0</v>
      </c>
      <c r="I13" s="17">
        <f>SUMIFS('Raw Data'!$AA:$AA,'Raw Data'!$P:$P,APJ!$B13,'Raw Data'!$I:$I,APJ!$C13,'Raw Data'!$L:$L,$A13)</f>
        <v>0</v>
      </c>
      <c r="J13" s="17">
        <f>SUMIFS('Raw Data'!$AE:$AE,'Raw Data'!$P:$P,APJ!$B13,'Raw Data'!$I:$I,APJ!$C13,'Raw Data'!$L:$L,$A13)</f>
        <v>0</v>
      </c>
      <c r="K13" s="17">
        <f>SUMIFS('Raw Data'!$AF:$AF,'Raw Data'!$P:$P,APJ!$B13,'Raw Data'!$I:$I,APJ!$C13,'Raw Data'!$L:$L,$A13)</f>
        <v>2072</v>
      </c>
      <c r="L13" s="17">
        <f>SUMIFS('Raw Data'!$AG:$AG,'Raw Data'!$P:$P,APJ!$B13,'Raw Data'!$I:$I,APJ!$C13,'Raw Data'!$L:$L,$A13)</f>
        <v>0</v>
      </c>
      <c r="M13" s="17">
        <f>SUMIFS('Raw Data'!$AH:$AH,'Raw Data'!$P:$P,APJ!$B13,'Raw Data'!$I:$I,APJ!$C13,'Raw Data'!$L:$L,$A13)</f>
        <v>0</v>
      </c>
      <c r="N13" s="17">
        <f>SUMIFS('Raw Data'!$AQ:$AQ,'Raw Data'!$P:$P,APJ!$B13,'Raw Data'!$I:$I,APJ!$C13,'Raw Data'!$L:$L,$A13)</f>
        <v>0</v>
      </c>
      <c r="O13" s="17">
        <f>SUMIFS('Raw Data'!$AR:$AR,'Raw Data'!$P:$P,APJ!$B13,'Raw Data'!$I:$I,APJ!$C13,'Raw Data'!$L:$L,$A13)</f>
        <v>0</v>
      </c>
      <c r="P13" s="17">
        <f>SUMIFS('Raw Data'!$AJ:$AJ,'Raw Data'!$P:$P,APJ!$B13,'Raw Data'!$I:$I,APJ!$C13,'Raw Data'!$L:$L,$A13)</f>
        <v>84</v>
      </c>
      <c r="Q13" s="18">
        <f>SUMIFS('Raw Data'!$AU:$AU,'Raw Data'!$P:$P,APJ!$B13,'Raw Data'!$I:$I,APJ!$C13,'Raw Data'!$L:$L,$A13)</f>
        <v>490984.95</v>
      </c>
      <c r="R13" s="18">
        <f>SUMIFS('Raw Data'!$AV:$AV,'Raw Data'!$P:$P,APJ!$B13,'Raw Data'!$I:$I,APJ!$C13,'Raw Data'!$L:$L,$A13)</f>
        <v>743188.88</v>
      </c>
      <c r="S13" s="19">
        <f>SUMIFS('Raw Data'!$AW:$AW,'Raw Data'!$P:$P,APJ!$B13,'Raw Data'!$I:$I,APJ!$C13,'Raw Data'!$L:$L,$A13)</f>
        <v>0</v>
      </c>
    </row>
    <row r="14" spans="1:19" x14ac:dyDescent="0.25">
      <c r="A14" s="20" t="s">
        <v>7769</v>
      </c>
      <c r="B14" s="21" t="s">
        <v>120</v>
      </c>
      <c r="C14" s="21" t="s">
        <v>117</v>
      </c>
      <c r="D14" s="22">
        <f>SUMIFS('Raw Data'!$Q:$Q,'Raw Data'!$P:$P,APJ!$B14,'Raw Data'!$I:$I,APJ!$C14,'Raw Data'!$L:$L,$A14)</f>
        <v>1140</v>
      </c>
      <c r="E14" s="22">
        <f>SUMIFS('Raw Data'!$V:$V,'Raw Data'!$P:$P,APJ!$B14,'Raw Data'!$I:$I,APJ!$C14,'Raw Data'!$L:$L,$A14)</f>
        <v>1134</v>
      </c>
      <c r="F14" s="22">
        <f>SUMIFS('Raw Data'!$X:$X,'Raw Data'!$P:$P,APJ!$B14,'Raw Data'!$I:$I,APJ!$C14,'Raw Data'!$L:$L,$A14)</f>
        <v>1052</v>
      </c>
      <c r="G14" s="22">
        <f>SUMIFS('Raw Data'!$Y:$Y,'Raw Data'!$P:$P,APJ!$B14,'Raw Data'!$I:$I,APJ!$C14,'Raw Data'!$L:$L,$A14)</f>
        <v>1031</v>
      </c>
      <c r="H14" s="22">
        <f>SUMIFS('Raw Data'!$Z:$Z,'Raw Data'!$P:$P,APJ!$B14,'Raw Data'!$I:$I,APJ!$C14,'Raw Data'!$L:$L,$A14)</f>
        <v>1031</v>
      </c>
      <c r="I14" s="22">
        <f>SUMIFS('Raw Data'!$AA:$AA,'Raw Data'!$P:$P,APJ!$B14,'Raw Data'!$I:$I,APJ!$C14,'Raw Data'!$L:$L,$A14)</f>
        <v>1022</v>
      </c>
      <c r="J14" s="22">
        <f>SUMIFS('Raw Data'!$AE:$AE,'Raw Data'!$P:$P,APJ!$B14,'Raw Data'!$I:$I,APJ!$C14,'Raw Data'!$L:$L,$A14)</f>
        <v>0</v>
      </c>
      <c r="K14" s="22">
        <f>SUMIFS('Raw Data'!$AF:$AF,'Raw Data'!$P:$P,APJ!$B14,'Raw Data'!$I:$I,APJ!$C14,'Raw Data'!$L:$L,$A14)</f>
        <v>0</v>
      </c>
      <c r="L14" s="22">
        <f>SUMIFS('Raw Data'!$AG:$AG,'Raw Data'!$P:$P,APJ!$B14,'Raw Data'!$I:$I,APJ!$C14,'Raw Data'!$L:$L,$A14)</f>
        <v>0</v>
      </c>
      <c r="M14" s="22">
        <f>SUMIFS('Raw Data'!$AH:$AH,'Raw Data'!$P:$P,APJ!$B14,'Raw Data'!$I:$I,APJ!$C14,'Raw Data'!$L:$L,$A14)</f>
        <v>0</v>
      </c>
      <c r="N14" s="22">
        <f>SUMIFS('Raw Data'!$AQ:$AQ,'Raw Data'!$P:$P,APJ!$B14,'Raw Data'!$I:$I,APJ!$C14,'Raw Data'!$L:$L,$A14)</f>
        <v>0</v>
      </c>
      <c r="O14" s="22">
        <f>SUMIFS('Raw Data'!$AR:$AR,'Raw Data'!$P:$P,APJ!$B14,'Raw Data'!$I:$I,APJ!$C14,'Raw Data'!$L:$L,$A14)</f>
        <v>0</v>
      </c>
      <c r="P14" s="22">
        <f>SUMIFS('Raw Data'!$AJ:$AJ,'Raw Data'!$P:$P,APJ!$B14,'Raw Data'!$I:$I,APJ!$C14,'Raw Data'!$L:$L,$A14)</f>
        <v>0</v>
      </c>
      <c r="Q14" s="23">
        <f>SUMIFS('Raw Data'!$AU:$AU,'Raw Data'!$P:$P,APJ!$B14,'Raw Data'!$I:$I,APJ!$C14,'Raw Data'!$L:$L,$A14)</f>
        <v>388526.47000000003</v>
      </c>
      <c r="R14" s="23">
        <f>SUMIFS('Raw Data'!$AV:$AV,'Raw Data'!$P:$P,APJ!$B14,'Raw Data'!$I:$I,APJ!$C14,'Raw Data'!$L:$L,$A14)</f>
        <v>0</v>
      </c>
      <c r="S14" s="24">
        <f>SUMIFS('Raw Data'!$AW:$AW,'Raw Data'!$P:$P,APJ!$B14,'Raw Data'!$I:$I,APJ!$C14,'Raw Data'!$L:$L,$A14)</f>
        <v>355439</v>
      </c>
    </row>
    <row r="16" spans="1:19" ht="15.75" thickBot="1" x14ac:dyDescent="0.3"/>
    <row r="17" spans="1:19" x14ac:dyDescent="0.25">
      <c r="B17" s="28" t="s">
        <v>7769</v>
      </c>
      <c r="C17" s="29" t="s">
        <v>65</v>
      </c>
      <c r="D17" s="30">
        <f t="shared" ref="D17:S19" si="0">SUMIFS(D$3:D$14,$B$3:$B$14,$C17)</f>
        <v>7196</v>
      </c>
      <c r="E17" s="30">
        <f t="shared" si="0"/>
        <v>1824</v>
      </c>
      <c r="F17" s="30">
        <f t="shared" si="0"/>
        <v>849</v>
      </c>
      <c r="G17" s="30">
        <f t="shared" si="0"/>
        <v>667</v>
      </c>
      <c r="H17" s="30">
        <f t="shared" si="0"/>
        <v>439</v>
      </c>
      <c r="I17" s="30">
        <f t="shared" si="0"/>
        <v>145</v>
      </c>
      <c r="J17" s="30">
        <f t="shared" si="0"/>
        <v>152</v>
      </c>
      <c r="K17" s="30">
        <f t="shared" si="0"/>
        <v>2816</v>
      </c>
      <c r="L17" s="30">
        <f t="shared" si="0"/>
        <v>0</v>
      </c>
      <c r="M17" s="30">
        <f t="shared" si="0"/>
        <v>0</v>
      </c>
      <c r="N17" s="30">
        <f t="shared" si="0"/>
        <v>0</v>
      </c>
      <c r="O17" s="30">
        <f t="shared" si="0"/>
        <v>0</v>
      </c>
      <c r="P17" s="30">
        <f t="shared" si="0"/>
        <v>48</v>
      </c>
      <c r="Q17" s="31">
        <f t="shared" si="0"/>
        <v>3544108.4897000003</v>
      </c>
      <c r="R17" s="31">
        <f t="shared" si="0"/>
        <v>1568321.1358000003</v>
      </c>
      <c r="S17" s="32">
        <f t="shared" si="0"/>
        <v>568656.15</v>
      </c>
    </row>
    <row r="18" spans="1:19" x14ac:dyDescent="0.25">
      <c r="B18" s="33" t="s">
        <v>7769</v>
      </c>
      <c r="C18" s="27" t="s">
        <v>106</v>
      </c>
      <c r="D18" s="25">
        <f t="shared" si="0"/>
        <v>20621</v>
      </c>
      <c r="E18" s="25">
        <f t="shared" si="0"/>
        <v>3554</v>
      </c>
      <c r="F18" s="25">
        <f t="shared" si="0"/>
        <v>1166</v>
      </c>
      <c r="G18" s="25">
        <f t="shared" si="0"/>
        <v>709</v>
      </c>
      <c r="H18" s="25">
        <f t="shared" si="0"/>
        <v>542</v>
      </c>
      <c r="I18" s="25">
        <f t="shared" si="0"/>
        <v>55</v>
      </c>
      <c r="J18" s="25">
        <f t="shared" si="0"/>
        <v>40</v>
      </c>
      <c r="K18" s="25">
        <f t="shared" si="0"/>
        <v>5210</v>
      </c>
      <c r="L18" s="25">
        <f t="shared" si="0"/>
        <v>0</v>
      </c>
      <c r="M18" s="25">
        <f t="shared" si="0"/>
        <v>0</v>
      </c>
      <c r="N18" s="25">
        <f t="shared" si="0"/>
        <v>0</v>
      </c>
      <c r="O18" s="25">
        <f t="shared" si="0"/>
        <v>0</v>
      </c>
      <c r="P18" s="25">
        <f t="shared" si="0"/>
        <v>2830</v>
      </c>
      <c r="Q18" s="26">
        <f t="shared" si="0"/>
        <v>9845153.2504999992</v>
      </c>
      <c r="R18" s="26">
        <f t="shared" si="0"/>
        <v>2337588.1464</v>
      </c>
      <c r="S18" s="34">
        <f t="shared" si="0"/>
        <v>600122.14</v>
      </c>
    </row>
    <row r="19" spans="1:19" ht="15.75" thickBot="1" x14ac:dyDescent="0.3">
      <c r="B19" s="40" t="s">
        <v>7769</v>
      </c>
      <c r="C19" s="41" t="s">
        <v>120</v>
      </c>
      <c r="D19" s="42">
        <f t="shared" si="0"/>
        <v>1140</v>
      </c>
      <c r="E19" s="42">
        <f t="shared" si="0"/>
        <v>1134</v>
      </c>
      <c r="F19" s="42">
        <f t="shared" si="0"/>
        <v>1052</v>
      </c>
      <c r="G19" s="42">
        <f t="shared" si="0"/>
        <v>1031</v>
      </c>
      <c r="H19" s="42">
        <f t="shared" si="0"/>
        <v>1031</v>
      </c>
      <c r="I19" s="42">
        <f t="shared" si="0"/>
        <v>1022</v>
      </c>
      <c r="J19" s="42">
        <f t="shared" si="0"/>
        <v>0</v>
      </c>
      <c r="K19" s="42">
        <f t="shared" si="0"/>
        <v>0</v>
      </c>
      <c r="L19" s="42">
        <f t="shared" si="0"/>
        <v>0</v>
      </c>
      <c r="M19" s="42">
        <f t="shared" si="0"/>
        <v>0</v>
      </c>
      <c r="N19" s="42">
        <f t="shared" si="0"/>
        <v>0</v>
      </c>
      <c r="O19" s="42">
        <f t="shared" si="0"/>
        <v>0</v>
      </c>
      <c r="P19" s="42">
        <f t="shared" si="0"/>
        <v>0</v>
      </c>
      <c r="Q19" s="43">
        <f t="shared" si="0"/>
        <v>388526.47000000003</v>
      </c>
      <c r="R19" s="43">
        <f t="shared" si="0"/>
        <v>0</v>
      </c>
      <c r="S19" s="44">
        <f t="shared" si="0"/>
        <v>355439</v>
      </c>
    </row>
    <row r="20" spans="1:19" ht="15.75" thickBot="1" x14ac:dyDescent="0.3">
      <c r="A20" s="4"/>
      <c r="B20" s="45" t="s">
        <v>7769</v>
      </c>
      <c r="C20" s="46" t="s">
        <v>8170</v>
      </c>
      <c r="D20" s="47">
        <f t="shared" ref="D20:S20" si="1">SUM(D17:D19)</f>
        <v>28957</v>
      </c>
      <c r="E20" s="47">
        <f t="shared" si="1"/>
        <v>6512</v>
      </c>
      <c r="F20" s="47">
        <f t="shared" si="1"/>
        <v>3067</v>
      </c>
      <c r="G20" s="47">
        <f t="shared" si="1"/>
        <v>2407</v>
      </c>
      <c r="H20" s="47">
        <f t="shared" si="1"/>
        <v>2012</v>
      </c>
      <c r="I20" s="47">
        <f t="shared" si="1"/>
        <v>1222</v>
      </c>
      <c r="J20" s="47">
        <f t="shared" si="1"/>
        <v>192</v>
      </c>
      <c r="K20" s="47">
        <f t="shared" si="1"/>
        <v>8026</v>
      </c>
      <c r="L20" s="47">
        <f t="shared" si="1"/>
        <v>0</v>
      </c>
      <c r="M20" s="47">
        <f t="shared" si="1"/>
        <v>0</v>
      </c>
      <c r="N20" s="47">
        <f t="shared" si="1"/>
        <v>0</v>
      </c>
      <c r="O20" s="47">
        <f t="shared" si="1"/>
        <v>0</v>
      </c>
      <c r="P20" s="47">
        <f t="shared" si="1"/>
        <v>2878</v>
      </c>
      <c r="Q20" s="48">
        <f t="shared" si="1"/>
        <v>13777788.210200001</v>
      </c>
      <c r="R20" s="48">
        <f t="shared" si="1"/>
        <v>3905909.2822000002</v>
      </c>
      <c r="S20" s="49">
        <f t="shared" si="1"/>
        <v>1524217.29</v>
      </c>
    </row>
    <row r="22" spans="1:19" ht="15.75" thickBot="1" x14ac:dyDescent="0.3"/>
    <row r="23" spans="1:19" x14ac:dyDescent="0.25">
      <c r="A23" s="129" t="s">
        <v>7773</v>
      </c>
      <c r="B23" s="28" t="s">
        <v>7769</v>
      </c>
      <c r="C23" s="29" t="s">
        <v>65</v>
      </c>
      <c r="D23" s="30">
        <f>SUMIFS('Raw Data'!$Q:$Q,'Raw Data'!$P:$P,APJ!$C23,'Raw Data'!$L:$L,APJ!$B23,'Raw Data'!$M:$M,"ANZ")</f>
        <v>5491</v>
      </c>
      <c r="E23" s="30">
        <f>SUMIFS('Raw Data'!$V:$V,'Raw Data'!$P:$P,APJ!$C23,'Raw Data'!$L:$L,APJ!$B23,'Raw Data'!$M:$M,"ANZ")</f>
        <v>1593</v>
      </c>
      <c r="F23" s="30">
        <f>SUMIFS('Raw Data'!$X:$X,'Raw Data'!$P:$P,APJ!$C23,'Raw Data'!$L:$L,APJ!$B23,'Raw Data'!$M:$M,"ANZ")</f>
        <v>823</v>
      </c>
      <c r="G23" s="30">
        <f>SUMIFS('Raw Data'!$Y:$Y,'Raw Data'!$P:$P,APJ!$C23,'Raw Data'!$L:$L,APJ!$B23,'Raw Data'!$M:$M,"ANZ")</f>
        <v>667</v>
      </c>
      <c r="H23" s="30">
        <f>SUMIFS('Raw Data'!$Z:$Z,'Raw Data'!$P:$P,APJ!$C23,'Raw Data'!$L:$L,APJ!$B23,'Raw Data'!$M:$M,"ANZ")</f>
        <v>439</v>
      </c>
      <c r="I23" s="30">
        <f>SUMIFS('Raw Data'!$AA:$AA,'Raw Data'!$P:$P,APJ!$C23,'Raw Data'!$L:$L,APJ!$B23,'Raw Data'!$M:$M,"ANZ")</f>
        <v>145</v>
      </c>
      <c r="J23" s="30">
        <f>SUMIFS('Raw Data'!$AE:$AE,'Raw Data'!$P:$P,APJ!$C23,'Raw Data'!$L:$L,APJ!$B23,'Raw Data'!$M:$M,"ANZ")</f>
        <v>152</v>
      </c>
      <c r="K23" s="30">
        <f>SUMIFS('Raw Data'!$AF:$AF,'Raw Data'!$P:$P,APJ!$C23,'Raw Data'!$L:$L,APJ!$B23,'Raw Data'!$M:$M,"ANZ")</f>
        <v>1760</v>
      </c>
      <c r="L23" s="30">
        <f>SUMIFS('Raw Data'!$AG:$AG,'Raw Data'!$P:$P,APJ!$C23,'Raw Data'!$L:$L,APJ!$B23,'Raw Data'!$M:$M,"ANZ")</f>
        <v>0</v>
      </c>
      <c r="M23" s="30">
        <f>SUMIFS('Raw Data'!$AH:$AH,'Raw Data'!$P:$P,APJ!$C23,'Raw Data'!$L:$L,APJ!$B23,'Raw Data'!$M:$M,"ANZ")</f>
        <v>0</v>
      </c>
      <c r="N23" s="30">
        <f>SUMIFS('Raw Data'!$AQ:$AQ,'Raw Data'!$P:$P,APJ!$C23,'Raw Data'!$L:$L,APJ!$B23,'Raw Data'!$M:$M,"ANZ")</f>
        <v>0</v>
      </c>
      <c r="O23" s="30">
        <f>SUMIFS('Raw Data'!$AR:$AR,'Raw Data'!$P:$P,APJ!$C23,'Raw Data'!$L:$L,APJ!$B23,'Raw Data'!$M:$M,"ANZ")</f>
        <v>0</v>
      </c>
      <c r="P23" s="30">
        <f>SUMIFS('Raw Data'!$AJ:$AJ,'Raw Data'!$P:$P,APJ!$C23,'Raw Data'!$L:$L,APJ!$B23,'Raw Data'!$M:$M,"ANZ")</f>
        <v>48</v>
      </c>
      <c r="Q23" s="30">
        <f>SUMIFS('Raw Data'!$AU:$AU,'Raw Data'!$P:$P,APJ!$C23,'Raw Data'!$L:$L,APJ!$B23,'Raw Data'!$M:$M,"ANZ")</f>
        <v>2837380.88</v>
      </c>
      <c r="R23" s="30">
        <f>SUMIFS('Raw Data'!$AV:$AV,'Raw Data'!$P:$P,APJ!$C23,'Raw Data'!$L:$L,APJ!$B23,'Raw Data'!$M:$M,"ANZ")</f>
        <v>1145510.5456000003</v>
      </c>
      <c r="S23" s="52">
        <f>SUMIFS('Raw Data'!$AW:$AW,'Raw Data'!$P:$P,APJ!$C23,'Raw Data'!$L:$L,APJ!$B23,'Raw Data'!$M:$M,"ANZ")</f>
        <v>554691.01</v>
      </c>
    </row>
    <row r="24" spans="1:19" x14ac:dyDescent="0.25">
      <c r="A24" s="129"/>
      <c r="B24" s="33" t="s">
        <v>7769</v>
      </c>
      <c r="C24" s="27" t="s">
        <v>106</v>
      </c>
      <c r="D24" s="25">
        <f>SUMIFS('Raw Data'!$Q:$Q,'Raw Data'!$P:$P,APJ!$C24,'Raw Data'!$L:$L,APJ!$B24,'Raw Data'!$M:$M,"ANZ")</f>
        <v>1323</v>
      </c>
      <c r="E24" s="25">
        <f>SUMIFS('Raw Data'!$V:$V,'Raw Data'!$P:$P,APJ!$C24,'Raw Data'!$L:$L,APJ!$B24,'Raw Data'!$M:$M,"ANZ")</f>
        <v>768</v>
      </c>
      <c r="F24" s="25">
        <f>SUMIFS('Raw Data'!$X:$X,'Raw Data'!$P:$P,APJ!$C24,'Raw Data'!$L:$L,APJ!$B24,'Raw Data'!$M:$M,"ANZ")</f>
        <v>435</v>
      </c>
      <c r="G24" s="25">
        <f>SUMIFS('Raw Data'!$Y:$Y,'Raw Data'!$P:$P,APJ!$C24,'Raw Data'!$L:$L,APJ!$B24,'Raw Data'!$M:$M,"ANZ")</f>
        <v>44</v>
      </c>
      <c r="H24" s="25">
        <f>SUMIFS('Raw Data'!$Z:$Z,'Raw Data'!$P:$P,APJ!$C24,'Raw Data'!$L:$L,APJ!$B24,'Raw Data'!$M:$M,"ANZ")</f>
        <v>5</v>
      </c>
      <c r="I24" s="25">
        <f>SUMIFS('Raw Data'!$AA:$AA,'Raw Data'!$P:$P,APJ!$C24,'Raw Data'!$L:$L,APJ!$B24,'Raw Data'!$M:$M,"ANZ")</f>
        <v>5</v>
      </c>
      <c r="J24" s="25">
        <f>SUMIFS('Raw Data'!$AE:$AE,'Raw Data'!$P:$P,APJ!$C24,'Raw Data'!$L:$L,APJ!$B24,'Raw Data'!$M:$M,"ANZ")</f>
        <v>40</v>
      </c>
      <c r="K24" s="25">
        <f>SUMIFS('Raw Data'!$AF:$AF,'Raw Data'!$P:$P,APJ!$C24,'Raw Data'!$L:$L,APJ!$B24,'Raw Data'!$M:$M,"ANZ")</f>
        <v>580</v>
      </c>
      <c r="L24" s="25">
        <f>SUMIFS('Raw Data'!$AG:$AG,'Raw Data'!$P:$P,APJ!$C24,'Raw Data'!$L:$L,APJ!$B24,'Raw Data'!$M:$M,"ANZ")</f>
        <v>0</v>
      </c>
      <c r="M24" s="25">
        <f>SUMIFS('Raw Data'!$AH:$AH,'Raw Data'!$P:$P,APJ!$C24,'Raw Data'!$L:$L,APJ!$B24,'Raw Data'!$M:$M,"ANZ")</f>
        <v>0</v>
      </c>
      <c r="N24" s="25">
        <f>SUMIFS('Raw Data'!$AQ:$AQ,'Raw Data'!$P:$P,APJ!$C24,'Raw Data'!$L:$L,APJ!$B24,'Raw Data'!$M:$M,"ANZ")</f>
        <v>0</v>
      </c>
      <c r="O24" s="25">
        <f>SUMIFS('Raw Data'!$AR:$AR,'Raw Data'!$P:$P,APJ!$C24,'Raw Data'!$L:$L,APJ!$B24,'Raw Data'!$M:$M,"ANZ")</f>
        <v>0</v>
      </c>
      <c r="P24" s="25">
        <f>SUMIFS('Raw Data'!$AJ:$AJ,'Raw Data'!$P:$P,APJ!$C24,'Raw Data'!$L:$L,APJ!$B24,'Raw Data'!$M:$M,"ANZ")</f>
        <v>290</v>
      </c>
      <c r="Q24" s="25">
        <f>SUMIFS('Raw Data'!$AU:$AU,'Raw Data'!$P:$P,APJ!$C24,'Raw Data'!$L:$L,APJ!$B24,'Raw Data'!$M:$M,"ANZ")</f>
        <v>881152.78710000019</v>
      </c>
      <c r="R24" s="25">
        <f>SUMIFS('Raw Data'!$AV:$AV,'Raw Data'!$P:$P,APJ!$C24,'Raw Data'!$L:$L,APJ!$B24,'Raw Data'!$M:$M,"ANZ")</f>
        <v>387672.71500000003</v>
      </c>
      <c r="S24" s="53">
        <f>SUMIFS('Raw Data'!$AW:$AW,'Raw Data'!$P:$P,APJ!$C24,'Raw Data'!$L:$L,APJ!$B24,'Raw Data'!$M:$M,"ANZ")</f>
        <v>364267.22</v>
      </c>
    </row>
    <row r="25" spans="1:19" ht="15.75" thickBot="1" x14ac:dyDescent="0.3">
      <c r="A25" s="129"/>
      <c r="B25" s="40" t="s">
        <v>7769</v>
      </c>
      <c r="C25" s="41" t="s">
        <v>120</v>
      </c>
      <c r="D25" s="42">
        <f>SUMIFS('Raw Data'!$Q:$Q,'Raw Data'!$P:$P,APJ!$C25,'Raw Data'!$L:$L,APJ!$B25,'Raw Data'!$M:$M,"ANZ")</f>
        <v>22</v>
      </c>
      <c r="E25" s="42">
        <f>SUMIFS('Raw Data'!$V:$V,'Raw Data'!$P:$P,APJ!$C25,'Raw Data'!$L:$L,APJ!$B25,'Raw Data'!$M:$M,"ANZ")</f>
        <v>21</v>
      </c>
      <c r="F25" s="42">
        <f>SUMIFS('Raw Data'!$X:$X,'Raw Data'!$P:$P,APJ!$C25,'Raw Data'!$L:$L,APJ!$B25,'Raw Data'!$M:$M,"ANZ")</f>
        <v>0</v>
      </c>
      <c r="G25" s="42">
        <f>SUMIFS('Raw Data'!$Y:$Y,'Raw Data'!$P:$P,APJ!$C25,'Raw Data'!$L:$L,APJ!$B25,'Raw Data'!$M:$M,"ANZ")</f>
        <v>0</v>
      </c>
      <c r="H25" s="42">
        <f>SUMIFS('Raw Data'!$Z:$Z,'Raw Data'!$P:$P,APJ!$C25,'Raw Data'!$L:$L,APJ!$B25,'Raw Data'!$M:$M,"ANZ")</f>
        <v>0</v>
      </c>
      <c r="I25" s="42">
        <f>SUMIFS('Raw Data'!$AA:$AA,'Raw Data'!$P:$P,APJ!$C25,'Raw Data'!$L:$L,APJ!$B25,'Raw Data'!$M:$M,"ANZ")</f>
        <v>0</v>
      </c>
      <c r="J25" s="42">
        <f>SUMIFS('Raw Data'!$AE:$AE,'Raw Data'!$P:$P,APJ!$C25,'Raw Data'!$L:$L,APJ!$B25,'Raw Data'!$M:$M,"ANZ")</f>
        <v>0</v>
      </c>
      <c r="K25" s="42">
        <f>SUMIFS('Raw Data'!$AF:$AF,'Raw Data'!$P:$P,APJ!$C25,'Raw Data'!$L:$L,APJ!$B25,'Raw Data'!$M:$M,"ANZ")</f>
        <v>0</v>
      </c>
      <c r="L25" s="42">
        <f>SUMIFS('Raw Data'!$AG:$AG,'Raw Data'!$P:$P,APJ!$C25,'Raw Data'!$L:$L,APJ!$B25,'Raw Data'!$M:$M,"ANZ")</f>
        <v>0</v>
      </c>
      <c r="M25" s="42">
        <f>SUMIFS('Raw Data'!$AH:$AH,'Raw Data'!$P:$P,APJ!$C25,'Raw Data'!$L:$L,APJ!$B25,'Raw Data'!$M:$M,"ANZ")</f>
        <v>0</v>
      </c>
      <c r="N25" s="42">
        <f>SUMIFS('Raw Data'!$AQ:$AQ,'Raw Data'!$P:$P,APJ!$C25,'Raw Data'!$L:$L,APJ!$B25,'Raw Data'!$M:$M,"ANZ")</f>
        <v>0</v>
      </c>
      <c r="O25" s="42">
        <f>SUMIFS('Raw Data'!$AR:$AR,'Raw Data'!$P:$P,APJ!$C25,'Raw Data'!$L:$L,APJ!$B25,'Raw Data'!$M:$M,"ANZ")</f>
        <v>0</v>
      </c>
      <c r="P25" s="42">
        <f>SUMIFS('Raw Data'!$AJ:$AJ,'Raw Data'!$P:$P,APJ!$C25,'Raw Data'!$L:$L,APJ!$B25,'Raw Data'!$M:$M,"ANZ")</f>
        <v>0</v>
      </c>
      <c r="Q25" s="42">
        <f>SUMIFS('Raw Data'!$AU:$AU,'Raw Data'!$P:$P,APJ!$C25,'Raw Data'!$L:$L,APJ!$B25,'Raw Data'!$M:$M,"ANZ")</f>
        <v>7175.2300000000005</v>
      </c>
      <c r="R25" s="42">
        <f>SUMIFS('Raw Data'!$AV:$AV,'Raw Data'!$P:$P,APJ!$C25,'Raw Data'!$L:$L,APJ!$B25,'Raw Data'!$M:$M,"ANZ")</f>
        <v>0</v>
      </c>
      <c r="S25" s="54">
        <f>SUMIFS('Raw Data'!$AW:$AW,'Raw Data'!$P:$P,APJ!$C25,'Raw Data'!$L:$L,APJ!$B25,'Raw Data'!$M:$M,"ANZ")</f>
        <v>0</v>
      </c>
    </row>
    <row r="26" spans="1:19" ht="15.75" thickBot="1" x14ac:dyDescent="0.3">
      <c r="A26" s="129"/>
      <c r="B26" s="45" t="s">
        <v>7769</v>
      </c>
      <c r="C26" s="46" t="s">
        <v>8170</v>
      </c>
      <c r="D26" s="47">
        <f t="shared" ref="D26:S26" si="2">SUM(D23:D25)</f>
        <v>6836</v>
      </c>
      <c r="E26" s="47">
        <f t="shared" si="2"/>
        <v>2382</v>
      </c>
      <c r="F26" s="47">
        <f t="shared" si="2"/>
        <v>1258</v>
      </c>
      <c r="G26" s="47">
        <f t="shared" si="2"/>
        <v>711</v>
      </c>
      <c r="H26" s="47">
        <f t="shared" si="2"/>
        <v>444</v>
      </c>
      <c r="I26" s="47">
        <f t="shared" si="2"/>
        <v>150</v>
      </c>
      <c r="J26" s="47">
        <f t="shared" si="2"/>
        <v>192</v>
      </c>
      <c r="K26" s="47">
        <f t="shared" si="2"/>
        <v>2340</v>
      </c>
      <c r="L26" s="47">
        <f t="shared" si="2"/>
        <v>0</v>
      </c>
      <c r="M26" s="47">
        <f t="shared" si="2"/>
        <v>0</v>
      </c>
      <c r="N26" s="47">
        <f t="shared" si="2"/>
        <v>0</v>
      </c>
      <c r="O26" s="47">
        <f t="shared" si="2"/>
        <v>0</v>
      </c>
      <c r="P26" s="47">
        <f t="shared" si="2"/>
        <v>338</v>
      </c>
      <c r="Q26" s="48">
        <f t="shared" si="2"/>
        <v>3725708.8971000002</v>
      </c>
      <c r="R26" s="48">
        <f t="shared" si="2"/>
        <v>1533183.2606000004</v>
      </c>
      <c r="S26" s="49">
        <f t="shared" si="2"/>
        <v>918958.23</v>
      </c>
    </row>
    <row r="28" spans="1:19" ht="15.75" thickBot="1" x14ac:dyDescent="0.3"/>
    <row r="29" spans="1:19" x14ac:dyDescent="0.25">
      <c r="A29" s="128" t="s">
        <v>7770</v>
      </c>
      <c r="B29" s="28" t="s">
        <v>7769</v>
      </c>
      <c r="C29" s="29" t="s">
        <v>65</v>
      </c>
      <c r="D29" s="30">
        <f>SUMIFS('Raw Data'!$Q:$Q,'Raw Data'!$P:$P,APJ!$C29,'Raw Data'!$L:$L,APJ!$B29,'Raw Data'!$M:$M,"Japan")</f>
        <v>1705</v>
      </c>
      <c r="E29" s="30">
        <f>SUMIFS('Raw Data'!$V:$V,'Raw Data'!$P:$P,APJ!$C29,'Raw Data'!$L:$L,APJ!$B29,'Raw Data'!$M:$M,"Japan")</f>
        <v>231</v>
      </c>
      <c r="F29" s="30">
        <f>SUMIFS('Raw Data'!$X:$X,'Raw Data'!$P:$P,APJ!$C29,'Raw Data'!$L:$L,APJ!$B29,'Raw Data'!$M:$M,"Japan")</f>
        <v>26</v>
      </c>
      <c r="G29" s="30">
        <f>SUMIFS('Raw Data'!$Y:$Y,'Raw Data'!$P:$P,APJ!$C29,'Raw Data'!$L:$L,APJ!$B29,'Raw Data'!$M:$M,"Japan")</f>
        <v>0</v>
      </c>
      <c r="H29" s="30">
        <f>SUMIFS('Raw Data'!$Z:$Z,'Raw Data'!$P:$P,APJ!$C29,'Raw Data'!$L:$L,APJ!$B29,'Raw Data'!$M:$M,"Japan")</f>
        <v>0</v>
      </c>
      <c r="I29" s="30">
        <f>SUMIFS('Raw Data'!$AA:$AA,'Raw Data'!$P:$P,APJ!$C29,'Raw Data'!$L:$L,APJ!$B29,'Raw Data'!$M:$M,"Japan")</f>
        <v>0</v>
      </c>
      <c r="J29" s="30">
        <f>SUMIFS('Raw Data'!$AE:$AE,'Raw Data'!$P:$P,APJ!$C29,'Raw Data'!$L:$L,APJ!$B29,'Raw Data'!$M:$M,"Japan")</f>
        <v>0</v>
      </c>
      <c r="K29" s="30">
        <f>SUMIFS('Raw Data'!$AF:$AF,'Raw Data'!$P:$P,APJ!$C29,'Raw Data'!$L:$L,APJ!$B29,'Raw Data'!$M:$M,"Japan")</f>
        <v>1056</v>
      </c>
      <c r="L29" s="30">
        <f>SUMIFS('Raw Data'!$AG:$AG,'Raw Data'!$P:$P,APJ!$C29,'Raw Data'!$L:$L,APJ!$B29,'Raw Data'!$M:$M,"Japan")</f>
        <v>0</v>
      </c>
      <c r="M29" s="30">
        <f>SUMIFS('Raw Data'!$AH:$AH,'Raw Data'!$P:$P,APJ!$C29,'Raw Data'!$L:$L,APJ!$B29,'Raw Data'!$M:$M,"Japan")</f>
        <v>0</v>
      </c>
      <c r="N29" s="30">
        <f>SUMIFS('Raw Data'!$AQ:$AQ,'Raw Data'!$P:$P,APJ!$C29,'Raw Data'!$L:$L,APJ!$B29,'Raw Data'!$M:$M,"Japan")</f>
        <v>0</v>
      </c>
      <c r="O29" s="30">
        <f>SUMIFS('Raw Data'!$AR:$AR,'Raw Data'!$P:$P,APJ!$C29,'Raw Data'!$L:$L,APJ!$B29,'Raw Data'!$M:$M,"Japan")</f>
        <v>0</v>
      </c>
      <c r="P29" s="30">
        <f>SUMIFS('Raw Data'!$AJ:$AJ,'Raw Data'!$P:$P,APJ!$C29,'Raw Data'!$L:$L,APJ!$B29,'Raw Data'!$M:$M,"Japan")</f>
        <v>0</v>
      </c>
      <c r="Q29" s="30">
        <f>SUMIFS('Raw Data'!$AU:$AU,'Raw Data'!$P:$P,APJ!$C29,'Raw Data'!$L:$L,APJ!$B29,'Raw Data'!$M:$M,"Japan")</f>
        <v>706727.60970000003</v>
      </c>
      <c r="R29" s="30">
        <f>SUMIFS('Raw Data'!$AV:$AV,'Raw Data'!$P:$P,APJ!$C29,'Raw Data'!$L:$L,APJ!$B29,'Raw Data'!$M:$M,"Japan")</f>
        <v>422810.59019999992</v>
      </c>
      <c r="S29" s="52">
        <f>SUMIFS('Raw Data'!$AW:$AW,'Raw Data'!$P:$P,APJ!$C29,'Raw Data'!$L:$L,APJ!$B29,'Raw Data'!$M:$M,"Japan")</f>
        <v>13965.14</v>
      </c>
    </row>
    <row r="30" spans="1:19" x14ac:dyDescent="0.25">
      <c r="A30" s="128"/>
      <c r="B30" s="33" t="s">
        <v>7769</v>
      </c>
      <c r="C30" s="27" t="s">
        <v>106</v>
      </c>
      <c r="D30" s="25">
        <f>SUMIFS('Raw Data'!$Q:$Q,'Raw Data'!$P:$P,APJ!$C30,'Raw Data'!$L:$L,APJ!$B30,'Raw Data'!$M:$M,"Japan")</f>
        <v>19175</v>
      </c>
      <c r="E30" s="25">
        <f>SUMIFS('Raw Data'!$V:$V,'Raw Data'!$P:$P,APJ!$C30,'Raw Data'!$L:$L,APJ!$B30,'Raw Data'!$M:$M,"Japan")</f>
        <v>2719</v>
      </c>
      <c r="F30" s="25">
        <f>SUMIFS('Raw Data'!$X:$X,'Raw Data'!$P:$P,APJ!$C30,'Raw Data'!$L:$L,APJ!$B30,'Raw Data'!$M:$M,"Japan")</f>
        <v>673</v>
      </c>
      <c r="G30" s="25">
        <f>SUMIFS('Raw Data'!$Y:$Y,'Raw Data'!$P:$P,APJ!$C30,'Raw Data'!$L:$L,APJ!$B30,'Raw Data'!$M:$M,"Japan")</f>
        <v>607</v>
      </c>
      <c r="H30" s="25">
        <f>SUMIFS('Raw Data'!$Z:$Z,'Raw Data'!$P:$P,APJ!$C30,'Raw Data'!$L:$L,APJ!$B30,'Raw Data'!$M:$M,"Japan")</f>
        <v>479</v>
      </c>
      <c r="I30" s="25">
        <f>SUMIFS('Raw Data'!$AA:$AA,'Raw Data'!$P:$P,APJ!$C30,'Raw Data'!$L:$L,APJ!$B30,'Raw Data'!$M:$M,"Japan")</f>
        <v>0</v>
      </c>
      <c r="J30" s="25">
        <f>SUMIFS('Raw Data'!$AE:$AE,'Raw Data'!$P:$P,APJ!$C30,'Raw Data'!$L:$L,APJ!$B30,'Raw Data'!$M:$M,"Japan")</f>
        <v>0</v>
      </c>
      <c r="K30" s="25">
        <f>SUMIFS('Raw Data'!$AF:$AF,'Raw Data'!$P:$P,APJ!$C30,'Raw Data'!$L:$L,APJ!$B30,'Raw Data'!$M:$M,"Japan")</f>
        <v>4630</v>
      </c>
      <c r="L30" s="25">
        <f>SUMIFS('Raw Data'!$AG:$AG,'Raw Data'!$P:$P,APJ!$C30,'Raw Data'!$L:$L,APJ!$B30,'Raw Data'!$M:$M,"Japan")</f>
        <v>0</v>
      </c>
      <c r="M30" s="25">
        <f>SUMIFS('Raw Data'!$AH:$AH,'Raw Data'!$P:$P,APJ!$C30,'Raw Data'!$L:$L,APJ!$B30,'Raw Data'!$M:$M,"Japan")</f>
        <v>0</v>
      </c>
      <c r="N30" s="25">
        <f>SUMIFS('Raw Data'!$AQ:$AQ,'Raw Data'!$P:$P,APJ!$C30,'Raw Data'!$L:$L,APJ!$B30,'Raw Data'!$M:$M,"Japan")</f>
        <v>0</v>
      </c>
      <c r="O30" s="25">
        <f>SUMIFS('Raw Data'!$AR:$AR,'Raw Data'!$P:$P,APJ!$C30,'Raw Data'!$L:$L,APJ!$B30,'Raw Data'!$M:$M,"Japan")</f>
        <v>0</v>
      </c>
      <c r="P30" s="25">
        <f>SUMIFS('Raw Data'!$AJ:$AJ,'Raw Data'!$P:$P,APJ!$C30,'Raw Data'!$L:$L,APJ!$B30,'Raw Data'!$M:$M,"Japan")</f>
        <v>1040</v>
      </c>
      <c r="Q30" s="25">
        <f>SUMIFS('Raw Data'!$AU:$AU,'Raw Data'!$P:$P,APJ!$C30,'Raw Data'!$L:$L,APJ!$B30,'Raw Data'!$M:$M,"Japan")</f>
        <v>8913428.8383999988</v>
      </c>
      <c r="R30" s="25">
        <f>SUMIFS('Raw Data'!$AV:$AV,'Raw Data'!$P:$P,APJ!$C30,'Raw Data'!$L:$L,APJ!$B30,'Raw Data'!$M:$M,"Japan")</f>
        <v>1949915.4313999999</v>
      </c>
      <c r="S30" s="53">
        <f>SUMIFS('Raw Data'!$AW:$AW,'Raw Data'!$P:$P,APJ!$C30,'Raw Data'!$L:$L,APJ!$B30,'Raw Data'!$M:$M,"Japan")</f>
        <v>218651.48</v>
      </c>
    </row>
    <row r="31" spans="1:19" ht="15.75" thickBot="1" x14ac:dyDescent="0.3">
      <c r="A31" s="128"/>
      <c r="B31" s="40" t="s">
        <v>7769</v>
      </c>
      <c r="C31" s="41" t="s">
        <v>120</v>
      </c>
      <c r="D31" s="42">
        <f>SUMIFS('Raw Data'!$Q:$Q,'Raw Data'!$P:$P,APJ!$C31,'Raw Data'!$L:$L,APJ!$B31,'Raw Data'!$M:$M,"Japan")</f>
        <v>53</v>
      </c>
      <c r="E31" s="42">
        <f>SUMIFS('Raw Data'!$V:$V,'Raw Data'!$P:$P,APJ!$C31,'Raw Data'!$L:$L,APJ!$B31,'Raw Data'!$M:$M,"Japan")</f>
        <v>53</v>
      </c>
      <c r="F31" s="42">
        <f>SUMIFS('Raw Data'!$X:$X,'Raw Data'!$P:$P,APJ!$C31,'Raw Data'!$L:$L,APJ!$B31,'Raw Data'!$M:$M,"Japan")</f>
        <v>53</v>
      </c>
      <c r="G31" s="42">
        <f>SUMIFS('Raw Data'!$Y:$Y,'Raw Data'!$P:$P,APJ!$C31,'Raw Data'!$L:$L,APJ!$B31,'Raw Data'!$M:$M,"Japan")</f>
        <v>53</v>
      </c>
      <c r="H31" s="42">
        <f>SUMIFS('Raw Data'!$Z:$Z,'Raw Data'!$P:$P,APJ!$C31,'Raw Data'!$L:$L,APJ!$B31,'Raw Data'!$M:$M,"Japan")</f>
        <v>53</v>
      </c>
      <c r="I31" s="42">
        <f>SUMIFS('Raw Data'!$AA:$AA,'Raw Data'!$P:$P,APJ!$C31,'Raw Data'!$L:$L,APJ!$B31,'Raw Data'!$M:$M,"Japan")</f>
        <v>53</v>
      </c>
      <c r="J31" s="42">
        <f>SUMIFS('Raw Data'!$AE:$AE,'Raw Data'!$P:$P,APJ!$C31,'Raw Data'!$L:$L,APJ!$B31,'Raw Data'!$M:$M,"Japan")</f>
        <v>0</v>
      </c>
      <c r="K31" s="42">
        <f>SUMIFS('Raw Data'!$AF:$AF,'Raw Data'!$P:$P,APJ!$C31,'Raw Data'!$L:$L,APJ!$B31,'Raw Data'!$M:$M,"Japan")</f>
        <v>0</v>
      </c>
      <c r="L31" s="42">
        <f>SUMIFS('Raw Data'!$AG:$AG,'Raw Data'!$P:$P,APJ!$C31,'Raw Data'!$L:$L,APJ!$B31,'Raw Data'!$M:$M,"Japan")</f>
        <v>0</v>
      </c>
      <c r="M31" s="42">
        <f>SUMIFS('Raw Data'!$AH:$AH,'Raw Data'!$P:$P,APJ!$C31,'Raw Data'!$L:$L,APJ!$B31,'Raw Data'!$M:$M,"Japan")</f>
        <v>0</v>
      </c>
      <c r="N31" s="42">
        <f>SUMIFS('Raw Data'!$AQ:$AQ,'Raw Data'!$P:$P,APJ!$C31,'Raw Data'!$L:$L,APJ!$B31,'Raw Data'!$M:$M,"Japan")</f>
        <v>0</v>
      </c>
      <c r="O31" s="42">
        <f>SUMIFS('Raw Data'!$AR:$AR,'Raw Data'!$P:$P,APJ!$C31,'Raw Data'!$L:$L,APJ!$B31,'Raw Data'!$M:$M,"Japan")</f>
        <v>0</v>
      </c>
      <c r="P31" s="42">
        <f>SUMIFS('Raw Data'!$AJ:$AJ,'Raw Data'!$P:$P,APJ!$C31,'Raw Data'!$L:$L,APJ!$B31,'Raw Data'!$M:$M,"Japan")</f>
        <v>0</v>
      </c>
      <c r="Q31" s="42">
        <f>SUMIFS('Raw Data'!$AU:$AU,'Raw Data'!$P:$P,APJ!$C31,'Raw Data'!$L:$L,APJ!$B31,'Raw Data'!$M:$M,"Japan")</f>
        <v>17624.09</v>
      </c>
      <c r="R31" s="42">
        <f>SUMIFS('Raw Data'!$AV:$AV,'Raw Data'!$P:$P,APJ!$C31,'Raw Data'!$L:$L,APJ!$B31,'Raw Data'!$M:$M,"Japan")</f>
        <v>0</v>
      </c>
      <c r="S31" s="54">
        <f>SUMIFS('Raw Data'!$AW:$AW,'Raw Data'!$P:$P,APJ!$C31,'Raw Data'!$L:$L,APJ!$B31,'Raw Data'!$M:$M,"Japan")</f>
        <v>17624.09</v>
      </c>
    </row>
    <row r="32" spans="1:19" ht="15.75" thickBot="1" x14ac:dyDescent="0.3">
      <c r="A32" s="128"/>
      <c r="B32" s="45" t="s">
        <v>7769</v>
      </c>
      <c r="C32" s="46" t="s">
        <v>8170</v>
      </c>
      <c r="D32" s="47">
        <f t="shared" ref="D32:S32" si="3">SUM(D29:D31)</f>
        <v>20933</v>
      </c>
      <c r="E32" s="47">
        <f t="shared" si="3"/>
        <v>3003</v>
      </c>
      <c r="F32" s="47">
        <f t="shared" si="3"/>
        <v>752</v>
      </c>
      <c r="G32" s="47">
        <f t="shared" si="3"/>
        <v>660</v>
      </c>
      <c r="H32" s="47">
        <f t="shared" si="3"/>
        <v>532</v>
      </c>
      <c r="I32" s="47">
        <f t="shared" si="3"/>
        <v>53</v>
      </c>
      <c r="J32" s="47">
        <f t="shared" si="3"/>
        <v>0</v>
      </c>
      <c r="K32" s="47">
        <f t="shared" si="3"/>
        <v>5686</v>
      </c>
      <c r="L32" s="47">
        <f t="shared" si="3"/>
        <v>0</v>
      </c>
      <c r="M32" s="47">
        <f t="shared" si="3"/>
        <v>0</v>
      </c>
      <c r="N32" s="47">
        <f t="shared" si="3"/>
        <v>0</v>
      </c>
      <c r="O32" s="47">
        <f t="shared" si="3"/>
        <v>0</v>
      </c>
      <c r="P32" s="47">
        <f t="shared" si="3"/>
        <v>1040</v>
      </c>
      <c r="Q32" s="48">
        <f t="shared" si="3"/>
        <v>9637780.5380999986</v>
      </c>
      <c r="R32" s="48">
        <f t="shared" si="3"/>
        <v>2372726.0215999996</v>
      </c>
      <c r="S32" s="49">
        <f t="shared" si="3"/>
        <v>250240.71</v>
      </c>
    </row>
    <row r="34" spans="1:19" ht="15.75" thickBot="1" x14ac:dyDescent="0.3"/>
    <row r="35" spans="1:19" x14ac:dyDescent="0.25">
      <c r="A35" s="128" t="s">
        <v>7800</v>
      </c>
      <c r="B35" s="28" t="s">
        <v>7769</v>
      </c>
      <c r="C35" s="29" t="s">
        <v>65</v>
      </c>
      <c r="D35" s="30">
        <f>SUMIFS('Raw Data'!$Q:$Q,'Raw Data'!$P:$P,APJ!$C35,'Raw Data'!$L:$L,APJ!$B35,'Raw Data'!$M:$M,"China")</f>
        <v>0</v>
      </c>
      <c r="E35" s="30">
        <f>SUMIFS('Raw Data'!$V:$V,'Raw Data'!$P:$P,APJ!$C35,'Raw Data'!$L:$L,APJ!$B35,'Raw Data'!$M:$M,"China")</f>
        <v>0</v>
      </c>
      <c r="F35" s="30">
        <f>SUMIFS('Raw Data'!$X:$X,'Raw Data'!$P:$P,APJ!$C35,'Raw Data'!$L:$L,APJ!$B35,'Raw Data'!$M:$M,"China")</f>
        <v>0</v>
      </c>
      <c r="G35" s="30">
        <f>SUMIFS('Raw Data'!$Y:$Y,'Raw Data'!$P:$P,APJ!$C35,'Raw Data'!$L:$L,APJ!$B35,'Raw Data'!$M:$M,"China")</f>
        <v>0</v>
      </c>
      <c r="H35" s="30">
        <f>SUMIFS('Raw Data'!$Z:$Z,'Raw Data'!$P:$P,APJ!$C35,'Raw Data'!$L:$L,APJ!$B35,'Raw Data'!$M:$M,"China")</f>
        <v>0</v>
      </c>
      <c r="I35" s="30">
        <f>SUMIFS('Raw Data'!$AA:$AA,'Raw Data'!$P:$P,APJ!$C35,'Raw Data'!$L:$L,APJ!$B35,'Raw Data'!$M:$M,"China")</f>
        <v>0</v>
      </c>
      <c r="J35" s="30">
        <f>SUMIFS('Raw Data'!$AE:$AE,'Raw Data'!$P:$P,APJ!$C35,'Raw Data'!$L:$L,APJ!$B35,'Raw Data'!$M:$M,"China")</f>
        <v>0</v>
      </c>
      <c r="K35" s="30">
        <f>SUMIFS('Raw Data'!$AF:$AF,'Raw Data'!$P:$P,APJ!$C35,'Raw Data'!$L:$L,APJ!$B35,'Raw Data'!$M:$M,"China")</f>
        <v>0</v>
      </c>
      <c r="L35" s="30">
        <f>SUMIFS('Raw Data'!$AG:$AG,'Raw Data'!$P:$P,APJ!$C35,'Raw Data'!$L:$L,APJ!$B35,'Raw Data'!$M:$M,"China")</f>
        <v>0</v>
      </c>
      <c r="M35" s="30">
        <f>SUMIFS('Raw Data'!$AH:$AH,'Raw Data'!$P:$P,APJ!$C35,'Raw Data'!$L:$L,APJ!$B35,'Raw Data'!$M:$M,"China")</f>
        <v>0</v>
      </c>
      <c r="N35" s="30">
        <f>SUMIFS('Raw Data'!$AQ:$AQ,'Raw Data'!$P:$P,APJ!$C35,'Raw Data'!$L:$L,APJ!$B35,'Raw Data'!$M:$M,"China")</f>
        <v>0</v>
      </c>
      <c r="O35" s="30">
        <f>SUMIFS('Raw Data'!$AR:$AR,'Raw Data'!$P:$P,APJ!$C35,'Raw Data'!$L:$L,APJ!$B35,'Raw Data'!$M:$M,"China")</f>
        <v>0</v>
      </c>
      <c r="P35" s="30">
        <f>SUMIFS('Raw Data'!$AJ:$AJ,'Raw Data'!$P:$P,APJ!$C35,'Raw Data'!$L:$L,APJ!$B35,'Raw Data'!$M:$M,"China")</f>
        <v>0</v>
      </c>
      <c r="Q35" s="30">
        <f>SUMIFS('Raw Data'!$AU:$AU,'Raw Data'!$P:$P,APJ!$C35,'Raw Data'!$L:$L,APJ!$B35,'Raw Data'!$M:$M,"China")</f>
        <v>0</v>
      </c>
      <c r="R35" s="30">
        <f>SUMIFS('Raw Data'!$AV:$AV,'Raw Data'!$P:$P,APJ!$C35,'Raw Data'!$L:$L,APJ!$B35,'Raw Data'!$M:$M,"China")</f>
        <v>0</v>
      </c>
      <c r="S35" s="52">
        <f>SUMIFS('Raw Data'!$AW:$AW,'Raw Data'!$P:$P,APJ!$C35,'Raw Data'!$L:$L,APJ!$B35,'Raw Data'!$M:$M,"China")</f>
        <v>0</v>
      </c>
    </row>
    <row r="36" spans="1:19" x14ac:dyDescent="0.25">
      <c r="A36" s="128"/>
      <c r="B36" s="33" t="s">
        <v>7769</v>
      </c>
      <c r="C36" s="27" t="s">
        <v>106</v>
      </c>
      <c r="D36" s="25">
        <f>SUMIFS('Raw Data'!$Q:$Q,'Raw Data'!$P:$P,APJ!$C36,'Raw Data'!$L:$L,APJ!$B36,'Raw Data'!$M:$M,"China")</f>
        <v>0</v>
      </c>
      <c r="E36" s="25">
        <f>SUMIFS('Raw Data'!$V:$V,'Raw Data'!$P:$P,APJ!$C36,'Raw Data'!$L:$L,APJ!$B36,'Raw Data'!$M:$M,"China")</f>
        <v>0</v>
      </c>
      <c r="F36" s="25">
        <f>SUMIFS('Raw Data'!$X:$X,'Raw Data'!$P:$P,APJ!$C36,'Raw Data'!$L:$L,APJ!$B36,'Raw Data'!$M:$M,"China")</f>
        <v>0</v>
      </c>
      <c r="G36" s="25">
        <f>SUMIFS('Raw Data'!$Y:$Y,'Raw Data'!$P:$P,APJ!$C36,'Raw Data'!$L:$L,APJ!$B36,'Raw Data'!$M:$M,"China")</f>
        <v>0</v>
      </c>
      <c r="H36" s="25">
        <f>SUMIFS('Raw Data'!$Z:$Z,'Raw Data'!$P:$P,APJ!$C36,'Raw Data'!$L:$L,APJ!$B36,'Raw Data'!$M:$M,"China")</f>
        <v>0</v>
      </c>
      <c r="I36" s="25">
        <f>SUMIFS('Raw Data'!$AA:$AA,'Raw Data'!$P:$P,APJ!$C36,'Raw Data'!$L:$L,APJ!$B36,'Raw Data'!$M:$M,"China")</f>
        <v>0</v>
      </c>
      <c r="J36" s="25">
        <f>SUMIFS('Raw Data'!$AE:$AE,'Raw Data'!$P:$P,APJ!$C36,'Raw Data'!$L:$L,APJ!$B36,'Raw Data'!$M:$M,"China")</f>
        <v>0</v>
      </c>
      <c r="K36" s="25">
        <f>SUMIFS('Raw Data'!$AF:$AF,'Raw Data'!$P:$P,APJ!$C36,'Raw Data'!$L:$L,APJ!$B36,'Raw Data'!$M:$M,"China")</f>
        <v>0</v>
      </c>
      <c r="L36" s="25">
        <f>SUMIFS('Raw Data'!$AG:$AG,'Raw Data'!$P:$P,APJ!$C36,'Raw Data'!$L:$L,APJ!$B36,'Raw Data'!$M:$M,"China")</f>
        <v>0</v>
      </c>
      <c r="M36" s="25">
        <f>SUMIFS('Raw Data'!$AH:$AH,'Raw Data'!$P:$P,APJ!$C36,'Raw Data'!$L:$L,APJ!$B36,'Raw Data'!$M:$M,"China")</f>
        <v>0</v>
      </c>
      <c r="N36" s="25">
        <f>SUMIFS('Raw Data'!$AQ:$AQ,'Raw Data'!$P:$P,APJ!$C36,'Raw Data'!$L:$L,APJ!$B36,'Raw Data'!$M:$M,"China")</f>
        <v>0</v>
      </c>
      <c r="O36" s="25">
        <f>SUMIFS('Raw Data'!$AR:$AR,'Raw Data'!$P:$P,APJ!$C36,'Raw Data'!$L:$L,APJ!$B36,'Raw Data'!$M:$M,"China")</f>
        <v>0</v>
      </c>
      <c r="P36" s="25">
        <f>SUMIFS('Raw Data'!$AJ:$AJ,'Raw Data'!$P:$P,APJ!$C36,'Raw Data'!$L:$L,APJ!$B36,'Raw Data'!$M:$M,"China")</f>
        <v>0</v>
      </c>
      <c r="Q36" s="25">
        <f>SUMIFS('Raw Data'!$AU:$AU,'Raw Data'!$P:$P,APJ!$C36,'Raw Data'!$L:$L,APJ!$B36,'Raw Data'!$M:$M,"China")</f>
        <v>0</v>
      </c>
      <c r="R36" s="25">
        <f>SUMIFS('Raw Data'!$AV:$AV,'Raw Data'!$P:$P,APJ!$C36,'Raw Data'!$L:$L,APJ!$B36,'Raw Data'!$M:$M,"China")</f>
        <v>0</v>
      </c>
      <c r="S36" s="53">
        <f>SUMIFS('Raw Data'!$AW:$AW,'Raw Data'!$P:$P,APJ!$C36,'Raw Data'!$L:$L,APJ!$B36,'Raw Data'!$M:$M,"China")</f>
        <v>0</v>
      </c>
    </row>
    <row r="37" spans="1:19" ht="15.75" thickBot="1" x14ac:dyDescent="0.3">
      <c r="A37" s="128"/>
      <c r="B37" s="40" t="s">
        <v>7769</v>
      </c>
      <c r="C37" s="41" t="s">
        <v>120</v>
      </c>
      <c r="D37" s="42">
        <f>SUMIFS('Raw Data'!$Q:$Q,'Raw Data'!$P:$P,APJ!$C37,'Raw Data'!$L:$L,APJ!$B37,'Raw Data'!$M:$M,"China")</f>
        <v>1058</v>
      </c>
      <c r="E37" s="42">
        <f>SUMIFS('Raw Data'!$V:$V,'Raw Data'!$P:$P,APJ!$C37,'Raw Data'!$L:$L,APJ!$B37,'Raw Data'!$M:$M,"China")</f>
        <v>1053</v>
      </c>
      <c r="F37" s="42">
        <f>SUMIFS('Raw Data'!$X:$X,'Raw Data'!$P:$P,APJ!$C37,'Raw Data'!$L:$L,APJ!$B37,'Raw Data'!$M:$M,"China")</f>
        <v>999</v>
      </c>
      <c r="G37" s="42">
        <f>SUMIFS('Raw Data'!$Y:$Y,'Raw Data'!$P:$P,APJ!$C37,'Raw Data'!$L:$L,APJ!$B37,'Raw Data'!$M:$M,"China")</f>
        <v>978</v>
      </c>
      <c r="H37" s="42">
        <f>SUMIFS('Raw Data'!$Z:$Z,'Raw Data'!$P:$P,APJ!$C37,'Raw Data'!$L:$L,APJ!$B37,'Raw Data'!$M:$M,"China")</f>
        <v>978</v>
      </c>
      <c r="I37" s="42">
        <f>SUMIFS('Raw Data'!$AA:$AA,'Raw Data'!$P:$P,APJ!$C37,'Raw Data'!$L:$L,APJ!$B37,'Raw Data'!$M:$M,"China")</f>
        <v>969</v>
      </c>
      <c r="J37" s="42">
        <f>SUMIFS('Raw Data'!$AE:$AE,'Raw Data'!$P:$P,APJ!$C37,'Raw Data'!$L:$L,APJ!$B37,'Raw Data'!$M:$M,"China")</f>
        <v>0</v>
      </c>
      <c r="K37" s="42">
        <f>SUMIFS('Raw Data'!$AF:$AF,'Raw Data'!$P:$P,APJ!$C37,'Raw Data'!$L:$L,APJ!$B37,'Raw Data'!$M:$M,"China")</f>
        <v>0</v>
      </c>
      <c r="L37" s="42">
        <f>SUMIFS('Raw Data'!$AG:$AG,'Raw Data'!$P:$P,APJ!$C37,'Raw Data'!$L:$L,APJ!$B37,'Raw Data'!$M:$M,"China")</f>
        <v>0</v>
      </c>
      <c r="M37" s="42">
        <f>SUMIFS('Raw Data'!$AH:$AH,'Raw Data'!$P:$P,APJ!$C37,'Raw Data'!$L:$L,APJ!$B37,'Raw Data'!$M:$M,"China")</f>
        <v>0</v>
      </c>
      <c r="N37" s="42">
        <f>SUMIFS('Raw Data'!$AQ:$AQ,'Raw Data'!$P:$P,APJ!$C37,'Raw Data'!$L:$L,APJ!$B37,'Raw Data'!$M:$M,"China")</f>
        <v>0</v>
      </c>
      <c r="O37" s="42">
        <f>SUMIFS('Raw Data'!$AR:$AR,'Raw Data'!$P:$P,APJ!$C37,'Raw Data'!$L:$L,APJ!$B37,'Raw Data'!$M:$M,"China")</f>
        <v>0</v>
      </c>
      <c r="P37" s="42">
        <f>SUMIFS('Raw Data'!$AJ:$AJ,'Raw Data'!$P:$P,APJ!$C37,'Raw Data'!$L:$L,APJ!$B37,'Raw Data'!$M:$M,"China")</f>
        <v>0</v>
      </c>
      <c r="Q37" s="42">
        <f>SUMIFS('Raw Data'!$AU:$AU,'Raw Data'!$P:$P,APJ!$C37,'Raw Data'!$L:$L,APJ!$B37,'Raw Data'!$M:$M,"China")</f>
        <v>361394.26</v>
      </c>
      <c r="R37" s="42">
        <f>SUMIFS('Raw Data'!$AV:$AV,'Raw Data'!$P:$P,APJ!$C37,'Raw Data'!$L:$L,APJ!$B37,'Raw Data'!$M:$M,"China")</f>
        <v>0</v>
      </c>
      <c r="S37" s="54">
        <f>SUMIFS('Raw Data'!$AW:$AW,'Raw Data'!$P:$P,APJ!$C37,'Raw Data'!$L:$L,APJ!$B37,'Raw Data'!$M:$M,"China")</f>
        <v>337814.91</v>
      </c>
    </row>
    <row r="38" spans="1:19" ht="15.75" thickBot="1" x14ac:dyDescent="0.3">
      <c r="A38" s="128"/>
      <c r="B38" s="45" t="s">
        <v>7769</v>
      </c>
      <c r="C38" s="46" t="s">
        <v>8170</v>
      </c>
      <c r="D38" s="47">
        <f t="shared" ref="D38:S38" si="4">SUM(D35:D37)</f>
        <v>1058</v>
      </c>
      <c r="E38" s="47">
        <f t="shared" si="4"/>
        <v>1053</v>
      </c>
      <c r="F38" s="47">
        <f t="shared" si="4"/>
        <v>999</v>
      </c>
      <c r="G38" s="47">
        <f t="shared" si="4"/>
        <v>978</v>
      </c>
      <c r="H38" s="47">
        <f t="shared" si="4"/>
        <v>978</v>
      </c>
      <c r="I38" s="47">
        <f t="shared" si="4"/>
        <v>969</v>
      </c>
      <c r="J38" s="47">
        <f t="shared" si="4"/>
        <v>0</v>
      </c>
      <c r="K38" s="47">
        <f t="shared" si="4"/>
        <v>0</v>
      </c>
      <c r="L38" s="47">
        <f t="shared" si="4"/>
        <v>0</v>
      </c>
      <c r="M38" s="47">
        <f t="shared" si="4"/>
        <v>0</v>
      </c>
      <c r="N38" s="47">
        <f t="shared" si="4"/>
        <v>0</v>
      </c>
      <c r="O38" s="47">
        <f t="shared" si="4"/>
        <v>0</v>
      </c>
      <c r="P38" s="47">
        <f t="shared" si="4"/>
        <v>0</v>
      </c>
      <c r="Q38" s="48">
        <f t="shared" si="4"/>
        <v>361394.26</v>
      </c>
      <c r="R38" s="48">
        <f t="shared" si="4"/>
        <v>0</v>
      </c>
      <c r="S38" s="49">
        <f t="shared" si="4"/>
        <v>337814.91</v>
      </c>
    </row>
    <row r="40" spans="1:19" ht="15.75" thickBot="1" x14ac:dyDescent="0.3"/>
    <row r="41" spans="1:19" x14ac:dyDescent="0.25">
      <c r="A41" s="128" t="s">
        <v>8177</v>
      </c>
      <c r="B41" s="28" t="s">
        <v>7769</v>
      </c>
      <c r="C41" s="29" t="s">
        <v>65</v>
      </c>
      <c r="D41" s="30">
        <f>SUMIFS('Raw Data'!$Q:$Q,'Raw Data'!$P:$P,APJ!$C41,'Raw Data'!$L:$L,APJ!$B41,'Raw Data'!$M:$M,"India")</f>
        <v>0</v>
      </c>
      <c r="E41" s="30">
        <f>SUMIFS('Raw Data'!$V:$V,'Raw Data'!$P:$P,APJ!$C41,'Raw Data'!$L:$L,APJ!$B41,'Raw Data'!$M:$M,"India")</f>
        <v>0</v>
      </c>
      <c r="F41" s="30">
        <f>SUMIFS('Raw Data'!$X:$X,'Raw Data'!$P:$P,APJ!$C41,'Raw Data'!$L:$L,APJ!$B41,'Raw Data'!$M:$M,"India")</f>
        <v>0</v>
      </c>
      <c r="G41" s="30">
        <f>SUMIFS('Raw Data'!$Y:$Y,'Raw Data'!$P:$P,APJ!$C41,'Raw Data'!$L:$L,APJ!$B41,'Raw Data'!$M:$M,"India")</f>
        <v>0</v>
      </c>
      <c r="H41" s="30">
        <f>SUMIFS('Raw Data'!$Z:$Z,'Raw Data'!$P:$P,APJ!$C41,'Raw Data'!$L:$L,APJ!$B41,'Raw Data'!$M:$M,"India")</f>
        <v>0</v>
      </c>
      <c r="I41" s="30">
        <f>SUMIFS('Raw Data'!$AA:$AA,'Raw Data'!$P:$P,APJ!$C41,'Raw Data'!$L:$L,APJ!$B41,'Raw Data'!$M:$M,"India")</f>
        <v>0</v>
      </c>
      <c r="J41" s="30">
        <f>SUMIFS('Raw Data'!$AE:$AE,'Raw Data'!$P:$P,APJ!$C41,'Raw Data'!$L:$L,APJ!$B41,'Raw Data'!$M:$M,"India")</f>
        <v>0</v>
      </c>
      <c r="K41" s="30">
        <f>SUMIFS('Raw Data'!$AF:$AF,'Raw Data'!$P:$P,APJ!$C41,'Raw Data'!$L:$L,APJ!$B41,'Raw Data'!$M:$M,"India")</f>
        <v>0</v>
      </c>
      <c r="L41" s="30">
        <f>SUMIFS('Raw Data'!$AG:$AG,'Raw Data'!$P:$P,APJ!$C41,'Raw Data'!$L:$L,APJ!$B41,'Raw Data'!$M:$M,"India")</f>
        <v>0</v>
      </c>
      <c r="M41" s="30">
        <f>SUMIFS('Raw Data'!$AH:$AH,'Raw Data'!$P:$P,APJ!$C41,'Raw Data'!$L:$L,APJ!$B41,'Raw Data'!$M:$M,"India")</f>
        <v>0</v>
      </c>
      <c r="N41" s="30">
        <f>SUMIFS('Raw Data'!$AQ:$AQ,'Raw Data'!$P:$P,APJ!$C41,'Raw Data'!$L:$L,APJ!$B41,'Raw Data'!$M:$M,"India")</f>
        <v>0</v>
      </c>
      <c r="O41" s="30">
        <f>SUMIFS('Raw Data'!$AR:$AR,'Raw Data'!$P:$P,APJ!$C41,'Raw Data'!$L:$L,APJ!$B41,'Raw Data'!$M:$M,"India")</f>
        <v>0</v>
      </c>
      <c r="P41" s="30">
        <f>SUMIFS('Raw Data'!$AJ:$AJ,'Raw Data'!$P:$P,APJ!$C41,'Raw Data'!$L:$L,APJ!$B41,'Raw Data'!$M:$M,"India")</f>
        <v>0</v>
      </c>
      <c r="Q41" s="30">
        <f>SUMIFS('Raw Data'!$AU:$AU,'Raw Data'!$P:$P,APJ!$C41,'Raw Data'!$L:$L,APJ!$B41,'Raw Data'!$M:$M,"India")</f>
        <v>0</v>
      </c>
      <c r="R41" s="30">
        <f>SUMIFS('Raw Data'!$AV:$AV,'Raw Data'!$P:$P,APJ!$C41,'Raw Data'!$L:$L,APJ!$B41,'Raw Data'!$M:$M,"India")</f>
        <v>0</v>
      </c>
      <c r="S41" s="52">
        <f>SUMIFS('Raw Data'!$AW:$AW,'Raw Data'!$P:$P,APJ!$C41,'Raw Data'!$L:$L,APJ!$B41,'Raw Data'!$M:$M,"India")</f>
        <v>0</v>
      </c>
    </row>
    <row r="42" spans="1:19" x14ac:dyDescent="0.25">
      <c r="A42" s="128"/>
      <c r="B42" s="33" t="s">
        <v>7769</v>
      </c>
      <c r="C42" s="27" t="s">
        <v>106</v>
      </c>
      <c r="D42" s="25">
        <f>SUMIFS('Raw Data'!$Q:$Q,'Raw Data'!$P:$P,APJ!$C42,'Raw Data'!$L:$L,APJ!$B42,'Raw Data'!$M:$M,"India")</f>
        <v>0</v>
      </c>
      <c r="E42" s="25">
        <f>SUMIFS('Raw Data'!$V:$V,'Raw Data'!$P:$P,APJ!$C42,'Raw Data'!$L:$L,APJ!$B42,'Raw Data'!$M:$M,"India")</f>
        <v>0</v>
      </c>
      <c r="F42" s="25">
        <f>SUMIFS('Raw Data'!$X:$X,'Raw Data'!$P:$P,APJ!$C42,'Raw Data'!$L:$L,APJ!$B42,'Raw Data'!$M:$M,"India")</f>
        <v>0</v>
      </c>
      <c r="G42" s="25">
        <f>SUMIFS('Raw Data'!$Y:$Y,'Raw Data'!$P:$P,APJ!$C42,'Raw Data'!$L:$L,APJ!$B42,'Raw Data'!$M:$M,"India")</f>
        <v>0</v>
      </c>
      <c r="H42" s="25">
        <f>SUMIFS('Raw Data'!$Z:$Z,'Raw Data'!$P:$P,APJ!$C42,'Raw Data'!$L:$L,APJ!$B42,'Raw Data'!$M:$M,"India")</f>
        <v>0</v>
      </c>
      <c r="I42" s="25">
        <f>SUMIFS('Raw Data'!$AA:$AA,'Raw Data'!$P:$P,APJ!$C42,'Raw Data'!$L:$L,APJ!$B42,'Raw Data'!$M:$M,"India")</f>
        <v>0</v>
      </c>
      <c r="J42" s="25">
        <f>SUMIFS('Raw Data'!$AE:$AE,'Raw Data'!$P:$P,APJ!$C42,'Raw Data'!$L:$L,APJ!$B42,'Raw Data'!$M:$M,"India")</f>
        <v>0</v>
      </c>
      <c r="K42" s="25">
        <f>SUMIFS('Raw Data'!$AF:$AF,'Raw Data'!$P:$P,APJ!$C42,'Raw Data'!$L:$L,APJ!$B42,'Raw Data'!$M:$M,"India")</f>
        <v>0</v>
      </c>
      <c r="L42" s="25">
        <f>SUMIFS('Raw Data'!$AG:$AG,'Raw Data'!$P:$P,APJ!$C42,'Raw Data'!$L:$L,APJ!$B42,'Raw Data'!$M:$M,"India")</f>
        <v>0</v>
      </c>
      <c r="M42" s="25">
        <f>SUMIFS('Raw Data'!$AH:$AH,'Raw Data'!$P:$P,APJ!$C42,'Raw Data'!$L:$L,APJ!$B42,'Raw Data'!$M:$M,"India")</f>
        <v>0</v>
      </c>
      <c r="N42" s="25">
        <f>SUMIFS('Raw Data'!$AQ:$AQ,'Raw Data'!$P:$P,APJ!$C42,'Raw Data'!$L:$L,APJ!$B42,'Raw Data'!$M:$M,"India")</f>
        <v>0</v>
      </c>
      <c r="O42" s="25">
        <f>SUMIFS('Raw Data'!$AR:$AR,'Raw Data'!$P:$P,APJ!$C42,'Raw Data'!$L:$L,APJ!$B42,'Raw Data'!$M:$M,"India")</f>
        <v>0</v>
      </c>
      <c r="P42" s="25">
        <f>SUMIFS('Raw Data'!$AJ:$AJ,'Raw Data'!$P:$P,APJ!$C42,'Raw Data'!$L:$L,APJ!$B42,'Raw Data'!$M:$M,"India")</f>
        <v>0</v>
      </c>
      <c r="Q42" s="25">
        <f>SUMIFS('Raw Data'!$AU:$AU,'Raw Data'!$P:$P,APJ!$C42,'Raw Data'!$L:$L,APJ!$B42,'Raw Data'!$M:$M,"India")</f>
        <v>0</v>
      </c>
      <c r="R42" s="25">
        <f>SUMIFS('Raw Data'!$AV:$AV,'Raw Data'!$P:$P,APJ!$C42,'Raw Data'!$L:$L,APJ!$B42,'Raw Data'!$M:$M,"India")</f>
        <v>0</v>
      </c>
      <c r="S42" s="53">
        <f>SUMIFS('Raw Data'!$AW:$AW,'Raw Data'!$P:$P,APJ!$C42,'Raw Data'!$L:$L,APJ!$B42,'Raw Data'!$M:$M,"India")</f>
        <v>0</v>
      </c>
    </row>
    <row r="43" spans="1:19" ht="15.75" thickBot="1" x14ac:dyDescent="0.3">
      <c r="A43" s="128"/>
      <c r="B43" s="40" t="s">
        <v>7769</v>
      </c>
      <c r="C43" s="41" t="s">
        <v>120</v>
      </c>
      <c r="D43" s="42">
        <f>SUMIFS('Raw Data'!$Q:$Q,'Raw Data'!$P:$P,APJ!$C43,'Raw Data'!$L:$L,APJ!$B43,'Raw Data'!$M:$M,"India")</f>
        <v>0</v>
      </c>
      <c r="E43" s="42">
        <f>SUMIFS('Raw Data'!$V:$V,'Raw Data'!$P:$P,APJ!$C43,'Raw Data'!$L:$L,APJ!$B43,'Raw Data'!$M:$M,"India")</f>
        <v>0</v>
      </c>
      <c r="F43" s="42">
        <f>SUMIFS('Raw Data'!$X:$X,'Raw Data'!$P:$P,APJ!$C43,'Raw Data'!$L:$L,APJ!$B43,'Raw Data'!$M:$M,"India")</f>
        <v>0</v>
      </c>
      <c r="G43" s="42">
        <f>SUMIFS('Raw Data'!$Y:$Y,'Raw Data'!$P:$P,APJ!$C43,'Raw Data'!$L:$L,APJ!$B43,'Raw Data'!$M:$M,"India")</f>
        <v>0</v>
      </c>
      <c r="H43" s="42">
        <f>SUMIFS('Raw Data'!$Z:$Z,'Raw Data'!$P:$P,APJ!$C43,'Raw Data'!$L:$L,APJ!$B43,'Raw Data'!$M:$M,"India")</f>
        <v>0</v>
      </c>
      <c r="I43" s="42">
        <f>SUMIFS('Raw Data'!$AA:$AA,'Raw Data'!$P:$P,APJ!$C43,'Raw Data'!$L:$L,APJ!$B43,'Raw Data'!$M:$M,"India")</f>
        <v>0</v>
      </c>
      <c r="J43" s="42">
        <f>SUMIFS('Raw Data'!$AE:$AE,'Raw Data'!$P:$P,APJ!$C43,'Raw Data'!$L:$L,APJ!$B43,'Raw Data'!$M:$M,"India")</f>
        <v>0</v>
      </c>
      <c r="K43" s="42">
        <f>SUMIFS('Raw Data'!$AF:$AF,'Raw Data'!$P:$P,APJ!$C43,'Raw Data'!$L:$L,APJ!$B43,'Raw Data'!$M:$M,"India")</f>
        <v>0</v>
      </c>
      <c r="L43" s="42">
        <f>SUMIFS('Raw Data'!$AG:$AG,'Raw Data'!$P:$P,APJ!$C43,'Raw Data'!$L:$L,APJ!$B43,'Raw Data'!$M:$M,"India")</f>
        <v>0</v>
      </c>
      <c r="M43" s="42">
        <f>SUMIFS('Raw Data'!$AH:$AH,'Raw Data'!$P:$P,APJ!$C43,'Raw Data'!$L:$L,APJ!$B43,'Raw Data'!$M:$M,"India")</f>
        <v>0</v>
      </c>
      <c r="N43" s="42">
        <f>SUMIFS('Raw Data'!$AQ:$AQ,'Raw Data'!$P:$P,APJ!$C43,'Raw Data'!$L:$L,APJ!$B43,'Raw Data'!$M:$M,"India")</f>
        <v>0</v>
      </c>
      <c r="O43" s="42">
        <f>SUMIFS('Raw Data'!$AR:$AR,'Raw Data'!$P:$P,APJ!$C43,'Raw Data'!$L:$L,APJ!$B43,'Raw Data'!$M:$M,"India")</f>
        <v>0</v>
      </c>
      <c r="P43" s="42">
        <f>SUMIFS('Raw Data'!$AJ:$AJ,'Raw Data'!$P:$P,APJ!$C43,'Raw Data'!$L:$L,APJ!$B43,'Raw Data'!$M:$M,"India")</f>
        <v>0</v>
      </c>
      <c r="Q43" s="42">
        <f>SUMIFS('Raw Data'!$AU:$AU,'Raw Data'!$P:$P,APJ!$C43,'Raw Data'!$L:$L,APJ!$B43,'Raw Data'!$M:$M,"India")</f>
        <v>0</v>
      </c>
      <c r="R43" s="42">
        <f>SUMIFS('Raw Data'!$AV:$AV,'Raw Data'!$P:$P,APJ!$C43,'Raw Data'!$L:$L,APJ!$B43,'Raw Data'!$M:$M,"India")</f>
        <v>0</v>
      </c>
      <c r="S43" s="54">
        <f>SUMIFS('Raw Data'!$AW:$AW,'Raw Data'!$P:$P,APJ!$C43,'Raw Data'!$L:$L,APJ!$B43,'Raw Data'!$M:$M,"India")</f>
        <v>0</v>
      </c>
    </row>
    <row r="44" spans="1:19" ht="15.75" thickBot="1" x14ac:dyDescent="0.3">
      <c r="A44" s="128"/>
      <c r="B44" s="45" t="s">
        <v>7769</v>
      </c>
      <c r="C44" s="46" t="s">
        <v>8170</v>
      </c>
      <c r="D44" s="47">
        <f t="shared" ref="D44:S44" si="5">SUM(D41:D43)</f>
        <v>0</v>
      </c>
      <c r="E44" s="47">
        <f t="shared" si="5"/>
        <v>0</v>
      </c>
      <c r="F44" s="47">
        <f t="shared" si="5"/>
        <v>0</v>
      </c>
      <c r="G44" s="47">
        <f t="shared" si="5"/>
        <v>0</v>
      </c>
      <c r="H44" s="47">
        <f t="shared" si="5"/>
        <v>0</v>
      </c>
      <c r="I44" s="47">
        <f t="shared" si="5"/>
        <v>0</v>
      </c>
      <c r="J44" s="47">
        <f t="shared" si="5"/>
        <v>0</v>
      </c>
      <c r="K44" s="47">
        <f t="shared" si="5"/>
        <v>0</v>
      </c>
      <c r="L44" s="47">
        <f t="shared" si="5"/>
        <v>0</v>
      </c>
      <c r="M44" s="47">
        <f t="shared" si="5"/>
        <v>0</v>
      </c>
      <c r="N44" s="47">
        <f t="shared" si="5"/>
        <v>0</v>
      </c>
      <c r="O44" s="47">
        <f t="shared" si="5"/>
        <v>0</v>
      </c>
      <c r="P44" s="47">
        <f t="shared" si="5"/>
        <v>0</v>
      </c>
      <c r="Q44" s="48">
        <f t="shared" si="5"/>
        <v>0</v>
      </c>
      <c r="R44" s="48">
        <f t="shared" si="5"/>
        <v>0</v>
      </c>
      <c r="S44" s="49">
        <f t="shared" si="5"/>
        <v>0</v>
      </c>
    </row>
  </sheetData>
  <mergeCells count="11">
    <mergeCell ref="Q1:S1"/>
    <mergeCell ref="A23:A26"/>
    <mergeCell ref="A29:A32"/>
    <mergeCell ref="A35:A38"/>
    <mergeCell ref="A41:A44"/>
    <mergeCell ref="A1:A2"/>
    <mergeCell ref="B1:B2"/>
    <mergeCell ref="C1:C2"/>
    <mergeCell ref="D1:D2"/>
    <mergeCell ref="E1:I1"/>
    <mergeCell ref="J1:P1"/>
  </mergeCells>
  <pageMargins left="0.7" right="0.7" top="0.75" bottom="0.75" header="0.3" footer="0.3"/>
  <pageSetup orientation="portrait" horizontalDpi="4294967293" verticalDpi="0" r:id="rId1"/>
  <headerFooter>
    <oddFooter>&amp;L&amp;"museo sans for dell,Bold"&amp;KAAAAAA                 Dell - Internal Use - Confidential</oddFooter>
    <evenFooter>&amp;L&amp;"museo sans for dell,Bold"&amp;KAAAAAA                 Dell - Internal Use - Confidential</evenFooter>
    <firstFooter>&amp;L&amp;"museo sans for dell,Bold"&amp;KAAAAAA                 Dell - Internal Use - Confidential</first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M277"/>
  <sheetViews>
    <sheetView zoomScale="85" zoomScaleNormal="85" workbookViewId="0">
      <selection activeCell="A16" sqref="A16"/>
    </sheetView>
  </sheetViews>
  <sheetFormatPr defaultRowHeight="15" x14ac:dyDescent="0.25"/>
  <cols>
    <col min="1" max="1" width="29" bestFit="1" customWidth="1"/>
    <col min="2" max="2" width="15.42578125" bestFit="1" customWidth="1"/>
    <col min="3" max="3" width="11" bestFit="1" customWidth="1"/>
    <col min="4" max="4" width="12" bestFit="1" customWidth="1"/>
    <col min="5" max="5" width="16.85546875" style="100" bestFit="1" customWidth="1"/>
    <col min="8" max="8" width="13.28515625" bestFit="1" customWidth="1"/>
    <col min="9" max="9" width="15.42578125" customWidth="1"/>
    <col min="10" max="10" width="11" customWidth="1"/>
    <col min="11" max="11" width="15.42578125" customWidth="1"/>
    <col min="12" max="12" width="13.85546875" style="98" bestFit="1" customWidth="1"/>
    <col min="13" max="13" width="14.85546875" style="98" bestFit="1" customWidth="1"/>
  </cols>
  <sheetData>
    <row r="1" spans="1:13" x14ac:dyDescent="0.25">
      <c r="A1" s="95" t="s">
        <v>11</v>
      </c>
      <c r="B1" t="s">
        <v>8179</v>
      </c>
      <c r="H1" s="95" t="s">
        <v>8180</v>
      </c>
      <c r="I1" t="s">
        <v>8183</v>
      </c>
      <c r="J1" t="s">
        <v>8184</v>
      </c>
      <c r="K1" t="s">
        <v>8186</v>
      </c>
      <c r="L1" s="99" t="s">
        <v>8187</v>
      </c>
      <c r="M1" s="99" t="s">
        <v>8188</v>
      </c>
    </row>
    <row r="2" spans="1:13" x14ac:dyDescent="0.25">
      <c r="H2" s="96" t="s">
        <v>61</v>
      </c>
      <c r="I2" s="97">
        <v>575011</v>
      </c>
      <c r="J2" s="97">
        <v>82325</v>
      </c>
      <c r="K2" s="101">
        <v>35936892.52746959</v>
      </c>
      <c r="L2" s="99">
        <v>0.14317117411666908</v>
      </c>
      <c r="M2" s="99">
        <v>7.980890800349906E-2</v>
      </c>
    </row>
    <row r="3" spans="1:13" x14ac:dyDescent="0.25">
      <c r="A3" s="95" t="s">
        <v>8180</v>
      </c>
      <c r="B3" t="s">
        <v>8183</v>
      </c>
      <c r="C3" t="s">
        <v>8184</v>
      </c>
      <c r="D3" t="s">
        <v>8185</v>
      </c>
      <c r="E3" s="101" t="s">
        <v>8186</v>
      </c>
      <c r="H3" s="96" t="s">
        <v>7769</v>
      </c>
      <c r="I3" s="97">
        <v>28957</v>
      </c>
      <c r="J3" s="97">
        <v>3067</v>
      </c>
      <c r="K3" s="101">
        <v>1524217.2899999998</v>
      </c>
      <c r="L3" s="99">
        <v>0.10591566805953656</v>
      </c>
      <c r="M3" s="99">
        <v>4.2200504195876648E-2</v>
      </c>
    </row>
    <row r="4" spans="1:13" x14ac:dyDescent="0.25">
      <c r="A4" s="96" t="s">
        <v>2971</v>
      </c>
      <c r="B4" s="97">
        <v>15151</v>
      </c>
      <c r="C4" s="97">
        <v>13933</v>
      </c>
      <c r="D4" s="97">
        <v>13741</v>
      </c>
      <c r="E4" s="101">
        <v>3331809.5700000003</v>
      </c>
      <c r="H4" s="96" t="s">
        <v>6874</v>
      </c>
      <c r="I4" s="97">
        <v>134955</v>
      </c>
      <c r="J4" s="97">
        <v>16071</v>
      </c>
      <c r="K4" s="101">
        <v>8200127.131099999</v>
      </c>
      <c r="L4" s="99">
        <v>0.11908413915749694</v>
      </c>
      <c r="M4" s="99">
        <v>3.8879626542180724E-2</v>
      </c>
    </row>
    <row r="5" spans="1:13" x14ac:dyDescent="0.25">
      <c r="A5" s="96" t="s">
        <v>60</v>
      </c>
      <c r="B5" s="97">
        <v>9514</v>
      </c>
      <c r="C5" s="97">
        <v>9264</v>
      </c>
      <c r="D5" s="97">
        <v>1494</v>
      </c>
      <c r="E5" s="101">
        <v>3242665.3200000003</v>
      </c>
      <c r="H5" s="96" t="s">
        <v>196</v>
      </c>
      <c r="I5" s="97">
        <v>77132</v>
      </c>
      <c r="J5" s="97">
        <v>20062</v>
      </c>
      <c r="K5" s="101">
        <v>7000007.251199998</v>
      </c>
      <c r="L5" s="99">
        <v>0.26009956956905045</v>
      </c>
      <c r="M5" s="99">
        <v>5.5255924907950005E-2</v>
      </c>
    </row>
    <row r="6" spans="1:13" x14ac:dyDescent="0.25">
      <c r="A6" s="96" t="s">
        <v>1373</v>
      </c>
      <c r="B6" s="97">
        <v>4287</v>
      </c>
      <c r="C6" s="97">
        <v>2887</v>
      </c>
      <c r="D6" s="97">
        <v>2887</v>
      </c>
      <c r="E6" s="101">
        <v>2562847.64</v>
      </c>
      <c r="H6" s="96" t="s">
        <v>8182</v>
      </c>
      <c r="I6" s="97">
        <v>816055</v>
      </c>
      <c r="J6" s="97">
        <v>121525</v>
      </c>
      <c r="K6" s="101">
        <v>52661244.199769586</v>
      </c>
      <c r="L6" s="99">
        <v>0.14891765873623714</v>
      </c>
      <c r="M6" s="99">
        <v>6.9385029195336095E-2</v>
      </c>
    </row>
    <row r="7" spans="1:13" x14ac:dyDescent="0.25">
      <c r="A7" s="96" t="s">
        <v>742</v>
      </c>
      <c r="B7" s="97">
        <v>14108</v>
      </c>
      <c r="C7" s="97">
        <v>2663</v>
      </c>
      <c r="D7" s="97">
        <v>1866</v>
      </c>
      <c r="E7" s="101">
        <v>1985195.8400000003</v>
      </c>
    </row>
    <row r="8" spans="1:13" x14ac:dyDescent="0.25">
      <c r="A8" s="96" t="s">
        <v>1508</v>
      </c>
      <c r="B8" s="97">
        <v>2629</v>
      </c>
      <c r="C8" s="97">
        <v>2301</v>
      </c>
      <c r="D8" s="97">
        <v>256</v>
      </c>
      <c r="E8" s="101">
        <v>1898238.56</v>
      </c>
    </row>
    <row r="9" spans="1:13" x14ac:dyDescent="0.25">
      <c r="A9" s="96" t="s">
        <v>613</v>
      </c>
      <c r="B9" s="97">
        <v>54198</v>
      </c>
      <c r="C9" s="97">
        <v>5371</v>
      </c>
      <c r="D9" s="97">
        <v>4263</v>
      </c>
      <c r="E9" s="101">
        <v>1652391.4731999997</v>
      </c>
    </row>
    <row r="10" spans="1:13" x14ac:dyDescent="0.25">
      <c r="A10" s="96" t="s">
        <v>308</v>
      </c>
      <c r="B10" s="97">
        <v>48909</v>
      </c>
      <c r="C10" s="97">
        <v>4184</v>
      </c>
      <c r="D10" s="97">
        <v>1547</v>
      </c>
      <c r="E10" s="101">
        <v>1612966.8099999998</v>
      </c>
    </row>
    <row r="11" spans="1:13" x14ac:dyDescent="0.25">
      <c r="A11" s="96" t="s">
        <v>265</v>
      </c>
      <c r="B11" s="97">
        <v>5709</v>
      </c>
      <c r="C11" s="97">
        <v>4617</v>
      </c>
      <c r="D11" s="97">
        <v>3048</v>
      </c>
      <c r="E11" s="101">
        <v>1404871.15</v>
      </c>
    </row>
    <row r="12" spans="1:13" x14ac:dyDescent="0.25">
      <c r="A12" s="96" t="s">
        <v>495</v>
      </c>
      <c r="B12" s="97">
        <v>9951</v>
      </c>
      <c r="C12" s="97">
        <v>3422</v>
      </c>
      <c r="D12" s="97">
        <v>0</v>
      </c>
      <c r="E12" s="101">
        <v>1375287.23</v>
      </c>
    </row>
    <row r="13" spans="1:13" x14ac:dyDescent="0.25">
      <c r="A13" s="96" t="s">
        <v>506</v>
      </c>
      <c r="B13" s="97">
        <v>24202</v>
      </c>
      <c r="C13" s="97">
        <v>3789</v>
      </c>
      <c r="D13" s="97">
        <v>1479</v>
      </c>
      <c r="E13" s="101">
        <v>1361374.5299999998</v>
      </c>
    </row>
    <row r="14" spans="1:13" x14ac:dyDescent="0.25">
      <c r="A14" s="96" t="s">
        <v>1385</v>
      </c>
      <c r="B14" s="97">
        <v>7310</v>
      </c>
      <c r="C14" s="97">
        <v>7309</v>
      </c>
      <c r="D14" s="97">
        <v>1242</v>
      </c>
      <c r="E14" s="101">
        <v>1297040.02</v>
      </c>
    </row>
    <row r="15" spans="1:13" x14ac:dyDescent="0.25">
      <c r="A15" s="96" t="s">
        <v>902</v>
      </c>
      <c r="B15" s="97">
        <v>3065</v>
      </c>
      <c r="C15" s="97">
        <v>1817</v>
      </c>
      <c r="D15" s="97">
        <v>1318</v>
      </c>
      <c r="E15" s="101">
        <v>1289733.69</v>
      </c>
    </row>
    <row r="16" spans="1:13" x14ac:dyDescent="0.25">
      <c r="A16" s="96" t="s">
        <v>537</v>
      </c>
      <c r="B16" s="97">
        <v>7766</v>
      </c>
      <c r="C16" s="97">
        <v>2628</v>
      </c>
      <c r="D16" s="97">
        <v>399</v>
      </c>
      <c r="E16" s="101">
        <v>1224808.2999999998</v>
      </c>
    </row>
    <row r="17" spans="1:5" x14ac:dyDescent="0.25">
      <c r="A17" s="96" t="s">
        <v>244</v>
      </c>
      <c r="B17" s="97">
        <v>22228</v>
      </c>
      <c r="C17" s="97">
        <v>1474</v>
      </c>
      <c r="D17" s="97">
        <v>38</v>
      </c>
      <c r="E17" s="101">
        <v>1189923.4300000002</v>
      </c>
    </row>
    <row r="18" spans="1:5" x14ac:dyDescent="0.25">
      <c r="A18" s="96" t="s">
        <v>399</v>
      </c>
      <c r="B18" s="97">
        <v>28584</v>
      </c>
      <c r="C18" s="97">
        <v>2078</v>
      </c>
      <c r="D18" s="97">
        <v>356</v>
      </c>
      <c r="E18" s="101">
        <v>1126186.2792</v>
      </c>
    </row>
    <row r="19" spans="1:5" x14ac:dyDescent="0.25">
      <c r="A19" s="96" t="s">
        <v>710</v>
      </c>
      <c r="B19" s="97">
        <v>13702</v>
      </c>
      <c r="C19" s="97">
        <v>1265</v>
      </c>
      <c r="D19" s="97">
        <v>64</v>
      </c>
      <c r="E19" s="101">
        <v>1026536.7200000001</v>
      </c>
    </row>
    <row r="20" spans="1:5" x14ac:dyDescent="0.25">
      <c r="A20" s="96" t="s">
        <v>3593</v>
      </c>
      <c r="B20" s="97">
        <v>3107</v>
      </c>
      <c r="C20" s="97">
        <v>3039</v>
      </c>
      <c r="D20" s="97">
        <v>3039</v>
      </c>
      <c r="E20" s="101">
        <v>1010032.35</v>
      </c>
    </row>
    <row r="21" spans="1:5" x14ac:dyDescent="0.25">
      <c r="A21" s="96" t="s">
        <v>659</v>
      </c>
      <c r="B21" s="97">
        <v>10584</v>
      </c>
      <c r="C21" s="97">
        <v>3290</v>
      </c>
      <c r="D21" s="97">
        <v>468</v>
      </c>
      <c r="E21" s="101">
        <v>931298.28999999992</v>
      </c>
    </row>
    <row r="22" spans="1:5" x14ac:dyDescent="0.25">
      <c r="A22" s="96" t="s">
        <v>1268</v>
      </c>
      <c r="B22" s="97">
        <v>20867</v>
      </c>
      <c r="C22" s="97">
        <v>2219</v>
      </c>
      <c r="D22" s="97">
        <v>2148</v>
      </c>
      <c r="E22" s="101">
        <v>918603.90999999992</v>
      </c>
    </row>
    <row r="23" spans="1:5" x14ac:dyDescent="0.25">
      <c r="A23" s="96" t="s">
        <v>1118</v>
      </c>
      <c r="B23" s="97">
        <v>8332</v>
      </c>
      <c r="C23" s="97">
        <v>1183</v>
      </c>
      <c r="D23" s="97">
        <v>1183</v>
      </c>
      <c r="E23" s="101">
        <v>910882.39441926777</v>
      </c>
    </row>
    <row r="24" spans="1:5" x14ac:dyDescent="0.25">
      <c r="A24" s="96" t="s">
        <v>811</v>
      </c>
      <c r="B24" s="97">
        <v>1891</v>
      </c>
      <c r="C24" s="97">
        <v>1826</v>
      </c>
      <c r="D24" s="97">
        <v>0</v>
      </c>
      <c r="E24" s="101">
        <v>876415.87</v>
      </c>
    </row>
    <row r="25" spans="1:5" x14ac:dyDescent="0.25">
      <c r="A25" s="96" t="s">
        <v>2234</v>
      </c>
      <c r="B25" s="97">
        <v>14519</v>
      </c>
      <c r="C25" s="97">
        <v>1896</v>
      </c>
      <c r="D25" s="97">
        <v>131</v>
      </c>
      <c r="E25" s="101">
        <v>857386.21000000008</v>
      </c>
    </row>
    <row r="26" spans="1:5" x14ac:dyDescent="0.25">
      <c r="A26" s="96" t="s">
        <v>208</v>
      </c>
      <c r="B26" s="97">
        <v>1790</v>
      </c>
      <c r="C26" s="97">
        <v>765</v>
      </c>
      <c r="D26" s="97">
        <v>0</v>
      </c>
      <c r="E26" s="101">
        <v>812962.33000000007</v>
      </c>
    </row>
    <row r="27" spans="1:5" x14ac:dyDescent="0.25">
      <c r="A27" s="96" t="s">
        <v>1079</v>
      </c>
      <c r="B27" s="97">
        <v>1982</v>
      </c>
      <c r="C27" s="97">
        <v>1108</v>
      </c>
      <c r="D27" s="97">
        <v>841</v>
      </c>
      <c r="E27" s="101">
        <v>794200.64</v>
      </c>
    </row>
    <row r="28" spans="1:5" x14ac:dyDescent="0.25">
      <c r="A28" s="96" t="s">
        <v>453</v>
      </c>
      <c r="B28" s="97">
        <v>114938</v>
      </c>
      <c r="C28" s="97">
        <v>1252</v>
      </c>
      <c r="D28" s="97">
        <v>0</v>
      </c>
      <c r="E28" s="101">
        <v>760538.68000000017</v>
      </c>
    </row>
    <row r="29" spans="1:5" x14ac:dyDescent="0.25">
      <c r="A29" s="96" t="s">
        <v>1635</v>
      </c>
      <c r="B29" s="97">
        <v>3141</v>
      </c>
      <c r="C29" s="97">
        <v>3141</v>
      </c>
      <c r="D29" s="97">
        <v>2153</v>
      </c>
      <c r="E29" s="101">
        <v>741176.46</v>
      </c>
    </row>
    <row r="30" spans="1:5" x14ac:dyDescent="0.25">
      <c r="A30" s="96" t="s">
        <v>2001</v>
      </c>
      <c r="B30" s="97">
        <v>6284</v>
      </c>
      <c r="C30" s="97">
        <v>862</v>
      </c>
      <c r="D30" s="97">
        <v>331</v>
      </c>
      <c r="E30" s="101">
        <v>665022.6</v>
      </c>
    </row>
    <row r="31" spans="1:5" x14ac:dyDescent="0.25">
      <c r="A31" s="96" t="s">
        <v>2611</v>
      </c>
      <c r="B31" s="97">
        <v>2653</v>
      </c>
      <c r="C31" s="97">
        <v>1578</v>
      </c>
      <c r="D31" s="97">
        <v>0</v>
      </c>
      <c r="E31" s="101">
        <v>609218.46</v>
      </c>
    </row>
    <row r="32" spans="1:5" x14ac:dyDescent="0.25">
      <c r="A32" s="96" t="s">
        <v>76</v>
      </c>
      <c r="B32" s="97">
        <v>189</v>
      </c>
      <c r="C32" s="97">
        <v>99</v>
      </c>
      <c r="D32" s="97">
        <v>56</v>
      </c>
      <c r="E32" s="101">
        <v>559454.28129196574</v>
      </c>
    </row>
    <row r="33" spans="1:5" x14ac:dyDescent="0.25">
      <c r="A33" s="96" t="s">
        <v>341</v>
      </c>
      <c r="B33" s="97">
        <v>592</v>
      </c>
      <c r="C33" s="97">
        <v>604</v>
      </c>
      <c r="D33" s="97">
        <v>193</v>
      </c>
      <c r="E33" s="101">
        <v>536932.70000000007</v>
      </c>
    </row>
    <row r="34" spans="1:5" x14ac:dyDescent="0.25">
      <c r="A34" s="96" t="s">
        <v>1516</v>
      </c>
      <c r="B34" s="97">
        <v>616</v>
      </c>
      <c r="C34" s="97">
        <v>616</v>
      </c>
      <c r="D34" s="97">
        <v>616</v>
      </c>
      <c r="E34" s="101">
        <v>463750.64597636036</v>
      </c>
    </row>
    <row r="35" spans="1:5" x14ac:dyDescent="0.25">
      <c r="A35" s="96" t="s">
        <v>529</v>
      </c>
      <c r="B35" s="97">
        <v>421</v>
      </c>
      <c r="C35" s="97">
        <v>397</v>
      </c>
      <c r="D35" s="97">
        <v>208</v>
      </c>
      <c r="E35" s="101">
        <v>462762.41</v>
      </c>
    </row>
    <row r="36" spans="1:5" x14ac:dyDescent="0.25">
      <c r="A36" s="96" t="s">
        <v>1303</v>
      </c>
      <c r="B36" s="97">
        <v>801</v>
      </c>
      <c r="C36" s="97">
        <v>589</v>
      </c>
      <c r="D36" s="97">
        <v>0</v>
      </c>
      <c r="E36" s="101">
        <v>459210.69</v>
      </c>
    </row>
    <row r="37" spans="1:5" x14ac:dyDescent="0.25">
      <c r="A37" s="96" t="s">
        <v>558</v>
      </c>
      <c r="B37" s="97">
        <v>4398</v>
      </c>
      <c r="C37" s="97">
        <v>682</v>
      </c>
      <c r="D37" s="97">
        <v>135</v>
      </c>
      <c r="E37" s="101">
        <v>455942.73000000004</v>
      </c>
    </row>
    <row r="38" spans="1:5" x14ac:dyDescent="0.25">
      <c r="A38" s="96" t="s">
        <v>989</v>
      </c>
      <c r="B38" s="97">
        <v>593</v>
      </c>
      <c r="C38" s="97">
        <v>593</v>
      </c>
      <c r="D38" s="97">
        <v>141</v>
      </c>
      <c r="E38" s="101">
        <v>433592.15800000005</v>
      </c>
    </row>
    <row r="39" spans="1:5" x14ac:dyDescent="0.25">
      <c r="A39" s="96" t="s">
        <v>1529</v>
      </c>
      <c r="B39" s="97">
        <v>2086</v>
      </c>
      <c r="C39" s="97">
        <v>653</v>
      </c>
      <c r="D39" s="97">
        <v>0</v>
      </c>
      <c r="E39" s="101">
        <v>408838.27999999997</v>
      </c>
    </row>
    <row r="40" spans="1:5" x14ac:dyDescent="0.25">
      <c r="A40" s="96" t="s">
        <v>1791</v>
      </c>
      <c r="B40" s="97">
        <v>8286</v>
      </c>
      <c r="C40" s="97">
        <v>749</v>
      </c>
      <c r="D40" s="97">
        <v>317</v>
      </c>
      <c r="E40" s="101">
        <v>373202.72</v>
      </c>
    </row>
    <row r="41" spans="1:5" x14ac:dyDescent="0.25">
      <c r="A41" s="96" t="s">
        <v>488</v>
      </c>
      <c r="B41" s="97">
        <v>5540</v>
      </c>
      <c r="C41" s="97">
        <v>1118</v>
      </c>
      <c r="D41" s="97">
        <v>21</v>
      </c>
      <c r="E41" s="101">
        <v>370040.27999999997</v>
      </c>
    </row>
    <row r="42" spans="1:5" x14ac:dyDescent="0.25">
      <c r="A42" s="96" t="s">
        <v>416</v>
      </c>
      <c r="B42" s="97">
        <v>1121</v>
      </c>
      <c r="C42" s="97">
        <v>693</v>
      </c>
      <c r="D42" s="97">
        <v>35</v>
      </c>
      <c r="E42" s="101">
        <v>364650.86000000004</v>
      </c>
    </row>
    <row r="43" spans="1:5" x14ac:dyDescent="0.25">
      <c r="A43" s="96" t="s">
        <v>1866</v>
      </c>
      <c r="B43" s="97">
        <v>783</v>
      </c>
      <c r="C43" s="97">
        <v>783</v>
      </c>
      <c r="D43" s="97">
        <v>783</v>
      </c>
      <c r="E43" s="101">
        <v>355404.06258039293</v>
      </c>
    </row>
    <row r="44" spans="1:5" x14ac:dyDescent="0.25">
      <c r="A44" s="96" t="s">
        <v>1608</v>
      </c>
      <c r="B44" s="97">
        <v>226</v>
      </c>
      <c r="C44" s="97">
        <v>226</v>
      </c>
      <c r="D44" s="97">
        <v>198</v>
      </c>
      <c r="E44" s="101">
        <v>354651.88</v>
      </c>
    </row>
    <row r="45" spans="1:5" x14ac:dyDescent="0.25">
      <c r="A45" s="96" t="s">
        <v>2012</v>
      </c>
      <c r="B45" s="97">
        <v>516</v>
      </c>
      <c r="C45" s="97">
        <v>428</v>
      </c>
      <c r="D45" s="97">
        <v>15</v>
      </c>
      <c r="E45" s="101">
        <v>351373.68</v>
      </c>
    </row>
    <row r="46" spans="1:5" x14ac:dyDescent="0.25">
      <c r="A46" s="96" t="s">
        <v>653</v>
      </c>
      <c r="B46" s="97">
        <v>4534</v>
      </c>
      <c r="C46" s="97">
        <v>514</v>
      </c>
      <c r="D46" s="97">
        <v>1</v>
      </c>
      <c r="E46" s="101">
        <v>339792.56</v>
      </c>
    </row>
    <row r="47" spans="1:5" x14ac:dyDescent="0.25">
      <c r="A47" s="96" t="s">
        <v>2083</v>
      </c>
      <c r="B47" s="97">
        <v>698</v>
      </c>
      <c r="C47" s="97">
        <v>696</v>
      </c>
      <c r="D47" s="97">
        <v>480</v>
      </c>
      <c r="E47" s="101">
        <v>332243.13999999996</v>
      </c>
    </row>
    <row r="48" spans="1:5" x14ac:dyDescent="0.25">
      <c r="A48" s="96" t="s">
        <v>894</v>
      </c>
      <c r="B48" s="97">
        <v>905</v>
      </c>
      <c r="C48" s="97">
        <v>673</v>
      </c>
      <c r="D48" s="97">
        <v>514</v>
      </c>
      <c r="E48" s="101">
        <v>331954.34000000003</v>
      </c>
    </row>
    <row r="49" spans="1:5" x14ac:dyDescent="0.25">
      <c r="A49" s="96" t="s">
        <v>691</v>
      </c>
      <c r="B49" s="97">
        <v>3756</v>
      </c>
      <c r="C49" s="97">
        <v>2716</v>
      </c>
      <c r="D49" s="97">
        <v>0</v>
      </c>
      <c r="E49" s="101">
        <v>314802.88000000006</v>
      </c>
    </row>
    <row r="50" spans="1:5" x14ac:dyDescent="0.25">
      <c r="A50" s="96" t="s">
        <v>282</v>
      </c>
      <c r="B50" s="97">
        <v>778</v>
      </c>
      <c r="C50" s="97">
        <v>227</v>
      </c>
      <c r="D50" s="97">
        <v>0</v>
      </c>
      <c r="E50" s="101">
        <v>311131.78999999998</v>
      </c>
    </row>
    <row r="51" spans="1:5" x14ac:dyDescent="0.25">
      <c r="A51" s="96" t="s">
        <v>1718</v>
      </c>
      <c r="B51" s="97">
        <v>246</v>
      </c>
      <c r="C51" s="97">
        <v>230</v>
      </c>
      <c r="D51" s="97">
        <v>0</v>
      </c>
      <c r="E51" s="101">
        <v>309129.06000000006</v>
      </c>
    </row>
    <row r="52" spans="1:5" x14ac:dyDescent="0.25">
      <c r="A52" s="96" t="s">
        <v>1653</v>
      </c>
      <c r="B52" s="97">
        <v>355</v>
      </c>
      <c r="C52" s="97">
        <v>355</v>
      </c>
      <c r="D52" s="97">
        <v>219</v>
      </c>
      <c r="E52" s="101">
        <v>294379.98000000004</v>
      </c>
    </row>
    <row r="53" spans="1:5" x14ac:dyDescent="0.25">
      <c r="A53" s="96" t="s">
        <v>620</v>
      </c>
      <c r="B53" s="97">
        <v>458</v>
      </c>
      <c r="C53" s="97">
        <v>458</v>
      </c>
      <c r="D53" s="97">
        <v>458</v>
      </c>
      <c r="E53" s="101">
        <v>293756.25</v>
      </c>
    </row>
    <row r="54" spans="1:5" x14ac:dyDescent="0.25">
      <c r="A54" s="96" t="s">
        <v>202</v>
      </c>
      <c r="B54" s="97">
        <v>392</v>
      </c>
      <c r="C54" s="97">
        <v>392</v>
      </c>
      <c r="D54" s="97">
        <v>392</v>
      </c>
      <c r="E54" s="101">
        <v>266460.16369999998</v>
      </c>
    </row>
    <row r="55" spans="1:5" x14ac:dyDescent="0.25">
      <c r="A55" s="96" t="s">
        <v>167</v>
      </c>
      <c r="B55" s="97">
        <v>302</v>
      </c>
      <c r="C55" s="97">
        <v>302</v>
      </c>
      <c r="D55" s="97">
        <v>302</v>
      </c>
      <c r="E55" s="101">
        <v>258447.25109999996</v>
      </c>
    </row>
    <row r="56" spans="1:5" x14ac:dyDescent="0.25">
      <c r="A56" s="96" t="s">
        <v>99</v>
      </c>
      <c r="B56" s="97">
        <v>6373</v>
      </c>
      <c r="C56" s="97">
        <v>572</v>
      </c>
      <c r="D56" s="97">
        <v>16</v>
      </c>
      <c r="E56" s="101">
        <v>250438.09890000001</v>
      </c>
    </row>
    <row r="57" spans="1:5" x14ac:dyDescent="0.25">
      <c r="A57" s="96" t="s">
        <v>229</v>
      </c>
      <c r="B57" s="97">
        <v>927</v>
      </c>
      <c r="C57" s="97">
        <v>484</v>
      </c>
      <c r="D57" s="97">
        <v>259</v>
      </c>
      <c r="E57" s="101">
        <v>235482.95999999996</v>
      </c>
    </row>
    <row r="58" spans="1:5" x14ac:dyDescent="0.25">
      <c r="A58" s="96" t="s">
        <v>2910</v>
      </c>
      <c r="B58" s="97">
        <v>612</v>
      </c>
      <c r="C58" s="97">
        <v>461</v>
      </c>
      <c r="D58" s="97">
        <v>83</v>
      </c>
      <c r="E58" s="101">
        <v>220732.16999999998</v>
      </c>
    </row>
    <row r="59" spans="1:5" x14ac:dyDescent="0.25">
      <c r="A59" s="96" t="s">
        <v>750</v>
      </c>
      <c r="B59" s="97">
        <v>21071</v>
      </c>
      <c r="C59" s="97">
        <v>332</v>
      </c>
      <c r="D59" s="97">
        <v>113</v>
      </c>
      <c r="E59" s="101">
        <v>219258.98000000004</v>
      </c>
    </row>
    <row r="60" spans="1:5" x14ac:dyDescent="0.25">
      <c r="A60" s="96" t="s">
        <v>1451</v>
      </c>
      <c r="B60" s="97">
        <v>4533</v>
      </c>
      <c r="C60" s="97">
        <v>413</v>
      </c>
      <c r="D60" s="97">
        <v>248</v>
      </c>
      <c r="E60" s="101">
        <v>216821.19</v>
      </c>
    </row>
    <row r="61" spans="1:5" x14ac:dyDescent="0.25">
      <c r="A61" s="96" t="s">
        <v>967</v>
      </c>
      <c r="B61" s="97">
        <v>2324</v>
      </c>
      <c r="C61" s="97">
        <v>1073</v>
      </c>
      <c r="D61" s="97">
        <v>0</v>
      </c>
      <c r="E61" s="101">
        <v>212141.62</v>
      </c>
    </row>
    <row r="62" spans="1:5" x14ac:dyDescent="0.25">
      <c r="A62" s="96" t="s">
        <v>606</v>
      </c>
      <c r="B62" s="97">
        <v>4406</v>
      </c>
      <c r="C62" s="97">
        <v>736</v>
      </c>
      <c r="D62" s="97">
        <v>736</v>
      </c>
      <c r="E62" s="101">
        <v>194340.80000000002</v>
      </c>
    </row>
    <row r="63" spans="1:5" x14ac:dyDescent="0.25">
      <c r="A63" s="96" t="s">
        <v>331</v>
      </c>
      <c r="B63" s="97">
        <v>10732</v>
      </c>
      <c r="C63" s="97">
        <v>503</v>
      </c>
      <c r="D63" s="97">
        <v>0</v>
      </c>
      <c r="E63" s="101">
        <v>178354.12999999998</v>
      </c>
    </row>
    <row r="64" spans="1:5" x14ac:dyDescent="0.25">
      <c r="A64" s="96" t="s">
        <v>4425</v>
      </c>
      <c r="B64" s="97">
        <v>294</v>
      </c>
      <c r="C64" s="97">
        <v>294</v>
      </c>
      <c r="D64" s="97">
        <v>294</v>
      </c>
      <c r="E64" s="101">
        <v>175580.25</v>
      </c>
    </row>
    <row r="65" spans="1:5" x14ac:dyDescent="0.25">
      <c r="A65" s="96" t="s">
        <v>552</v>
      </c>
      <c r="B65" s="97">
        <v>177</v>
      </c>
      <c r="C65" s="97">
        <v>77</v>
      </c>
      <c r="D65" s="97">
        <v>0</v>
      </c>
      <c r="E65" s="101">
        <v>174590.21000000002</v>
      </c>
    </row>
    <row r="66" spans="1:5" x14ac:dyDescent="0.25">
      <c r="A66" s="96" t="s">
        <v>756</v>
      </c>
      <c r="B66" s="97">
        <v>12173</v>
      </c>
      <c r="C66" s="97">
        <v>260</v>
      </c>
      <c r="D66" s="97">
        <v>258</v>
      </c>
      <c r="E66" s="101">
        <v>164316.68</v>
      </c>
    </row>
    <row r="67" spans="1:5" x14ac:dyDescent="0.25">
      <c r="A67" s="96" t="s">
        <v>2987</v>
      </c>
      <c r="B67" s="97">
        <v>243</v>
      </c>
      <c r="C67" s="97">
        <v>243</v>
      </c>
      <c r="D67" s="97">
        <v>243</v>
      </c>
      <c r="E67" s="101">
        <v>160309.20408518991</v>
      </c>
    </row>
    <row r="68" spans="1:5" x14ac:dyDescent="0.25">
      <c r="A68" s="96" t="s">
        <v>1673</v>
      </c>
      <c r="B68" s="97">
        <v>253</v>
      </c>
      <c r="C68" s="97">
        <v>253</v>
      </c>
      <c r="D68" s="97">
        <v>253</v>
      </c>
      <c r="E68" s="101">
        <v>148893.95000000001</v>
      </c>
    </row>
    <row r="69" spans="1:5" x14ac:dyDescent="0.25">
      <c r="A69" s="96" t="s">
        <v>500</v>
      </c>
      <c r="B69" s="97">
        <v>168</v>
      </c>
      <c r="C69" s="97">
        <v>168</v>
      </c>
      <c r="D69" s="97">
        <v>168</v>
      </c>
      <c r="E69" s="101">
        <v>138978.99350000001</v>
      </c>
    </row>
    <row r="70" spans="1:5" x14ac:dyDescent="0.25">
      <c r="A70" s="96" t="s">
        <v>1974</v>
      </c>
      <c r="B70" s="97">
        <v>491</v>
      </c>
      <c r="C70" s="97">
        <v>491</v>
      </c>
      <c r="D70" s="97">
        <v>491</v>
      </c>
      <c r="E70" s="101">
        <v>138850.03004051241</v>
      </c>
    </row>
    <row r="71" spans="1:5" x14ac:dyDescent="0.25">
      <c r="A71" s="96" t="s">
        <v>3237</v>
      </c>
      <c r="B71" s="97">
        <v>8185</v>
      </c>
      <c r="C71" s="97">
        <v>797</v>
      </c>
      <c r="D71" s="97">
        <v>69</v>
      </c>
      <c r="E71" s="101">
        <v>129008.05</v>
      </c>
    </row>
    <row r="72" spans="1:5" x14ac:dyDescent="0.25">
      <c r="A72" s="96" t="s">
        <v>325</v>
      </c>
      <c r="B72" s="97">
        <v>127</v>
      </c>
      <c r="C72" s="97">
        <v>127</v>
      </c>
      <c r="D72" s="97">
        <v>127</v>
      </c>
      <c r="E72" s="101">
        <v>122640.98000000001</v>
      </c>
    </row>
    <row r="73" spans="1:5" x14ac:dyDescent="0.25">
      <c r="A73" s="96" t="s">
        <v>476</v>
      </c>
      <c r="B73" s="97">
        <v>2300</v>
      </c>
      <c r="C73" s="97">
        <v>143</v>
      </c>
      <c r="D73" s="97">
        <v>130</v>
      </c>
      <c r="E73" s="101">
        <v>121594.18999999999</v>
      </c>
    </row>
    <row r="74" spans="1:5" x14ac:dyDescent="0.25">
      <c r="A74" s="96" t="s">
        <v>573</v>
      </c>
      <c r="B74" s="97">
        <v>189</v>
      </c>
      <c r="C74" s="97">
        <v>189</v>
      </c>
      <c r="D74" s="97">
        <v>146</v>
      </c>
      <c r="E74" s="101">
        <v>121540.89</v>
      </c>
    </row>
    <row r="75" spans="1:5" x14ac:dyDescent="0.25">
      <c r="A75" s="96" t="s">
        <v>393</v>
      </c>
      <c r="B75" s="97">
        <v>196</v>
      </c>
      <c r="C75" s="97">
        <v>153</v>
      </c>
      <c r="D75" s="97">
        <v>97</v>
      </c>
      <c r="E75" s="101">
        <v>118108.94</v>
      </c>
    </row>
    <row r="76" spans="1:5" x14ac:dyDescent="0.25">
      <c r="A76" s="96" t="s">
        <v>482</v>
      </c>
      <c r="B76" s="97">
        <v>510</v>
      </c>
      <c r="C76" s="97">
        <v>298</v>
      </c>
      <c r="D76" s="97">
        <v>0</v>
      </c>
      <c r="E76" s="101">
        <v>117921.39</v>
      </c>
    </row>
    <row r="77" spans="1:5" x14ac:dyDescent="0.25">
      <c r="A77" s="96" t="s">
        <v>1065</v>
      </c>
      <c r="B77" s="97">
        <v>193</v>
      </c>
      <c r="C77" s="97">
        <v>193</v>
      </c>
      <c r="D77" s="97">
        <v>190</v>
      </c>
      <c r="E77" s="101">
        <v>116272.46999999999</v>
      </c>
    </row>
    <row r="78" spans="1:5" x14ac:dyDescent="0.25">
      <c r="A78" s="96" t="s">
        <v>1330</v>
      </c>
      <c r="B78" s="97">
        <v>771</v>
      </c>
      <c r="C78" s="97">
        <v>771</v>
      </c>
      <c r="D78" s="97">
        <v>771</v>
      </c>
      <c r="E78" s="101">
        <v>107107.39000000001</v>
      </c>
    </row>
    <row r="79" spans="1:5" x14ac:dyDescent="0.25">
      <c r="A79" s="96" t="s">
        <v>1810</v>
      </c>
      <c r="B79" s="97">
        <v>5226</v>
      </c>
      <c r="C79" s="97">
        <v>179</v>
      </c>
      <c r="D79" s="97">
        <v>0</v>
      </c>
      <c r="E79" s="101">
        <v>105723.81999999999</v>
      </c>
    </row>
    <row r="80" spans="1:5" x14ac:dyDescent="0.25">
      <c r="A80" s="96" t="s">
        <v>1134</v>
      </c>
      <c r="B80" s="97">
        <v>348</v>
      </c>
      <c r="C80" s="97">
        <v>348</v>
      </c>
      <c r="D80" s="97">
        <v>113</v>
      </c>
      <c r="E80" s="101">
        <v>104628.06</v>
      </c>
    </row>
    <row r="81" spans="1:5" x14ac:dyDescent="0.25">
      <c r="A81" s="96" t="s">
        <v>913</v>
      </c>
      <c r="B81" s="97">
        <v>1308</v>
      </c>
      <c r="C81" s="97">
        <v>338</v>
      </c>
      <c r="D81" s="97">
        <v>156</v>
      </c>
      <c r="E81" s="101">
        <v>102449.20000000001</v>
      </c>
    </row>
    <row r="82" spans="1:5" x14ac:dyDescent="0.25">
      <c r="A82" s="96" t="s">
        <v>84</v>
      </c>
      <c r="B82" s="97">
        <v>138</v>
      </c>
      <c r="C82" s="97">
        <v>138</v>
      </c>
      <c r="D82" s="97">
        <v>138</v>
      </c>
      <c r="E82" s="101">
        <v>96435.49</v>
      </c>
    </row>
    <row r="83" spans="1:5" x14ac:dyDescent="0.25">
      <c r="A83" s="96" t="s">
        <v>976</v>
      </c>
      <c r="B83" s="97">
        <v>4776</v>
      </c>
      <c r="C83" s="97">
        <v>246</v>
      </c>
      <c r="D83" s="97">
        <v>0</v>
      </c>
      <c r="E83" s="101">
        <v>94481.040000000008</v>
      </c>
    </row>
    <row r="84" spans="1:5" x14ac:dyDescent="0.25">
      <c r="A84" s="96" t="s">
        <v>1216</v>
      </c>
      <c r="B84" s="97">
        <v>8378</v>
      </c>
      <c r="C84" s="97">
        <v>209</v>
      </c>
      <c r="D84" s="97">
        <v>0</v>
      </c>
      <c r="E84" s="101">
        <v>88544.76</v>
      </c>
    </row>
    <row r="85" spans="1:5" x14ac:dyDescent="0.25">
      <c r="A85" s="96" t="s">
        <v>1679</v>
      </c>
      <c r="B85" s="97">
        <v>82</v>
      </c>
      <c r="C85" s="97">
        <v>82</v>
      </c>
      <c r="D85" s="97">
        <v>49</v>
      </c>
      <c r="E85" s="101">
        <v>79899.539999999994</v>
      </c>
    </row>
    <row r="86" spans="1:5" x14ac:dyDescent="0.25">
      <c r="A86" s="96" t="s">
        <v>1421</v>
      </c>
      <c r="B86" s="97">
        <v>75</v>
      </c>
      <c r="C86" s="97">
        <v>74</v>
      </c>
      <c r="D86" s="97">
        <v>0</v>
      </c>
      <c r="E86" s="101">
        <v>76193.100000000006</v>
      </c>
    </row>
    <row r="87" spans="1:5" x14ac:dyDescent="0.25">
      <c r="A87" s="96" t="s">
        <v>1708</v>
      </c>
      <c r="B87" s="97">
        <v>4045</v>
      </c>
      <c r="C87" s="97">
        <v>422</v>
      </c>
      <c r="D87" s="97">
        <v>0</v>
      </c>
      <c r="E87" s="101">
        <v>69893.13</v>
      </c>
    </row>
    <row r="88" spans="1:5" x14ac:dyDescent="0.25">
      <c r="A88" s="96" t="s">
        <v>238</v>
      </c>
      <c r="B88" s="97">
        <v>152</v>
      </c>
      <c r="C88" s="97">
        <v>152</v>
      </c>
      <c r="D88" s="97">
        <v>152</v>
      </c>
      <c r="E88" s="101">
        <v>69424.510000000009</v>
      </c>
    </row>
    <row r="89" spans="1:5" x14ac:dyDescent="0.25">
      <c r="A89" s="96" t="s">
        <v>154</v>
      </c>
      <c r="B89" s="97">
        <v>91</v>
      </c>
      <c r="C89" s="97">
        <v>91</v>
      </c>
      <c r="D89" s="97">
        <v>91</v>
      </c>
      <c r="E89" s="101">
        <v>64025.360000000008</v>
      </c>
    </row>
    <row r="90" spans="1:5" x14ac:dyDescent="0.25">
      <c r="A90" s="96" t="s">
        <v>2333</v>
      </c>
      <c r="B90" s="97">
        <v>180</v>
      </c>
      <c r="C90" s="97">
        <v>128</v>
      </c>
      <c r="D90" s="97">
        <v>0</v>
      </c>
      <c r="E90" s="101">
        <v>62908.160000000003</v>
      </c>
    </row>
    <row r="91" spans="1:5" x14ac:dyDescent="0.25">
      <c r="A91" s="96" t="s">
        <v>639</v>
      </c>
      <c r="B91" s="97">
        <v>108</v>
      </c>
      <c r="C91" s="97">
        <v>108</v>
      </c>
      <c r="D91" s="97">
        <v>108</v>
      </c>
      <c r="E91" s="101">
        <v>62873.839999999989</v>
      </c>
    </row>
    <row r="92" spans="1:5" x14ac:dyDescent="0.25">
      <c r="A92" s="96" t="s">
        <v>460</v>
      </c>
      <c r="B92" s="97">
        <v>145</v>
      </c>
      <c r="C92" s="97">
        <v>145</v>
      </c>
      <c r="D92" s="97">
        <v>145</v>
      </c>
      <c r="E92" s="101">
        <v>62840.410200000006</v>
      </c>
    </row>
    <row r="93" spans="1:5" x14ac:dyDescent="0.25">
      <c r="A93" s="96" t="s">
        <v>647</v>
      </c>
      <c r="B93" s="97">
        <v>96</v>
      </c>
      <c r="C93" s="97">
        <v>96</v>
      </c>
      <c r="D93" s="97">
        <v>96</v>
      </c>
      <c r="E93" s="101">
        <v>61470.640000000007</v>
      </c>
    </row>
    <row r="94" spans="1:5" x14ac:dyDescent="0.25">
      <c r="A94" s="96" t="s">
        <v>1351</v>
      </c>
      <c r="B94" s="97">
        <v>5646</v>
      </c>
      <c r="C94" s="97">
        <v>737</v>
      </c>
      <c r="D94" s="97">
        <v>0</v>
      </c>
      <c r="E94" s="101">
        <v>58559.96</v>
      </c>
    </row>
    <row r="95" spans="1:5" x14ac:dyDescent="0.25">
      <c r="A95" s="96" t="s">
        <v>188</v>
      </c>
      <c r="B95" s="97">
        <v>173</v>
      </c>
      <c r="C95" s="97">
        <v>7</v>
      </c>
      <c r="D95" s="97">
        <v>0</v>
      </c>
      <c r="E95" s="101">
        <v>56857</v>
      </c>
    </row>
    <row r="96" spans="1:5" x14ac:dyDescent="0.25">
      <c r="A96" s="96" t="s">
        <v>843</v>
      </c>
      <c r="B96" s="97">
        <v>2599</v>
      </c>
      <c r="C96" s="97">
        <v>78</v>
      </c>
      <c r="D96" s="97">
        <v>78</v>
      </c>
      <c r="E96" s="101">
        <v>55994.909999999989</v>
      </c>
    </row>
    <row r="97" spans="1:5" x14ac:dyDescent="0.25">
      <c r="A97" s="96" t="s">
        <v>125</v>
      </c>
      <c r="B97" s="97">
        <v>64</v>
      </c>
      <c r="C97" s="97">
        <v>8</v>
      </c>
      <c r="D97" s="97">
        <v>0</v>
      </c>
      <c r="E97" s="101">
        <v>54416</v>
      </c>
    </row>
    <row r="98" spans="1:5" x14ac:dyDescent="0.25">
      <c r="A98" s="96" t="s">
        <v>182</v>
      </c>
      <c r="B98" s="97">
        <v>8727</v>
      </c>
      <c r="C98" s="97">
        <v>100</v>
      </c>
      <c r="D98" s="97">
        <v>100</v>
      </c>
      <c r="E98" s="101">
        <v>53222.580000000009</v>
      </c>
    </row>
    <row r="99" spans="1:5" x14ac:dyDescent="0.25">
      <c r="A99" s="96" t="s">
        <v>160</v>
      </c>
      <c r="B99" s="97">
        <v>5509</v>
      </c>
      <c r="C99" s="97">
        <v>98</v>
      </c>
      <c r="D99" s="97">
        <v>0</v>
      </c>
      <c r="E99" s="101">
        <v>48571.83</v>
      </c>
    </row>
    <row r="100" spans="1:5" x14ac:dyDescent="0.25">
      <c r="A100" s="96" t="s">
        <v>3536</v>
      </c>
      <c r="B100" s="97">
        <v>70</v>
      </c>
      <c r="C100" s="97">
        <v>70</v>
      </c>
      <c r="D100" s="97">
        <v>70</v>
      </c>
      <c r="E100" s="101">
        <v>46179.606115075287</v>
      </c>
    </row>
    <row r="101" spans="1:5" x14ac:dyDescent="0.25">
      <c r="A101" s="96" t="s">
        <v>357</v>
      </c>
      <c r="B101" s="97">
        <v>860</v>
      </c>
      <c r="C101" s="97">
        <v>32</v>
      </c>
      <c r="D101" s="97">
        <v>19</v>
      </c>
      <c r="E101" s="101">
        <v>45689.995700000007</v>
      </c>
    </row>
    <row r="102" spans="1:5" x14ac:dyDescent="0.25">
      <c r="A102" s="96" t="s">
        <v>119</v>
      </c>
      <c r="B102" s="97">
        <v>234</v>
      </c>
      <c r="C102" s="97">
        <v>103</v>
      </c>
      <c r="D102" s="97">
        <v>103</v>
      </c>
      <c r="E102" s="101">
        <v>45560.97</v>
      </c>
    </row>
    <row r="103" spans="1:5" x14ac:dyDescent="0.25">
      <c r="A103" s="96" t="s">
        <v>1281</v>
      </c>
      <c r="B103" s="97">
        <v>106</v>
      </c>
      <c r="C103" s="97">
        <v>106</v>
      </c>
      <c r="D103" s="97">
        <v>47</v>
      </c>
      <c r="E103" s="101">
        <v>45454.94</v>
      </c>
    </row>
    <row r="104" spans="1:5" x14ac:dyDescent="0.25">
      <c r="A104" s="96" t="s">
        <v>410</v>
      </c>
      <c r="B104" s="97">
        <v>12942</v>
      </c>
      <c r="C104" s="97">
        <v>128</v>
      </c>
      <c r="D104" s="97">
        <v>26</v>
      </c>
      <c r="E104" s="101">
        <v>45317.53</v>
      </c>
    </row>
    <row r="105" spans="1:5" x14ac:dyDescent="0.25">
      <c r="A105" s="96" t="s">
        <v>796</v>
      </c>
      <c r="B105" s="97">
        <v>2433</v>
      </c>
      <c r="C105" s="97">
        <v>119</v>
      </c>
      <c r="D105" s="97">
        <v>119</v>
      </c>
      <c r="E105" s="101">
        <v>45304.499999999993</v>
      </c>
    </row>
    <row r="106" spans="1:5" x14ac:dyDescent="0.25">
      <c r="A106" s="96" t="s">
        <v>1581</v>
      </c>
      <c r="B106" s="97">
        <v>70</v>
      </c>
      <c r="C106" s="97">
        <v>70</v>
      </c>
      <c r="D106" s="97">
        <v>40</v>
      </c>
      <c r="E106" s="101">
        <v>41188.26</v>
      </c>
    </row>
    <row r="107" spans="1:5" x14ac:dyDescent="0.25">
      <c r="A107" s="96" t="s">
        <v>2654</v>
      </c>
      <c r="B107" s="97">
        <v>6395</v>
      </c>
      <c r="C107" s="97">
        <v>74</v>
      </c>
      <c r="D107" s="97">
        <v>56</v>
      </c>
      <c r="E107" s="101">
        <v>39420.94</v>
      </c>
    </row>
    <row r="108" spans="1:5" x14ac:dyDescent="0.25">
      <c r="A108" s="96" t="s">
        <v>3149</v>
      </c>
      <c r="B108" s="97">
        <v>1100</v>
      </c>
      <c r="C108" s="97">
        <v>430</v>
      </c>
      <c r="D108" s="97">
        <v>1</v>
      </c>
      <c r="E108" s="101">
        <v>34164.670000000006</v>
      </c>
    </row>
    <row r="109" spans="1:5" x14ac:dyDescent="0.25">
      <c r="A109" s="96" t="s">
        <v>700</v>
      </c>
      <c r="B109" s="97">
        <v>113</v>
      </c>
      <c r="C109" s="97">
        <v>5</v>
      </c>
      <c r="D109" s="97">
        <v>0</v>
      </c>
      <c r="E109" s="101">
        <v>31461</v>
      </c>
    </row>
    <row r="110" spans="1:5" x14ac:dyDescent="0.25">
      <c r="A110" s="96" t="s">
        <v>3175</v>
      </c>
      <c r="B110" s="97">
        <v>272</v>
      </c>
      <c r="C110" s="97">
        <v>272</v>
      </c>
      <c r="D110" s="97">
        <v>272</v>
      </c>
      <c r="E110" s="101">
        <v>30546.13</v>
      </c>
    </row>
    <row r="111" spans="1:5" x14ac:dyDescent="0.25">
      <c r="A111" s="96" t="s">
        <v>4313</v>
      </c>
      <c r="B111" s="97">
        <v>193</v>
      </c>
      <c r="C111" s="97">
        <v>193</v>
      </c>
      <c r="D111" s="97">
        <v>0</v>
      </c>
      <c r="E111" s="101">
        <v>25139.119999999995</v>
      </c>
    </row>
    <row r="112" spans="1:5" x14ac:dyDescent="0.25">
      <c r="A112" s="96" t="s">
        <v>1851</v>
      </c>
      <c r="B112" s="97">
        <v>19</v>
      </c>
      <c r="C112" s="97">
        <v>19</v>
      </c>
      <c r="D112" s="97">
        <v>19</v>
      </c>
      <c r="E112" s="101">
        <v>23781.87</v>
      </c>
    </row>
    <row r="113" spans="1:5" x14ac:dyDescent="0.25">
      <c r="A113" s="96" t="s">
        <v>6131</v>
      </c>
      <c r="B113" s="97">
        <v>801</v>
      </c>
      <c r="C113" s="97">
        <v>200</v>
      </c>
      <c r="D113" s="97">
        <v>0</v>
      </c>
      <c r="E113" s="101">
        <v>22811.559999999998</v>
      </c>
    </row>
    <row r="114" spans="1:5" x14ac:dyDescent="0.25">
      <c r="A114" s="96" t="s">
        <v>275</v>
      </c>
      <c r="B114" s="97">
        <v>175</v>
      </c>
      <c r="C114" s="97">
        <v>3</v>
      </c>
      <c r="D114" s="97">
        <v>0</v>
      </c>
      <c r="E114" s="101">
        <v>21405</v>
      </c>
    </row>
    <row r="115" spans="1:5" x14ac:dyDescent="0.25">
      <c r="A115" s="96" t="s">
        <v>1475</v>
      </c>
      <c r="B115" s="97">
        <v>6691</v>
      </c>
      <c r="C115" s="97">
        <v>185</v>
      </c>
      <c r="D115" s="97">
        <v>0</v>
      </c>
      <c r="E115" s="101">
        <v>20836.28</v>
      </c>
    </row>
    <row r="116" spans="1:5" x14ac:dyDescent="0.25">
      <c r="A116" s="96" t="s">
        <v>1599</v>
      </c>
      <c r="B116" s="97">
        <v>119</v>
      </c>
      <c r="C116" s="97">
        <v>119</v>
      </c>
      <c r="D116" s="97">
        <v>119</v>
      </c>
      <c r="E116" s="101">
        <v>19874.440000000002</v>
      </c>
    </row>
    <row r="117" spans="1:5" x14ac:dyDescent="0.25">
      <c r="A117" s="96" t="s">
        <v>271</v>
      </c>
      <c r="B117" s="97">
        <v>22</v>
      </c>
      <c r="C117" s="97">
        <v>22</v>
      </c>
      <c r="D117" s="97">
        <v>22</v>
      </c>
      <c r="E117" s="101">
        <v>18969.576399999998</v>
      </c>
    </row>
    <row r="118" spans="1:5" x14ac:dyDescent="0.25">
      <c r="A118" s="96" t="s">
        <v>2406</v>
      </c>
      <c r="B118" s="97">
        <v>656</v>
      </c>
      <c r="C118" s="97">
        <v>93</v>
      </c>
      <c r="D118" s="97">
        <v>0</v>
      </c>
      <c r="E118" s="101">
        <v>18341.46</v>
      </c>
    </row>
    <row r="119" spans="1:5" x14ac:dyDescent="0.25">
      <c r="A119" s="96" t="s">
        <v>295</v>
      </c>
      <c r="B119" s="97">
        <v>33</v>
      </c>
      <c r="C119" s="97">
        <v>33</v>
      </c>
      <c r="D119" s="97">
        <v>33</v>
      </c>
      <c r="E119" s="101">
        <v>17925.59</v>
      </c>
    </row>
    <row r="120" spans="1:5" x14ac:dyDescent="0.25">
      <c r="A120" s="96" t="s">
        <v>768</v>
      </c>
      <c r="B120" s="97">
        <v>42</v>
      </c>
      <c r="C120" s="97">
        <v>42</v>
      </c>
      <c r="D120" s="97">
        <v>42</v>
      </c>
      <c r="E120" s="101">
        <v>17379.18</v>
      </c>
    </row>
    <row r="121" spans="1:5" x14ac:dyDescent="0.25">
      <c r="A121" s="96" t="s">
        <v>347</v>
      </c>
      <c r="B121" s="97">
        <v>226</v>
      </c>
      <c r="C121" s="97">
        <v>26</v>
      </c>
      <c r="D121" s="97">
        <v>22</v>
      </c>
      <c r="E121" s="101">
        <v>16256.919999999998</v>
      </c>
    </row>
    <row r="122" spans="1:5" x14ac:dyDescent="0.25">
      <c r="A122" s="96" t="s">
        <v>3144</v>
      </c>
      <c r="B122" s="97">
        <v>1376</v>
      </c>
      <c r="C122" s="97">
        <v>30</v>
      </c>
      <c r="D122" s="97">
        <v>7</v>
      </c>
      <c r="E122" s="101">
        <v>14462.94</v>
      </c>
    </row>
    <row r="123" spans="1:5" x14ac:dyDescent="0.25">
      <c r="A123" s="96" t="s">
        <v>3292</v>
      </c>
      <c r="B123" s="97">
        <v>30</v>
      </c>
      <c r="C123" s="97">
        <v>30</v>
      </c>
      <c r="D123" s="97">
        <v>30</v>
      </c>
      <c r="E123" s="101">
        <v>13629.6</v>
      </c>
    </row>
    <row r="124" spans="1:5" x14ac:dyDescent="0.25">
      <c r="A124" s="96" t="s">
        <v>135</v>
      </c>
      <c r="B124" s="97">
        <v>10</v>
      </c>
      <c r="C124" s="97">
        <v>10</v>
      </c>
      <c r="D124" s="97">
        <v>10</v>
      </c>
      <c r="E124" s="101">
        <v>11208.18</v>
      </c>
    </row>
    <row r="125" spans="1:5" x14ac:dyDescent="0.25">
      <c r="A125" s="96" t="s">
        <v>1546</v>
      </c>
      <c r="B125" s="97">
        <v>14</v>
      </c>
      <c r="C125" s="97">
        <v>14</v>
      </c>
      <c r="D125" s="97">
        <v>14</v>
      </c>
      <c r="E125" s="101">
        <v>10980.7194</v>
      </c>
    </row>
    <row r="126" spans="1:5" x14ac:dyDescent="0.25">
      <c r="A126" s="96" t="s">
        <v>176</v>
      </c>
      <c r="B126" s="97">
        <v>482</v>
      </c>
      <c r="C126" s="97">
        <v>18</v>
      </c>
      <c r="D126" s="97">
        <v>17</v>
      </c>
      <c r="E126" s="101">
        <v>10435.75</v>
      </c>
    </row>
    <row r="127" spans="1:5" x14ac:dyDescent="0.25">
      <c r="A127" s="96" t="s">
        <v>422</v>
      </c>
      <c r="B127" s="97">
        <v>10</v>
      </c>
      <c r="C127" s="97">
        <v>10</v>
      </c>
      <c r="D127" s="97">
        <v>10</v>
      </c>
      <c r="E127" s="101">
        <v>10238.9</v>
      </c>
    </row>
    <row r="128" spans="1:5" x14ac:dyDescent="0.25">
      <c r="A128" s="96" t="s">
        <v>1463</v>
      </c>
      <c r="B128" s="97">
        <v>26</v>
      </c>
      <c r="C128" s="97">
        <v>26</v>
      </c>
      <c r="D128" s="97">
        <v>26</v>
      </c>
      <c r="E128" s="101">
        <v>10091.06</v>
      </c>
    </row>
    <row r="129" spans="1:5" x14ac:dyDescent="0.25">
      <c r="A129" s="96" t="s">
        <v>726</v>
      </c>
      <c r="B129" s="97">
        <v>26</v>
      </c>
      <c r="C129" s="97">
        <v>26</v>
      </c>
      <c r="D129" s="97">
        <v>26</v>
      </c>
      <c r="E129" s="101">
        <v>8530.5917000000009</v>
      </c>
    </row>
    <row r="130" spans="1:5" x14ac:dyDescent="0.25">
      <c r="A130" s="96" t="s">
        <v>737</v>
      </c>
      <c r="B130" s="97">
        <v>14</v>
      </c>
      <c r="C130" s="97">
        <v>14</v>
      </c>
      <c r="D130" s="97">
        <v>14</v>
      </c>
      <c r="E130" s="101">
        <v>8358.2799999999988</v>
      </c>
    </row>
    <row r="131" spans="1:5" x14ac:dyDescent="0.25">
      <c r="A131" s="96" t="s">
        <v>1047</v>
      </c>
      <c r="B131" s="97">
        <v>615</v>
      </c>
      <c r="C131" s="97">
        <v>65</v>
      </c>
      <c r="D131" s="97">
        <v>0</v>
      </c>
      <c r="E131" s="101">
        <v>7833.01</v>
      </c>
    </row>
    <row r="132" spans="1:5" x14ac:dyDescent="0.25">
      <c r="A132" s="96" t="s">
        <v>318</v>
      </c>
      <c r="B132" s="97">
        <v>3</v>
      </c>
      <c r="C132" s="97">
        <v>3</v>
      </c>
      <c r="D132" s="97">
        <v>3</v>
      </c>
      <c r="E132" s="101">
        <v>6041.39</v>
      </c>
    </row>
    <row r="133" spans="1:5" x14ac:dyDescent="0.25">
      <c r="A133" s="96" t="s">
        <v>75</v>
      </c>
      <c r="B133" s="97">
        <v>9</v>
      </c>
      <c r="C133" s="97">
        <v>9</v>
      </c>
      <c r="D133" s="97">
        <v>9</v>
      </c>
      <c r="E133" s="101">
        <v>5994.09</v>
      </c>
    </row>
    <row r="134" spans="1:5" x14ac:dyDescent="0.25">
      <c r="A134" s="96" t="s">
        <v>1035</v>
      </c>
      <c r="B134" s="97">
        <v>5</v>
      </c>
      <c r="C134" s="97">
        <v>5</v>
      </c>
      <c r="D134" s="97">
        <v>5</v>
      </c>
      <c r="E134" s="101">
        <v>4924.0999999999995</v>
      </c>
    </row>
    <row r="135" spans="1:5" x14ac:dyDescent="0.25">
      <c r="A135" s="96" t="s">
        <v>1696</v>
      </c>
      <c r="B135" s="97">
        <v>9</v>
      </c>
      <c r="C135" s="97">
        <v>9</v>
      </c>
      <c r="D135" s="97">
        <v>9</v>
      </c>
      <c r="E135" s="101">
        <v>4393.08</v>
      </c>
    </row>
    <row r="136" spans="1:5" x14ac:dyDescent="0.25">
      <c r="A136" s="96" t="s">
        <v>335</v>
      </c>
      <c r="B136" s="97">
        <v>7</v>
      </c>
      <c r="C136" s="97">
        <v>7</v>
      </c>
      <c r="D136" s="97">
        <v>7</v>
      </c>
      <c r="E136" s="101">
        <v>4323.34</v>
      </c>
    </row>
    <row r="137" spans="1:5" x14ac:dyDescent="0.25">
      <c r="A137" s="96" t="s">
        <v>3643</v>
      </c>
      <c r="B137" s="97">
        <v>6</v>
      </c>
      <c r="C137" s="97">
        <v>6</v>
      </c>
      <c r="D137" s="97">
        <v>6</v>
      </c>
      <c r="E137" s="101">
        <v>3807.56</v>
      </c>
    </row>
    <row r="138" spans="1:5" x14ac:dyDescent="0.25">
      <c r="A138" s="96" t="s">
        <v>1240</v>
      </c>
      <c r="B138" s="97">
        <v>2</v>
      </c>
      <c r="C138" s="97">
        <v>2</v>
      </c>
      <c r="D138" s="97">
        <v>2</v>
      </c>
      <c r="E138" s="101">
        <v>3751.8</v>
      </c>
    </row>
    <row r="139" spans="1:5" x14ac:dyDescent="0.25">
      <c r="A139" s="96" t="s">
        <v>364</v>
      </c>
      <c r="B139" s="97">
        <v>7</v>
      </c>
      <c r="C139" s="97">
        <v>7</v>
      </c>
      <c r="D139" s="97">
        <v>7</v>
      </c>
      <c r="E139" s="101">
        <v>3690.7601</v>
      </c>
    </row>
    <row r="140" spans="1:5" x14ac:dyDescent="0.25">
      <c r="A140" s="96" t="s">
        <v>1357</v>
      </c>
      <c r="B140" s="97">
        <v>3</v>
      </c>
      <c r="C140" s="97">
        <v>3</v>
      </c>
      <c r="D140" s="97">
        <v>3</v>
      </c>
      <c r="E140" s="101">
        <v>3683.82</v>
      </c>
    </row>
    <row r="141" spans="1:5" x14ac:dyDescent="0.25">
      <c r="A141" s="96" t="s">
        <v>1002</v>
      </c>
      <c r="B141" s="97">
        <v>11</v>
      </c>
      <c r="C141" s="97">
        <v>11</v>
      </c>
      <c r="D141" s="97">
        <v>11</v>
      </c>
      <c r="E141" s="101">
        <v>3680.0284999999999</v>
      </c>
    </row>
    <row r="142" spans="1:5" x14ac:dyDescent="0.25">
      <c r="A142" s="96" t="s">
        <v>429</v>
      </c>
      <c r="B142" s="97">
        <v>6</v>
      </c>
      <c r="C142" s="97">
        <v>6</v>
      </c>
      <c r="D142" s="97">
        <v>6</v>
      </c>
      <c r="E142" s="101">
        <v>3627.7400000000002</v>
      </c>
    </row>
    <row r="143" spans="1:5" x14ac:dyDescent="0.25">
      <c r="A143" s="96" t="s">
        <v>216</v>
      </c>
      <c r="B143" s="97">
        <v>3</v>
      </c>
      <c r="C143" s="97">
        <v>3</v>
      </c>
      <c r="D143" s="97">
        <v>3</v>
      </c>
      <c r="E143" s="101">
        <v>3295.88</v>
      </c>
    </row>
    <row r="144" spans="1:5" x14ac:dyDescent="0.25">
      <c r="A144" s="96" t="s">
        <v>5824</v>
      </c>
      <c r="B144" s="97">
        <v>6</v>
      </c>
      <c r="C144" s="97">
        <v>6</v>
      </c>
      <c r="D144" s="97">
        <v>6</v>
      </c>
      <c r="E144" s="101">
        <v>3264.24</v>
      </c>
    </row>
    <row r="145" spans="1:5" x14ac:dyDescent="0.25">
      <c r="A145" s="96" t="s">
        <v>819</v>
      </c>
      <c r="B145" s="97">
        <v>5</v>
      </c>
      <c r="C145" s="97">
        <v>5</v>
      </c>
      <c r="D145" s="97">
        <v>5</v>
      </c>
      <c r="E145" s="101">
        <v>3183.4700000000003</v>
      </c>
    </row>
    <row r="146" spans="1:5" x14ac:dyDescent="0.25">
      <c r="A146" s="96" t="s">
        <v>1379</v>
      </c>
      <c r="B146" s="97">
        <v>2</v>
      </c>
      <c r="C146" s="97">
        <v>2</v>
      </c>
      <c r="D146" s="97">
        <v>2</v>
      </c>
      <c r="E146" s="101">
        <v>2951.4</v>
      </c>
    </row>
    <row r="147" spans="1:5" x14ac:dyDescent="0.25">
      <c r="A147" s="96" t="s">
        <v>884</v>
      </c>
      <c r="B147" s="97">
        <v>5</v>
      </c>
      <c r="C147" s="97">
        <v>5</v>
      </c>
      <c r="D147" s="97">
        <v>5</v>
      </c>
      <c r="E147" s="101">
        <v>2713.2280000000001</v>
      </c>
    </row>
    <row r="148" spans="1:5" x14ac:dyDescent="0.25">
      <c r="A148" s="96" t="s">
        <v>2474</v>
      </c>
      <c r="B148" s="97">
        <v>7</v>
      </c>
      <c r="C148" s="97">
        <v>7</v>
      </c>
      <c r="D148" s="97">
        <v>7</v>
      </c>
      <c r="E148" s="101">
        <v>2524.1521000000002</v>
      </c>
    </row>
    <row r="149" spans="1:5" x14ac:dyDescent="0.25">
      <c r="A149" s="96" t="s">
        <v>4081</v>
      </c>
      <c r="B149" s="97">
        <v>17</v>
      </c>
      <c r="C149" s="97">
        <v>17</v>
      </c>
      <c r="D149" s="97">
        <v>17</v>
      </c>
      <c r="E149" s="101">
        <v>2462.79</v>
      </c>
    </row>
    <row r="150" spans="1:5" x14ac:dyDescent="0.25">
      <c r="A150" s="96" t="s">
        <v>2305</v>
      </c>
      <c r="B150" s="97">
        <v>4</v>
      </c>
      <c r="C150" s="97">
        <v>4</v>
      </c>
      <c r="D150" s="97">
        <v>4</v>
      </c>
      <c r="E150" s="101">
        <v>2349.0200000000004</v>
      </c>
    </row>
    <row r="151" spans="1:5" x14ac:dyDescent="0.25">
      <c r="A151" s="96" t="s">
        <v>4854</v>
      </c>
      <c r="B151" s="97">
        <v>4</v>
      </c>
      <c r="C151" s="97">
        <v>4</v>
      </c>
      <c r="D151" s="97">
        <v>4</v>
      </c>
      <c r="E151" s="101">
        <v>2136.44</v>
      </c>
    </row>
    <row r="152" spans="1:5" x14ac:dyDescent="0.25">
      <c r="A152" s="96" t="s">
        <v>92</v>
      </c>
      <c r="B152" s="97">
        <v>3</v>
      </c>
      <c r="C152" s="97">
        <v>3</v>
      </c>
      <c r="D152" s="97">
        <v>3</v>
      </c>
      <c r="E152" s="101">
        <v>2040.96</v>
      </c>
    </row>
    <row r="153" spans="1:5" x14ac:dyDescent="0.25">
      <c r="A153" s="96" t="s">
        <v>2125</v>
      </c>
      <c r="B153" s="97">
        <v>3</v>
      </c>
      <c r="C153" s="97">
        <v>3</v>
      </c>
      <c r="D153" s="97">
        <v>3</v>
      </c>
      <c r="E153" s="101">
        <v>1960.8300000000002</v>
      </c>
    </row>
    <row r="154" spans="1:5" x14ac:dyDescent="0.25">
      <c r="A154" s="96" t="s">
        <v>2363</v>
      </c>
      <c r="B154" s="97">
        <v>50213</v>
      </c>
      <c r="C154" s="97">
        <v>7</v>
      </c>
      <c r="D154" s="97">
        <v>7</v>
      </c>
      <c r="E154" s="101">
        <v>1956.7800000000002</v>
      </c>
    </row>
    <row r="155" spans="1:5" x14ac:dyDescent="0.25">
      <c r="A155" s="96" t="s">
        <v>1071</v>
      </c>
      <c r="B155" s="97">
        <v>3192</v>
      </c>
      <c r="C155" s="97">
        <v>4</v>
      </c>
      <c r="D155" s="97">
        <v>0</v>
      </c>
      <c r="E155" s="101">
        <v>1745.76</v>
      </c>
    </row>
    <row r="156" spans="1:5" x14ac:dyDescent="0.25">
      <c r="A156" s="96" t="s">
        <v>2211</v>
      </c>
      <c r="B156" s="97">
        <v>1</v>
      </c>
      <c r="C156" s="97">
        <v>1</v>
      </c>
      <c r="D156" s="97">
        <v>1</v>
      </c>
      <c r="E156" s="101">
        <v>1631.97</v>
      </c>
    </row>
    <row r="157" spans="1:5" x14ac:dyDescent="0.25">
      <c r="A157" s="96" t="s">
        <v>1756</v>
      </c>
      <c r="B157" s="97">
        <v>3</v>
      </c>
      <c r="C157" s="97">
        <v>3</v>
      </c>
      <c r="D157" s="97">
        <v>3</v>
      </c>
      <c r="E157" s="101">
        <v>1461.64</v>
      </c>
    </row>
    <row r="158" spans="1:5" x14ac:dyDescent="0.25">
      <c r="A158" s="96" t="s">
        <v>2154</v>
      </c>
      <c r="B158" s="97">
        <v>1</v>
      </c>
      <c r="C158" s="97">
        <v>1</v>
      </c>
      <c r="D158" s="97">
        <v>1</v>
      </c>
      <c r="E158" s="101">
        <v>1418.41</v>
      </c>
    </row>
    <row r="159" spans="1:5" x14ac:dyDescent="0.25">
      <c r="A159" s="96" t="s">
        <v>2756</v>
      </c>
      <c r="B159" s="97">
        <v>2</v>
      </c>
      <c r="C159" s="97">
        <v>2</v>
      </c>
      <c r="D159" s="97">
        <v>2</v>
      </c>
      <c r="E159" s="101">
        <v>1311.27</v>
      </c>
    </row>
    <row r="160" spans="1:5" x14ac:dyDescent="0.25">
      <c r="A160" s="96" t="s">
        <v>2375</v>
      </c>
      <c r="B160" s="97">
        <v>1</v>
      </c>
      <c r="C160" s="97">
        <v>1</v>
      </c>
      <c r="D160" s="97">
        <v>1</v>
      </c>
      <c r="E160" s="101">
        <v>1268.5402305555556</v>
      </c>
    </row>
    <row r="161" spans="1:5" x14ac:dyDescent="0.25">
      <c r="A161" s="96" t="s">
        <v>3275</v>
      </c>
      <c r="B161" s="97">
        <v>2</v>
      </c>
      <c r="C161" s="97">
        <v>2</v>
      </c>
      <c r="D161" s="97">
        <v>2</v>
      </c>
      <c r="E161" s="101">
        <v>1242.56</v>
      </c>
    </row>
    <row r="162" spans="1:5" x14ac:dyDescent="0.25">
      <c r="A162" s="96" t="s">
        <v>4045</v>
      </c>
      <c r="B162" s="97">
        <v>3</v>
      </c>
      <c r="C162" s="97">
        <v>3</v>
      </c>
      <c r="D162" s="97">
        <v>3</v>
      </c>
      <c r="E162" s="101">
        <v>1187.82</v>
      </c>
    </row>
    <row r="163" spans="1:5" x14ac:dyDescent="0.25">
      <c r="A163" s="96" t="s">
        <v>675</v>
      </c>
      <c r="B163" s="97">
        <v>2</v>
      </c>
      <c r="C163" s="97">
        <v>2</v>
      </c>
      <c r="D163" s="97">
        <v>2</v>
      </c>
      <c r="E163" s="101">
        <v>947.54</v>
      </c>
    </row>
    <row r="164" spans="1:5" x14ac:dyDescent="0.25">
      <c r="A164" s="96" t="s">
        <v>4541</v>
      </c>
      <c r="B164" s="97">
        <v>1</v>
      </c>
      <c r="C164" s="97">
        <v>1</v>
      </c>
      <c r="D164" s="97">
        <v>1</v>
      </c>
      <c r="E164" s="101">
        <v>778.91</v>
      </c>
    </row>
    <row r="165" spans="1:5" x14ac:dyDescent="0.25">
      <c r="A165" s="96" t="s">
        <v>2340</v>
      </c>
      <c r="B165" s="97">
        <v>2</v>
      </c>
      <c r="C165" s="97">
        <v>2</v>
      </c>
      <c r="D165" s="97">
        <v>2</v>
      </c>
      <c r="E165" s="101">
        <v>717.89</v>
      </c>
    </row>
    <row r="166" spans="1:5" x14ac:dyDescent="0.25">
      <c r="A166" s="96" t="s">
        <v>4877</v>
      </c>
      <c r="B166" s="97">
        <v>1</v>
      </c>
      <c r="C166" s="97">
        <v>1</v>
      </c>
      <c r="D166" s="97">
        <v>1</v>
      </c>
      <c r="E166" s="101">
        <v>608.15</v>
      </c>
    </row>
    <row r="167" spans="1:5" x14ac:dyDescent="0.25">
      <c r="A167" s="96" t="s">
        <v>598</v>
      </c>
      <c r="B167" s="97">
        <v>1</v>
      </c>
      <c r="C167" s="97">
        <v>1</v>
      </c>
      <c r="D167" s="97">
        <v>1</v>
      </c>
      <c r="E167" s="101">
        <v>602.20000000000005</v>
      </c>
    </row>
    <row r="168" spans="1:5" x14ac:dyDescent="0.25">
      <c r="A168" s="96" t="s">
        <v>1587</v>
      </c>
      <c r="B168" s="97">
        <v>1</v>
      </c>
      <c r="C168" s="97">
        <v>1</v>
      </c>
      <c r="D168" s="97">
        <v>1</v>
      </c>
      <c r="E168" s="101">
        <v>593.54999999999995</v>
      </c>
    </row>
    <row r="169" spans="1:5" x14ac:dyDescent="0.25">
      <c r="A169" s="96" t="s">
        <v>763</v>
      </c>
      <c r="B169" s="97">
        <v>1</v>
      </c>
      <c r="C169" s="97">
        <v>1</v>
      </c>
      <c r="D169" s="97">
        <v>1</v>
      </c>
      <c r="E169" s="101">
        <v>514.70000000000005</v>
      </c>
    </row>
    <row r="170" spans="1:5" x14ac:dyDescent="0.25">
      <c r="A170" s="96" t="s">
        <v>1168</v>
      </c>
      <c r="B170" s="97">
        <v>1</v>
      </c>
      <c r="C170" s="97">
        <v>1</v>
      </c>
      <c r="D170" s="97">
        <v>1</v>
      </c>
      <c r="E170" s="101">
        <v>514.08000000000004</v>
      </c>
    </row>
    <row r="171" spans="1:5" x14ac:dyDescent="0.25">
      <c r="A171" s="96" t="s">
        <v>6933</v>
      </c>
      <c r="B171" s="97">
        <v>703</v>
      </c>
      <c r="C171" s="97">
        <v>1</v>
      </c>
      <c r="D171" s="97">
        <v>1</v>
      </c>
      <c r="E171" s="101">
        <v>513.54999999999995</v>
      </c>
    </row>
    <row r="172" spans="1:5" x14ac:dyDescent="0.25">
      <c r="A172" s="96" t="s">
        <v>301</v>
      </c>
      <c r="B172" s="97">
        <v>1</v>
      </c>
      <c r="C172" s="97">
        <v>1</v>
      </c>
      <c r="D172" s="97">
        <v>1</v>
      </c>
      <c r="E172" s="101">
        <v>461.39533024618765</v>
      </c>
    </row>
    <row r="173" spans="1:5" x14ac:dyDescent="0.25">
      <c r="A173" s="96" t="s">
        <v>3826</v>
      </c>
      <c r="B173" s="97">
        <v>13</v>
      </c>
      <c r="C173" s="97">
        <v>1</v>
      </c>
      <c r="D173" s="97">
        <v>1</v>
      </c>
      <c r="E173" s="101">
        <v>458.21</v>
      </c>
    </row>
    <row r="174" spans="1:5" x14ac:dyDescent="0.25">
      <c r="A174" s="96" t="s">
        <v>7106</v>
      </c>
      <c r="B174" s="97">
        <v>1</v>
      </c>
      <c r="C174" s="97">
        <v>1</v>
      </c>
      <c r="D174" s="97">
        <v>1</v>
      </c>
      <c r="E174" s="101">
        <v>389.03</v>
      </c>
    </row>
    <row r="175" spans="1:5" x14ac:dyDescent="0.25">
      <c r="A175" s="96" t="s">
        <v>1500</v>
      </c>
      <c r="B175" s="97">
        <v>1</v>
      </c>
      <c r="C175" s="97">
        <v>1</v>
      </c>
      <c r="D175" s="97">
        <v>1</v>
      </c>
      <c r="E175" s="101">
        <v>386.88</v>
      </c>
    </row>
    <row r="176" spans="1:5" x14ac:dyDescent="0.25">
      <c r="A176" s="96" t="s">
        <v>1754</v>
      </c>
      <c r="B176" s="97">
        <v>1</v>
      </c>
      <c r="C176" s="97">
        <v>1</v>
      </c>
      <c r="D176" s="97">
        <v>1</v>
      </c>
      <c r="E176" s="101">
        <v>382.54</v>
      </c>
    </row>
    <row r="177" spans="1:5" x14ac:dyDescent="0.25">
      <c r="A177" s="96" t="s">
        <v>5178</v>
      </c>
      <c r="B177" s="97">
        <v>4</v>
      </c>
      <c r="C177" s="97">
        <v>2</v>
      </c>
      <c r="D177" s="97">
        <v>1</v>
      </c>
      <c r="E177" s="101">
        <v>355.68</v>
      </c>
    </row>
    <row r="178" spans="1:5" x14ac:dyDescent="0.25">
      <c r="A178" s="96" t="s">
        <v>141</v>
      </c>
      <c r="B178" s="97">
        <v>0</v>
      </c>
      <c r="C178" s="97">
        <v>0</v>
      </c>
      <c r="D178" s="97">
        <v>0</v>
      </c>
      <c r="E178" s="101">
        <v>0</v>
      </c>
    </row>
    <row r="179" spans="1:5" x14ac:dyDescent="0.25">
      <c r="A179" s="96" t="s">
        <v>222</v>
      </c>
      <c r="B179" s="97">
        <v>0</v>
      </c>
      <c r="C179" s="97">
        <v>0</v>
      </c>
      <c r="D179" s="97">
        <v>0</v>
      </c>
      <c r="E179" s="101">
        <v>0</v>
      </c>
    </row>
    <row r="180" spans="1:5" x14ac:dyDescent="0.25">
      <c r="A180" s="96" t="s">
        <v>6796</v>
      </c>
      <c r="B180" s="97">
        <v>0</v>
      </c>
      <c r="C180" s="97">
        <v>0</v>
      </c>
      <c r="D180" s="97">
        <v>0</v>
      </c>
      <c r="E180" s="101">
        <v>0</v>
      </c>
    </row>
    <row r="181" spans="1:5" x14ac:dyDescent="0.25">
      <c r="A181" s="96" t="s">
        <v>4688</v>
      </c>
      <c r="B181" s="97">
        <v>0</v>
      </c>
      <c r="C181" s="97">
        <v>0</v>
      </c>
      <c r="D181" s="97">
        <v>0</v>
      </c>
      <c r="E181" s="101">
        <v>0</v>
      </c>
    </row>
    <row r="182" spans="1:5" x14ac:dyDescent="0.25">
      <c r="A182" s="96" t="s">
        <v>3033</v>
      </c>
      <c r="B182" s="97">
        <v>386</v>
      </c>
      <c r="C182" s="97">
        <v>0</v>
      </c>
      <c r="D182" s="97">
        <v>0</v>
      </c>
      <c r="E182" s="101">
        <v>0</v>
      </c>
    </row>
    <row r="183" spans="1:5" x14ac:dyDescent="0.25">
      <c r="A183" s="96" t="s">
        <v>259</v>
      </c>
      <c r="B183" s="97">
        <v>0</v>
      </c>
      <c r="C183" s="97">
        <v>0</v>
      </c>
      <c r="D183" s="97">
        <v>0</v>
      </c>
      <c r="E183" s="101">
        <v>0</v>
      </c>
    </row>
    <row r="184" spans="1:5" x14ac:dyDescent="0.25">
      <c r="A184" s="96" t="s">
        <v>1335</v>
      </c>
      <c r="B184" s="97">
        <v>0</v>
      </c>
      <c r="C184" s="97">
        <v>0</v>
      </c>
      <c r="D184" s="97">
        <v>0</v>
      </c>
      <c r="E184" s="101">
        <v>0</v>
      </c>
    </row>
    <row r="185" spans="1:5" x14ac:dyDescent="0.25">
      <c r="A185" s="96" t="s">
        <v>378</v>
      </c>
      <c r="B185" s="97">
        <v>0</v>
      </c>
      <c r="C185" s="97">
        <v>0</v>
      </c>
      <c r="D185" s="97">
        <v>0</v>
      </c>
      <c r="E185" s="101">
        <v>0</v>
      </c>
    </row>
    <row r="186" spans="1:5" x14ac:dyDescent="0.25">
      <c r="A186" s="96" t="s">
        <v>8446</v>
      </c>
      <c r="B186" s="97">
        <v>0</v>
      </c>
      <c r="C186" s="97">
        <v>0</v>
      </c>
      <c r="D186" s="97">
        <v>0</v>
      </c>
      <c r="E186" s="101">
        <v>0</v>
      </c>
    </row>
    <row r="187" spans="1:5" x14ac:dyDescent="0.25">
      <c r="A187" s="96" t="s">
        <v>6777</v>
      </c>
      <c r="B187" s="97">
        <v>0</v>
      </c>
      <c r="C187" s="97">
        <v>0</v>
      </c>
      <c r="D187" s="97">
        <v>0</v>
      </c>
      <c r="E187" s="101">
        <v>0</v>
      </c>
    </row>
    <row r="188" spans="1:5" x14ac:dyDescent="0.25">
      <c r="A188" s="96" t="s">
        <v>1367</v>
      </c>
      <c r="B188" s="97">
        <v>149</v>
      </c>
      <c r="C188" s="97">
        <v>0</v>
      </c>
      <c r="D188" s="97">
        <v>0</v>
      </c>
      <c r="E188" s="101">
        <v>0</v>
      </c>
    </row>
    <row r="189" spans="1:5" x14ac:dyDescent="0.25">
      <c r="A189" s="96" t="s">
        <v>1109</v>
      </c>
      <c r="B189" s="97">
        <v>0</v>
      </c>
      <c r="C189" s="97">
        <v>0</v>
      </c>
      <c r="D189" s="97">
        <v>0</v>
      </c>
      <c r="E189" s="101">
        <v>0</v>
      </c>
    </row>
    <row r="190" spans="1:5" x14ac:dyDescent="0.25">
      <c r="A190" s="96" t="s">
        <v>4284</v>
      </c>
      <c r="B190" s="97">
        <v>0</v>
      </c>
      <c r="C190" s="97">
        <v>0</v>
      </c>
      <c r="D190" s="97">
        <v>0</v>
      </c>
      <c r="E190" s="101">
        <v>0</v>
      </c>
    </row>
    <row r="191" spans="1:5" x14ac:dyDescent="0.25">
      <c r="A191" s="96" t="s">
        <v>1954</v>
      </c>
      <c r="B191" s="97">
        <v>0</v>
      </c>
      <c r="C191" s="97">
        <v>0</v>
      </c>
      <c r="D191" s="97">
        <v>0</v>
      </c>
      <c r="E191" s="101">
        <v>0</v>
      </c>
    </row>
    <row r="192" spans="1:5" x14ac:dyDescent="0.25">
      <c r="A192" s="96" t="s">
        <v>667</v>
      </c>
      <c r="B192" s="97">
        <v>9818</v>
      </c>
      <c r="C192" s="97">
        <v>0</v>
      </c>
      <c r="D192" s="97">
        <v>0</v>
      </c>
      <c r="E192" s="101">
        <v>0</v>
      </c>
    </row>
    <row r="193" spans="1:5" x14ac:dyDescent="0.25">
      <c r="A193" s="96" t="s">
        <v>683</v>
      </c>
      <c r="B193" s="97">
        <v>8211</v>
      </c>
      <c r="C193" s="97">
        <v>0</v>
      </c>
      <c r="D193" s="97">
        <v>0</v>
      </c>
      <c r="E193" s="101">
        <v>0</v>
      </c>
    </row>
    <row r="194" spans="1:5" x14ac:dyDescent="0.25">
      <c r="A194" s="96" t="s">
        <v>8561</v>
      </c>
      <c r="B194" s="97">
        <v>0</v>
      </c>
      <c r="C194" s="97">
        <v>0</v>
      </c>
      <c r="D194" s="97">
        <v>0</v>
      </c>
      <c r="E194" s="101">
        <v>0</v>
      </c>
    </row>
    <row r="195" spans="1:5" x14ac:dyDescent="0.25">
      <c r="A195" s="96" t="s">
        <v>447</v>
      </c>
      <c r="B195" s="97">
        <v>6619</v>
      </c>
      <c r="C195" s="97">
        <v>0</v>
      </c>
      <c r="D195" s="97">
        <v>0</v>
      </c>
      <c r="E195" s="101">
        <v>0</v>
      </c>
    </row>
    <row r="196" spans="1:5" x14ac:dyDescent="0.25">
      <c r="A196" s="96" t="s">
        <v>8282</v>
      </c>
      <c r="B196" s="97">
        <v>0</v>
      </c>
      <c r="C196" s="97">
        <v>0</v>
      </c>
      <c r="D196" s="97">
        <v>0</v>
      </c>
      <c r="E196" s="101">
        <v>0</v>
      </c>
    </row>
    <row r="197" spans="1:5" x14ac:dyDescent="0.25">
      <c r="A197" s="96" t="s">
        <v>466</v>
      </c>
      <c r="B197" s="97">
        <v>660</v>
      </c>
      <c r="C197" s="97">
        <v>0</v>
      </c>
      <c r="D197" s="97">
        <v>0</v>
      </c>
      <c r="E197" s="101">
        <v>0</v>
      </c>
    </row>
    <row r="198" spans="1:5" x14ac:dyDescent="0.25">
      <c r="A198" s="96" t="s">
        <v>2876</v>
      </c>
      <c r="B198" s="97">
        <v>0</v>
      </c>
      <c r="C198" s="97">
        <v>0</v>
      </c>
      <c r="D198" s="97">
        <v>0</v>
      </c>
      <c r="E198" s="101">
        <v>0</v>
      </c>
    </row>
    <row r="199" spans="1:5" x14ac:dyDescent="0.25">
      <c r="A199" s="96" t="s">
        <v>1925</v>
      </c>
      <c r="B199" s="97">
        <v>1143</v>
      </c>
      <c r="C199" s="97">
        <v>0</v>
      </c>
      <c r="D199" s="97">
        <v>0</v>
      </c>
      <c r="E199" s="101">
        <v>0</v>
      </c>
    </row>
    <row r="200" spans="1:5" x14ac:dyDescent="0.25">
      <c r="A200" s="96" t="s">
        <v>1181</v>
      </c>
      <c r="B200" s="97">
        <v>2746</v>
      </c>
      <c r="C200" s="97">
        <v>0</v>
      </c>
      <c r="D200" s="97">
        <v>0</v>
      </c>
      <c r="E200" s="101">
        <v>0</v>
      </c>
    </row>
    <row r="201" spans="1:5" x14ac:dyDescent="0.25">
      <c r="A201" s="96" t="s">
        <v>937</v>
      </c>
      <c r="B201" s="97">
        <v>0</v>
      </c>
      <c r="C201" s="97">
        <v>0</v>
      </c>
      <c r="D201" s="97">
        <v>0</v>
      </c>
      <c r="E201" s="101">
        <v>0</v>
      </c>
    </row>
    <row r="202" spans="1:5" x14ac:dyDescent="0.25">
      <c r="A202" s="96" t="s">
        <v>7763</v>
      </c>
      <c r="B202" s="97">
        <v>170</v>
      </c>
      <c r="C202" s="97">
        <v>0</v>
      </c>
      <c r="D202" s="97">
        <v>0</v>
      </c>
      <c r="E202" s="101">
        <v>0</v>
      </c>
    </row>
    <row r="203" spans="1:5" x14ac:dyDescent="0.25">
      <c r="A203" s="96" t="s">
        <v>6816</v>
      </c>
      <c r="B203" s="97">
        <v>525</v>
      </c>
      <c r="C203" s="97">
        <v>0</v>
      </c>
      <c r="D203" s="97">
        <v>0</v>
      </c>
      <c r="E203" s="101">
        <v>0</v>
      </c>
    </row>
    <row r="204" spans="1:5" x14ac:dyDescent="0.25">
      <c r="A204" s="96" t="s">
        <v>3379</v>
      </c>
      <c r="B204" s="97">
        <v>0</v>
      </c>
      <c r="C204" s="97">
        <v>0</v>
      </c>
      <c r="D204" s="97">
        <v>0</v>
      </c>
      <c r="E204" s="101">
        <v>0</v>
      </c>
    </row>
    <row r="205" spans="1:5" x14ac:dyDescent="0.25">
      <c r="A205" s="96" t="s">
        <v>2030</v>
      </c>
      <c r="B205" s="97">
        <v>0</v>
      </c>
      <c r="C205" s="97">
        <v>0</v>
      </c>
      <c r="D205" s="97">
        <v>0</v>
      </c>
      <c r="E205" s="101">
        <v>0</v>
      </c>
    </row>
    <row r="206" spans="1:5" x14ac:dyDescent="0.25">
      <c r="A206" s="96" t="s">
        <v>1103</v>
      </c>
      <c r="B206" s="97">
        <v>0</v>
      </c>
      <c r="C206" s="97">
        <v>0</v>
      </c>
      <c r="D206" s="97">
        <v>0</v>
      </c>
      <c r="E206" s="101">
        <v>0</v>
      </c>
    </row>
    <row r="207" spans="1:5" x14ac:dyDescent="0.25">
      <c r="A207" s="96" t="s">
        <v>2528</v>
      </c>
      <c r="B207" s="97">
        <v>690</v>
      </c>
      <c r="C207" s="97">
        <v>0</v>
      </c>
      <c r="D207" s="97">
        <v>0</v>
      </c>
      <c r="E207" s="101">
        <v>0</v>
      </c>
    </row>
    <row r="208" spans="1:5" x14ac:dyDescent="0.25">
      <c r="A208" s="96" t="s">
        <v>1726</v>
      </c>
      <c r="B208" s="97">
        <v>3508</v>
      </c>
      <c r="C208" s="97">
        <v>0</v>
      </c>
      <c r="D208" s="97">
        <v>0</v>
      </c>
      <c r="E208" s="101">
        <v>0</v>
      </c>
    </row>
    <row r="209" spans="1:5" x14ac:dyDescent="0.25">
      <c r="A209" s="96" t="s">
        <v>3577</v>
      </c>
      <c r="B209" s="97">
        <v>437</v>
      </c>
      <c r="C209" s="97">
        <v>0</v>
      </c>
      <c r="D209" s="97">
        <v>0</v>
      </c>
      <c r="E209" s="101">
        <v>0</v>
      </c>
    </row>
    <row r="210" spans="1:5" x14ac:dyDescent="0.25">
      <c r="A210" s="96" t="s">
        <v>1855</v>
      </c>
      <c r="B210" s="97">
        <v>0</v>
      </c>
      <c r="C210" s="97">
        <v>0</v>
      </c>
      <c r="D210" s="97">
        <v>0</v>
      </c>
      <c r="E210" s="101">
        <v>0</v>
      </c>
    </row>
    <row r="211" spans="1:5" x14ac:dyDescent="0.25">
      <c r="A211" s="96" t="s">
        <v>4360</v>
      </c>
      <c r="B211" s="97">
        <v>875</v>
      </c>
      <c r="C211" s="97">
        <v>0</v>
      </c>
      <c r="D211" s="97">
        <v>0</v>
      </c>
      <c r="E211" s="101">
        <v>0</v>
      </c>
    </row>
    <row r="212" spans="1:5" x14ac:dyDescent="0.25">
      <c r="A212" s="96" t="s">
        <v>1844</v>
      </c>
      <c r="B212" s="97">
        <v>0</v>
      </c>
      <c r="C212" s="97">
        <v>0</v>
      </c>
      <c r="D212" s="97">
        <v>0</v>
      </c>
      <c r="E212" s="101">
        <v>0</v>
      </c>
    </row>
    <row r="213" spans="1:5" x14ac:dyDescent="0.25">
      <c r="A213" s="96" t="s">
        <v>1593</v>
      </c>
      <c r="B213" s="97">
        <v>10048</v>
      </c>
      <c r="C213" s="97">
        <v>0</v>
      </c>
      <c r="D213" s="97">
        <v>0</v>
      </c>
      <c r="E213" s="101">
        <v>0</v>
      </c>
    </row>
    <row r="214" spans="1:5" x14ac:dyDescent="0.25">
      <c r="A214" s="96" t="s">
        <v>2205</v>
      </c>
      <c r="B214" s="97">
        <v>0</v>
      </c>
      <c r="C214" s="97">
        <v>0</v>
      </c>
      <c r="D214" s="97">
        <v>0</v>
      </c>
      <c r="E214" s="101">
        <v>0</v>
      </c>
    </row>
    <row r="215" spans="1:5" x14ac:dyDescent="0.25">
      <c r="A215" s="96" t="s">
        <v>109</v>
      </c>
      <c r="B215" s="97">
        <v>0</v>
      </c>
      <c r="C215" s="97">
        <v>0</v>
      </c>
      <c r="D215" s="97">
        <v>0</v>
      </c>
      <c r="E215" s="101">
        <v>0</v>
      </c>
    </row>
    <row r="216" spans="1:5" x14ac:dyDescent="0.25">
      <c r="A216" s="96" t="s">
        <v>2172</v>
      </c>
      <c r="B216" s="97">
        <v>0</v>
      </c>
      <c r="C216" s="97">
        <v>0</v>
      </c>
      <c r="D216" s="97">
        <v>0</v>
      </c>
      <c r="E216" s="101">
        <v>0</v>
      </c>
    </row>
    <row r="217" spans="1:5" x14ac:dyDescent="0.25">
      <c r="A217" s="96" t="s">
        <v>1090</v>
      </c>
      <c r="B217" s="97">
        <v>0</v>
      </c>
      <c r="C217" s="97">
        <v>0</v>
      </c>
      <c r="D217" s="97">
        <v>0</v>
      </c>
      <c r="E217" s="101">
        <v>0</v>
      </c>
    </row>
    <row r="218" spans="1:5" x14ac:dyDescent="0.25">
      <c r="A218" s="96" t="s">
        <v>1775</v>
      </c>
      <c r="B218" s="97">
        <v>4373</v>
      </c>
      <c r="C218" s="97">
        <v>0</v>
      </c>
      <c r="D218" s="97">
        <v>0</v>
      </c>
      <c r="E218" s="101">
        <v>0</v>
      </c>
    </row>
    <row r="219" spans="1:5" x14ac:dyDescent="0.25">
      <c r="A219" s="96" t="s">
        <v>8232</v>
      </c>
      <c r="B219" s="97">
        <v>1294</v>
      </c>
      <c r="C219" s="97">
        <v>0</v>
      </c>
      <c r="D219" s="97">
        <v>0</v>
      </c>
      <c r="E219" s="101">
        <v>0</v>
      </c>
    </row>
    <row r="220" spans="1:5" x14ac:dyDescent="0.25">
      <c r="A220" s="96" t="s">
        <v>2813</v>
      </c>
      <c r="B220" s="97">
        <v>0</v>
      </c>
      <c r="C220" s="97">
        <v>0</v>
      </c>
      <c r="D220" s="97">
        <v>0</v>
      </c>
      <c r="E220" s="101">
        <v>0</v>
      </c>
    </row>
    <row r="221" spans="1:5" x14ac:dyDescent="0.25">
      <c r="A221" s="96" t="s">
        <v>8313</v>
      </c>
      <c r="B221" s="97">
        <v>0</v>
      </c>
      <c r="C221" s="97">
        <v>0</v>
      </c>
      <c r="D221" s="97">
        <v>0</v>
      </c>
      <c r="E221" s="101">
        <v>0</v>
      </c>
    </row>
    <row r="222" spans="1:5" x14ac:dyDescent="0.25">
      <c r="A222" s="96" t="s">
        <v>6067</v>
      </c>
      <c r="B222" s="97">
        <v>0</v>
      </c>
      <c r="C222" s="97">
        <v>0</v>
      </c>
      <c r="D222" s="97">
        <v>0</v>
      </c>
      <c r="E222" s="101">
        <v>0</v>
      </c>
    </row>
    <row r="223" spans="1:5" x14ac:dyDescent="0.25">
      <c r="A223" s="96" t="s">
        <v>2844</v>
      </c>
      <c r="B223" s="97">
        <v>0</v>
      </c>
      <c r="C223" s="97">
        <v>0</v>
      </c>
      <c r="D223" s="97">
        <v>0</v>
      </c>
      <c r="E223" s="101">
        <v>0</v>
      </c>
    </row>
    <row r="224" spans="1:5" x14ac:dyDescent="0.25">
      <c r="A224" s="96" t="s">
        <v>2412</v>
      </c>
      <c r="B224" s="97">
        <v>500</v>
      </c>
      <c r="C224" s="97">
        <v>0</v>
      </c>
      <c r="D224" s="97">
        <v>0</v>
      </c>
      <c r="E224" s="101">
        <v>0</v>
      </c>
    </row>
    <row r="225" spans="1:5" x14ac:dyDescent="0.25">
      <c r="A225" s="96" t="s">
        <v>6805</v>
      </c>
      <c r="B225" s="97">
        <v>0</v>
      </c>
      <c r="C225" s="97">
        <v>0</v>
      </c>
      <c r="D225" s="97">
        <v>0</v>
      </c>
      <c r="E225" s="101">
        <v>0</v>
      </c>
    </row>
    <row r="226" spans="1:5" x14ac:dyDescent="0.25">
      <c r="A226" s="96" t="s">
        <v>249</v>
      </c>
      <c r="B226" s="97">
        <v>0</v>
      </c>
      <c r="C226" s="97">
        <v>0</v>
      </c>
      <c r="D226" s="97">
        <v>0</v>
      </c>
      <c r="E226" s="101">
        <v>0</v>
      </c>
    </row>
    <row r="227" spans="1:5" x14ac:dyDescent="0.25">
      <c r="A227" s="96" t="s">
        <v>1059</v>
      </c>
      <c r="B227" s="97">
        <v>397</v>
      </c>
      <c r="C227" s="97">
        <v>0</v>
      </c>
      <c r="D227" s="97">
        <v>0</v>
      </c>
      <c r="E227" s="101">
        <v>0</v>
      </c>
    </row>
    <row r="228" spans="1:5" x14ac:dyDescent="0.25">
      <c r="A228" s="96" t="s">
        <v>1307</v>
      </c>
      <c r="B228" s="97">
        <v>0</v>
      </c>
      <c r="C228" s="97">
        <v>0</v>
      </c>
      <c r="D228" s="97">
        <v>0</v>
      </c>
      <c r="E228" s="101">
        <v>0</v>
      </c>
    </row>
    <row r="229" spans="1:5" x14ac:dyDescent="0.25">
      <c r="A229" s="96" t="s">
        <v>995</v>
      </c>
      <c r="B229" s="97">
        <v>0</v>
      </c>
      <c r="C229" s="97">
        <v>0</v>
      </c>
      <c r="D229" s="97">
        <v>0</v>
      </c>
      <c r="E229" s="101">
        <v>0</v>
      </c>
    </row>
    <row r="230" spans="1:5" x14ac:dyDescent="0.25">
      <c r="A230" s="96" t="s">
        <v>195</v>
      </c>
      <c r="B230" s="97">
        <v>90</v>
      </c>
      <c r="C230" s="97">
        <v>0</v>
      </c>
      <c r="D230" s="97">
        <v>0</v>
      </c>
      <c r="E230" s="101">
        <v>0</v>
      </c>
    </row>
    <row r="231" spans="1:5" x14ac:dyDescent="0.25">
      <c r="A231" s="96" t="s">
        <v>7479</v>
      </c>
      <c r="B231" s="97">
        <v>406</v>
      </c>
      <c r="C231" s="97">
        <v>0</v>
      </c>
      <c r="D231" s="97">
        <v>0</v>
      </c>
      <c r="E231" s="101">
        <v>0</v>
      </c>
    </row>
    <row r="232" spans="1:5" x14ac:dyDescent="0.25">
      <c r="A232" s="96" t="s">
        <v>148</v>
      </c>
      <c r="B232" s="97">
        <v>271</v>
      </c>
      <c r="C232" s="97">
        <v>0</v>
      </c>
      <c r="D232" s="97">
        <v>0</v>
      </c>
      <c r="E232" s="101">
        <v>0</v>
      </c>
    </row>
    <row r="233" spans="1:5" x14ac:dyDescent="0.25">
      <c r="A233" s="96" t="s">
        <v>515</v>
      </c>
      <c r="B233" s="97">
        <v>0</v>
      </c>
      <c r="C233" s="97">
        <v>0</v>
      </c>
      <c r="D233" s="97">
        <v>0</v>
      </c>
      <c r="E233" s="101">
        <v>0</v>
      </c>
    </row>
    <row r="234" spans="1:5" x14ac:dyDescent="0.25">
      <c r="A234" s="96" t="s">
        <v>2855</v>
      </c>
      <c r="B234" s="97">
        <v>2424</v>
      </c>
      <c r="C234" s="97">
        <v>0</v>
      </c>
      <c r="D234" s="97">
        <v>0</v>
      </c>
      <c r="E234" s="101">
        <v>0</v>
      </c>
    </row>
    <row r="235" spans="1:5" x14ac:dyDescent="0.25">
      <c r="A235" s="96" t="s">
        <v>289</v>
      </c>
      <c r="B235" s="97">
        <v>10577</v>
      </c>
      <c r="C235" s="97">
        <v>0</v>
      </c>
      <c r="D235" s="97">
        <v>0</v>
      </c>
      <c r="E235" s="101">
        <v>0</v>
      </c>
    </row>
    <row r="236" spans="1:5" x14ac:dyDescent="0.25">
      <c r="A236" s="96" t="s">
        <v>4693</v>
      </c>
      <c r="B236" s="97">
        <v>0</v>
      </c>
      <c r="C236" s="97">
        <v>0</v>
      </c>
      <c r="D236" s="97">
        <v>0</v>
      </c>
      <c r="E236" s="101">
        <v>0</v>
      </c>
    </row>
    <row r="237" spans="1:5" x14ac:dyDescent="0.25">
      <c r="A237" s="96" t="s">
        <v>405</v>
      </c>
      <c r="B237" s="97">
        <v>170</v>
      </c>
      <c r="C237" s="97">
        <v>0</v>
      </c>
      <c r="D237" s="97">
        <v>0</v>
      </c>
      <c r="E237" s="101">
        <v>0</v>
      </c>
    </row>
    <row r="238" spans="1:5" x14ac:dyDescent="0.25">
      <c r="A238" s="96" t="s">
        <v>314</v>
      </c>
      <c r="B238" s="97">
        <v>0</v>
      </c>
      <c r="C238" s="97">
        <v>0</v>
      </c>
      <c r="D238" s="97">
        <v>0</v>
      </c>
      <c r="E238" s="101">
        <v>0</v>
      </c>
    </row>
    <row r="239" spans="1:5" x14ac:dyDescent="0.25">
      <c r="A239" s="96" t="s">
        <v>3163</v>
      </c>
      <c r="B239" s="97">
        <v>4343</v>
      </c>
      <c r="C239" s="97">
        <v>0</v>
      </c>
      <c r="D239" s="97">
        <v>0</v>
      </c>
      <c r="E239" s="101">
        <v>0</v>
      </c>
    </row>
    <row r="240" spans="1:5" x14ac:dyDescent="0.25">
      <c r="A240" s="96" t="s">
        <v>2391</v>
      </c>
      <c r="B240" s="97">
        <v>0</v>
      </c>
      <c r="C240" s="97">
        <v>0</v>
      </c>
      <c r="D240" s="97">
        <v>0</v>
      </c>
      <c r="E240" s="101">
        <v>0</v>
      </c>
    </row>
    <row r="241" spans="1:5" x14ac:dyDescent="0.25">
      <c r="A241" s="96" t="s">
        <v>6827</v>
      </c>
      <c r="B241" s="97">
        <v>1547</v>
      </c>
      <c r="C241" s="97">
        <v>0</v>
      </c>
      <c r="D241" s="97">
        <v>0</v>
      </c>
      <c r="E241" s="101">
        <v>0</v>
      </c>
    </row>
    <row r="242" spans="1:5" x14ac:dyDescent="0.25">
      <c r="A242" s="96" t="s">
        <v>6142</v>
      </c>
      <c r="B242" s="97">
        <v>0</v>
      </c>
      <c r="C242" s="97">
        <v>0</v>
      </c>
      <c r="D242" s="97">
        <v>0</v>
      </c>
      <c r="E242" s="101">
        <v>0</v>
      </c>
    </row>
    <row r="243" spans="1:5" x14ac:dyDescent="0.25">
      <c r="A243" s="96" t="s">
        <v>1897</v>
      </c>
      <c r="B243" s="97">
        <v>1390</v>
      </c>
      <c r="C243" s="97">
        <v>0</v>
      </c>
      <c r="D243" s="97">
        <v>0</v>
      </c>
      <c r="E243" s="101">
        <v>0</v>
      </c>
    </row>
    <row r="244" spans="1:5" x14ac:dyDescent="0.25">
      <c r="A244" s="96" t="s">
        <v>1393</v>
      </c>
      <c r="B244" s="97">
        <v>0</v>
      </c>
      <c r="C244" s="97">
        <v>0</v>
      </c>
      <c r="D244" s="97">
        <v>0</v>
      </c>
      <c r="E244" s="101">
        <v>0</v>
      </c>
    </row>
    <row r="245" spans="1:5" x14ac:dyDescent="0.25">
      <c r="A245" s="96" t="s">
        <v>3357</v>
      </c>
      <c r="B245" s="97">
        <v>5895</v>
      </c>
      <c r="C245" s="97">
        <v>0</v>
      </c>
      <c r="D245" s="97">
        <v>0</v>
      </c>
      <c r="E245" s="101">
        <v>0</v>
      </c>
    </row>
    <row r="246" spans="1:5" x14ac:dyDescent="0.25">
      <c r="A246" s="96" t="s">
        <v>716</v>
      </c>
      <c r="B246" s="97">
        <v>981</v>
      </c>
      <c r="C246" s="97">
        <v>0</v>
      </c>
      <c r="D246" s="97">
        <v>0</v>
      </c>
      <c r="E246" s="101">
        <v>0</v>
      </c>
    </row>
    <row r="247" spans="1:5" x14ac:dyDescent="0.25">
      <c r="A247" s="96" t="s">
        <v>7888</v>
      </c>
      <c r="B247" s="97">
        <v>43</v>
      </c>
      <c r="C247" s="97">
        <v>0</v>
      </c>
      <c r="D247" s="97">
        <v>0</v>
      </c>
      <c r="E247" s="101">
        <v>0</v>
      </c>
    </row>
    <row r="248" spans="1:5" x14ac:dyDescent="0.25">
      <c r="A248" s="96" t="s">
        <v>1053</v>
      </c>
      <c r="B248" s="97">
        <v>1380</v>
      </c>
      <c r="C248" s="97">
        <v>0</v>
      </c>
      <c r="D248" s="97">
        <v>0</v>
      </c>
      <c r="E248" s="101">
        <v>0</v>
      </c>
    </row>
    <row r="249" spans="1:5" x14ac:dyDescent="0.25">
      <c r="A249" s="96" t="s">
        <v>4733</v>
      </c>
      <c r="B249" s="97">
        <v>0</v>
      </c>
      <c r="C249" s="97">
        <v>0</v>
      </c>
      <c r="D249" s="97">
        <v>0</v>
      </c>
      <c r="E249" s="101">
        <v>0</v>
      </c>
    </row>
    <row r="250" spans="1:5" x14ac:dyDescent="0.25">
      <c r="A250" s="96" t="s">
        <v>5011</v>
      </c>
      <c r="B250" s="97">
        <v>0</v>
      </c>
      <c r="C250" s="97">
        <v>0</v>
      </c>
      <c r="D250" s="97">
        <v>0</v>
      </c>
      <c r="E250" s="101">
        <v>0</v>
      </c>
    </row>
    <row r="251" spans="1:5" x14ac:dyDescent="0.25">
      <c r="A251" s="96" t="s">
        <v>5505</v>
      </c>
      <c r="B251" s="97">
        <v>0</v>
      </c>
      <c r="C251" s="97">
        <v>0</v>
      </c>
      <c r="D251" s="97">
        <v>0</v>
      </c>
      <c r="E251" s="101">
        <v>0</v>
      </c>
    </row>
    <row r="252" spans="1:5" x14ac:dyDescent="0.25">
      <c r="A252" s="96" t="s">
        <v>3795</v>
      </c>
      <c r="B252" s="97">
        <v>0</v>
      </c>
      <c r="C252" s="97">
        <v>0</v>
      </c>
      <c r="D252" s="97">
        <v>0</v>
      </c>
      <c r="E252" s="101">
        <v>0</v>
      </c>
    </row>
    <row r="253" spans="1:5" x14ac:dyDescent="0.25">
      <c r="A253" s="96" t="s">
        <v>4107</v>
      </c>
      <c r="B253" s="97">
        <v>0</v>
      </c>
      <c r="C253" s="97">
        <v>0</v>
      </c>
      <c r="D253" s="97">
        <v>0</v>
      </c>
      <c r="E253" s="101">
        <v>0</v>
      </c>
    </row>
    <row r="254" spans="1:5" x14ac:dyDescent="0.25">
      <c r="A254" s="96" t="s">
        <v>1960</v>
      </c>
      <c r="B254" s="97">
        <v>3096</v>
      </c>
      <c r="C254" s="97">
        <v>0</v>
      </c>
      <c r="D254" s="97">
        <v>0</v>
      </c>
      <c r="E254" s="101">
        <v>0</v>
      </c>
    </row>
    <row r="255" spans="1:5" x14ac:dyDescent="0.25">
      <c r="A255" s="96" t="s">
        <v>1646</v>
      </c>
      <c r="B255" s="97">
        <v>0</v>
      </c>
      <c r="C255" s="97">
        <v>0</v>
      </c>
      <c r="D255" s="97">
        <v>0</v>
      </c>
      <c r="E255" s="101">
        <v>0</v>
      </c>
    </row>
    <row r="256" spans="1:5" x14ac:dyDescent="0.25">
      <c r="A256" s="96" t="s">
        <v>6742</v>
      </c>
      <c r="B256" s="97">
        <v>2681</v>
      </c>
      <c r="C256" s="97">
        <v>0</v>
      </c>
      <c r="D256" s="97">
        <v>0</v>
      </c>
      <c r="E256" s="101">
        <v>0</v>
      </c>
    </row>
    <row r="257" spans="1:5" x14ac:dyDescent="0.25">
      <c r="A257" s="96" t="s">
        <v>5586</v>
      </c>
      <c r="B257" s="97">
        <v>0</v>
      </c>
      <c r="C257" s="97">
        <v>0</v>
      </c>
      <c r="D257" s="97">
        <v>0</v>
      </c>
      <c r="E257" s="101">
        <v>0</v>
      </c>
    </row>
    <row r="258" spans="1:5" x14ac:dyDescent="0.25">
      <c r="A258" s="96" t="s">
        <v>4892</v>
      </c>
      <c r="B258" s="97">
        <v>0</v>
      </c>
      <c r="C258" s="97">
        <v>0</v>
      </c>
      <c r="D258" s="97">
        <v>0</v>
      </c>
      <c r="E258" s="101">
        <v>0</v>
      </c>
    </row>
    <row r="259" spans="1:5" x14ac:dyDescent="0.25">
      <c r="A259" s="96" t="s">
        <v>546</v>
      </c>
      <c r="B259" s="97">
        <v>0</v>
      </c>
      <c r="C259" s="97">
        <v>0</v>
      </c>
      <c r="D259" s="97">
        <v>0</v>
      </c>
      <c r="E259" s="101">
        <v>0</v>
      </c>
    </row>
    <row r="260" spans="1:5" x14ac:dyDescent="0.25">
      <c r="A260" s="96" t="s">
        <v>2496</v>
      </c>
      <c r="B260" s="97">
        <v>0</v>
      </c>
      <c r="C260" s="97">
        <v>0</v>
      </c>
      <c r="D260" s="97">
        <v>0</v>
      </c>
      <c r="E260" s="101">
        <v>0</v>
      </c>
    </row>
    <row r="261" spans="1:5" x14ac:dyDescent="0.25">
      <c r="A261" s="96" t="s">
        <v>3365</v>
      </c>
      <c r="B261" s="97">
        <v>0</v>
      </c>
      <c r="C261" s="97">
        <v>0</v>
      </c>
      <c r="D261" s="97">
        <v>0</v>
      </c>
      <c r="E261" s="101">
        <v>0</v>
      </c>
    </row>
    <row r="262" spans="1:5" x14ac:dyDescent="0.25">
      <c r="A262" s="96" t="s">
        <v>7768</v>
      </c>
      <c r="B262" s="97">
        <v>1371</v>
      </c>
      <c r="C262" s="97">
        <v>0</v>
      </c>
      <c r="D262" s="97">
        <v>0</v>
      </c>
      <c r="E262" s="101">
        <v>0</v>
      </c>
    </row>
    <row r="263" spans="1:5" x14ac:dyDescent="0.25">
      <c r="A263" s="96" t="s">
        <v>384</v>
      </c>
      <c r="B263" s="97">
        <v>0</v>
      </c>
      <c r="C263" s="97">
        <v>0</v>
      </c>
      <c r="D263" s="97">
        <v>0</v>
      </c>
      <c r="E263" s="101">
        <v>0</v>
      </c>
    </row>
    <row r="264" spans="1:5" x14ac:dyDescent="0.25">
      <c r="A264" s="96" t="s">
        <v>2648</v>
      </c>
      <c r="B264" s="97">
        <v>0</v>
      </c>
      <c r="C264" s="97">
        <v>0</v>
      </c>
      <c r="D264" s="97">
        <v>0</v>
      </c>
      <c r="E264" s="101">
        <v>0</v>
      </c>
    </row>
    <row r="265" spans="1:5" x14ac:dyDescent="0.25">
      <c r="A265" s="96" t="s">
        <v>4511</v>
      </c>
      <c r="B265" s="97">
        <v>5186</v>
      </c>
      <c r="C265" s="97">
        <v>0</v>
      </c>
      <c r="D265" s="97">
        <v>0</v>
      </c>
      <c r="E265" s="101">
        <v>0</v>
      </c>
    </row>
    <row r="266" spans="1:5" x14ac:dyDescent="0.25">
      <c r="A266" s="96" t="s">
        <v>8181</v>
      </c>
      <c r="B266" s="97"/>
      <c r="C266" s="97"/>
      <c r="D266" s="97"/>
      <c r="E266" s="101"/>
    </row>
    <row r="267" spans="1:5" x14ac:dyDescent="0.25">
      <c r="A267" s="96" t="s">
        <v>6848</v>
      </c>
      <c r="B267" s="97">
        <v>605</v>
      </c>
      <c r="C267" s="97">
        <v>0</v>
      </c>
      <c r="D267" s="97">
        <v>0</v>
      </c>
      <c r="E267" s="101">
        <v>0</v>
      </c>
    </row>
    <row r="268" spans="1:5" x14ac:dyDescent="0.25">
      <c r="A268" s="96" t="s">
        <v>8260</v>
      </c>
      <c r="B268" s="97">
        <v>0</v>
      </c>
      <c r="C268" s="97">
        <v>0</v>
      </c>
      <c r="D268" s="97">
        <v>0</v>
      </c>
      <c r="E268" s="101">
        <v>0</v>
      </c>
    </row>
    <row r="269" spans="1:5" x14ac:dyDescent="0.25">
      <c r="A269" s="96" t="s">
        <v>2181</v>
      </c>
      <c r="B269" s="97">
        <v>0</v>
      </c>
      <c r="C269" s="97">
        <v>0</v>
      </c>
      <c r="D269" s="97">
        <v>0</v>
      </c>
      <c r="E269" s="101">
        <v>0</v>
      </c>
    </row>
    <row r="270" spans="1:5" x14ac:dyDescent="0.25">
      <c r="A270" s="96" t="s">
        <v>8297</v>
      </c>
      <c r="B270" s="97">
        <v>0</v>
      </c>
      <c r="C270" s="97">
        <v>0</v>
      </c>
      <c r="D270" s="97">
        <v>0</v>
      </c>
      <c r="E270" s="101">
        <v>0</v>
      </c>
    </row>
    <row r="271" spans="1:5" x14ac:dyDescent="0.25">
      <c r="A271" s="96" t="s">
        <v>2807</v>
      </c>
      <c r="B271" s="97">
        <v>4257</v>
      </c>
      <c r="C271" s="97">
        <v>0</v>
      </c>
      <c r="D271" s="97">
        <v>0</v>
      </c>
      <c r="E271" s="101">
        <v>0</v>
      </c>
    </row>
    <row r="272" spans="1:5" x14ac:dyDescent="0.25">
      <c r="A272" s="96" t="s">
        <v>8375</v>
      </c>
      <c r="B272" s="97">
        <v>0</v>
      </c>
      <c r="C272" s="97">
        <v>0</v>
      </c>
      <c r="D272" s="97">
        <v>0</v>
      </c>
      <c r="E272" s="101">
        <v>0</v>
      </c>
    </row>
    <row r="273" spans="1:5" x14ac:dyDescent="0.25">
      <c r="A273" s="96" t="s">
        <v>6227</v>
      </c>
      <c r="B273" s="97">
        <v>0</v>
      </c>
      <c r="C273" s="97">
        <v>0</v>
      </c>
      <c r="D273" s="97">
        <v>0</v>
      </c>
      <c r="E273" s="101">
        <v>0</v>
      </c>
    </row>
    <row r="274" spans="1:5" x14ac:dyDescent="0.25">
      <c r="A274" s="96" t="s">
        <v>8529</v>
      </c>
      <c r="B274" s="97">
        <v>0</v>
      </c>
      <c r="C274" s="97">
        <v>0</v>
      </c>
      <c r="D274" s="97">
        <v>0</v>
      </c>
      <c r="E274" s="101">
        <v>0</v>
      </c>
    </row>
    <row r="275" spans="1:5" x14ac:dyDescent="0.25">
      <c r="A275" s="96" t="s">
        <v>3011</v>
      </c>
      <c r="B275" s="97">
        <v>0</v>
      </c>
      <c r="C275" s="97">
        <v>0</v>
      </c>
      <c r="D275" s="97">
        <v>0</v>
      </c>
      <c r="E275" s="101">
        <v>0</v>
      </c>
    </row>
    <row r="276" spans="1:5" x14ac:dyDescent="0.25">
      <c r="A276" s="96" t="s">
        <v>2706</v>
      </c>
      <c r="B276" s="97">
        <v>1232</v>
      </c>
      <c r="C276" s="97">
        <v>0</v>
      </c>
      <c r="D276" s="97">
        <v>0</v>
      </c>
      <c r="E276" s="101">
        <v>0</v>
      </c>
    </row>
    <row r="277" spans="1:5" x14ac:dyDescent="0.25">
      <c r="A277" s="96" t="s">
        <v>8182</v>
      </c>
      <c r="B277" s="97">
        <v>816055</v>
      </c>
      <c r="C277" s="97">
        <v>121525</v>
      </c>
      <c r="D277" s="97">
        <v>56622</v>
      </c>
      <c r="E277" s="101">
        <v>52661244.199769557</v>
      </c>
    </row>
  </sheetData>
  <pageMargins left="0.7" right="0.7" top="0.75" bottom="0.75" header="0.3" footer="0.3"/>
  <pageSetup orientation="portrait" horizontalDpi="4294967293" verticalDpi="0" r:id="rId3"/>
  <headerFooter>
    <oddFooter>&amp;L&amp;"museo sans for dell,Bold"&amp;KAAAAAA                 Dell - Internal Use - Confidential</oddFooter>
    <evenFooter>&amp;L&amp;"museo sans for dell,Bold"&amp;KAAAAAA                 Dell - Internal Use - Confidential</evenFooter>
    <firstFooter>&amp;L&amp;"museo sans for dell,Bold"&amp;KAAAAAA                 Dell - Internal Use - Confidential</first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3:K30"/>
  <sheetViews>
    <sheetView topLeftCell="A4" zoomScale="85" zoomScaleNormal="85" workbookViewId="0">
      <selection activeCell="J20" sqref="J20"/>
    </sheetView>
  </sheetViews>
  <sheetFormatPr defaultRowHeight="15" x14ac:dyDescent="0.25"/>
  <cols>
    <col min="1" max="1" width="13.28515625" customWidth="1"/>
    <col min="2" max="2" width="15.42578125" customWidth="1"/>
    <col min="3" max="3" width="11" customWidth="1"/>
    <col min="6" max="6" width="23.28515625" bestFit="1" customWidth="1"/>
    <col min="7" max="7" width="16.140625" bestFit="1" customWidth="1"/>
    <col min="8" max="8" width="11.28515625" bestFit="1" customWidth="1"/>
    <col min="9" max="9" width="12.28515625" bestFit="1" customWidth="1"/>
  </cols>
  <sheetData>
    <row r="3" spans="1:11" x14ac:dyDescent="0.25">
      <c r="A3" s="95" t="s">
        <v>8180</v>
      </c>
      <c r="B3" t="s">
        <v>8183</v>
      </c>
      <c r="C3" t="s">
        <v>8184</v>
      </c>
    </row>
    <row r="4" spans="1:11" x14ac:dyDescent="0.25">
      <c r="A4" s="96" t="s">
        <v>61</v>
      </c>
      <c r="B4" s="97">
        <v>575011</v>
      </c>
      <c r="C4" s="97">
        <v>82325</v>
      </c>
      <c r="D4">
        <f>(GETPIVOTDATA("Sum of on_hand",$A$3,"region","Americas")-GETPIVOTDATA("Sum of G60",$A$3,"region","Americas"))/1000</f>
        <v>492.68599999999998</v>
      </c>
      <c r="E4">
        <f>GETPIVOTDATA("Sum of G60",$A$3,"region","Americas")/1000</f>
        <v>82.325000000000003</v>
      </c>
    </row>
    <row r="5" spans="1:11" x14ac:dyDescent="0.25">
      <c r="A5" s="96" t="s">
        <v>196</v>
      </c>
      <c r="B5" s="97">
        <v>77132</v>
      </c>
      <c r="C5" s="97">
        <v>20062</v>
      </c>
      <c r="D5">
        <f>(GETPIVOTDATA("Sum of on_hand",$A$3,"region","LATAM")-GETPIVOTDATA("Sum of G60",$A$3,"region","LATAM"))/1000</f>
        <v>57.07</v>
      </c>
      <c r="E5">
        <f>GETPIVOTDATA("Sum of G60",$A$3,"region","LATAM")/1000</f>
        <v>20.062000000000001</v>
      </c>
    </row>
    <row r="6" spans="1:11" x14ac:dyDescent="0.25">
      <c r="A6" s="96" t="s">
        <v>6874</v>
      </c>
      <c r="B6" s="97">
        <v>134955</v>
      </c>
      <c r="C6" s="97">
        <v>16071</v>
      </c>
      <c r="D6">
        <f>(GETPIVOTDATA("Sum of on_hand",$A$3,"region","EMEA")-GETPIVOTDATA("Sum of G60",$A$3,"region","EMEA"))/1000</f>
        <v>118.884</v>
      </c>
      <c r="E6">
        <f>GETPIVOTDATA("Sum of G60",$A$3,"region","EMEA")/1000</f>
        <v>16.071000000000002</v>
      </c>
    </row>
    <row r="7" spans="1:11" x14ac:dyDescent="0.25">
      <c r="A7" s="96" t="s">
        <v>7769</v>
      </c>
      <c r="B7" s="97">
        <v>28957</v>
      </c>
      <c r="C7" s="97">
        <v>3067</v>
      </c>
      <c r="D7">
        <f>(GETPIVOTDATA("Sum of on_hand",$A$3,"region","APJ")-GETPIVOTDATA("Sum of G60",$A$3,"region","APJ"))/1000</f>
        <v>25.89</v>
      </c>
      <c r="E7">
        <f>GETPIVOTDATA("Sum of G60",$A$3,"region","APJ")/1000</f>
        <v>3.0670000000000002</v>
      </c>
    </row>
    <row r="8" spans="1:11" x14ac:dyDescent="0.25">
      <c r="A8" s="96" t="s">
        <v>8182</v>
      </c>
      <c r="B8" s="97">
        <v>816055</v>
      </c>
      <c r="C8" s="97">
        <v>121525</v>
      </c>
      <c r="D8">
        <f>SUM(D4:D7)</f>
        <v>694.53</v>
      </c>
      <c r="E8">
        <f>SUM(E4:E7)</f>
        <v>121.52500000000001</v>
      </c>
    </row>
    <row r="11" spans="1:11" x14ac:dyDescent="0.25">
      <c r="A11" s="95" t="s">
        <v>8180</v>
      </c>
      <c r="B11" t="s">
        <v>8183</v>
      </c>
      <c r="C11" t="s">
        <v>8184</v>
      </c>
      <c r="D11" t="s">
        <v>8189</v>
      </c>
      <c r="F11" t="s">
        <v>8180</v>
      </c>
      <c r="G11" t="s">
        <v>8183</v>
      </c>
      <c r="H11" t="s">
        <v>8184</v>
      </c>
      <c r="I11" t="s">
        <v>8189</v>
      </c>
    </row>
    <row r="12" spans="1:11" x14ac:dyDescent="0.25">
      <c r="A12" s="96" t="s">
        <v>391</v>
      </c>
      <c r="B12" s="97">
        <v>1278</v>
      </c>
      <c r="C12" s="97">
        <v>903</v>
      </c>
      <c r="D12">
        <f>C12/B12</f>
        <v>0.70657276995305163</v>
      </c>
      <c r="F12" s="96" t="s">
        <v>2754</v>
      </c>
      <c r="G12" s="97">
        <v>5</v>
      </c>
      <c r="H12" s="97">
        <v>5</v>
      </c>
      <c r="I12">
        <v>1</v>
      </c>
    </row>
    <row r="13" spans="1:11" x14ac:dyDescent="0.25">
      <c r="A13" s="96" t="s">
        <v>280</v>
      </c>
      <c r="B13" s="97">
        <v>4815</v>
      </c>
      <c r="C13" s="97">
        <v>858</v>
      </c>
      <c r="D13">
        <f t="shared" ref="D13:D30" si="0">C13/B13</f>
        <v>0.17819314641744549</v>
      </c>
      <c r="F13" s="96" t="s">
        <v>1849</v>
      </c>
      <c r="G13" s="97">
        <v>22</v>
      </c>
      <c r="H13" s="97">
        <v>22</v>
      </c>
      <c r="I13">
        <v>1</v>
      </c>
    </row>
    <row r="14" spans="1:11" x14ac:dyDescent="0.25">
      <c r="A14" s="96" t="s">
        <v>2361</v>
      </c>
      <c r="B14" s="97">
        <v>50650</v>
      </c>
      <c r="C14" s="97">
        <v>7</v>
      </c>
      <c r="D14">
        <f t="shared" si="0"/>
        <v>1.3820335636722606E-4</v>
      </c>
      <c r="F14" s="96" t="s">
        <v>117</v>
      </c>
      <c r="G14" s="97">
        <v>42673</v>
      </c>
      <c r="H14" s="97">
        <v>33386</v>
      </c>
      <c r="I14">
        <v>0.78236824221404633</v>
      </c>
      <c r="J14">
        <f>(G14-H14)/1000</f>
        <v>9.2870000000000008</v>
      </c>
      <c r="K14">
        <f>H14/1000</f>
        <v>33.386000000000003</v>
      </c>
    </row>
    <row r="15" spans="1:11" x14ac:dyDescent="0.25">
      <c r="A15" s="96" t="s">
        <v>689</v>
      </c>
      <c r="B15" s="97">
        <v>25578</v>
      </c>
      <c r="C15" s="97">
        <v>5882</v>
      </c>
      <c r="D15">
        <f t="shared" si="0"/>
        <v>0.22996324966768317</v>
      </c>
      <c r="F15" s="96" t="s">
        <v>391</v>
      </c>
      <c r="G15" s="97">
        <v>1278</v>
      </c>
      <c r="H15" s="97">
        <v>903</v>
      </c>
      <c r="I15">
        <v>0.70657276995305163</v>
      </c>
      <c r="J15">
        <f t="shared" ref="J15:J20" si="1">(G15-H15)/1000</f>
        <v>0.375</v>
      </c>
      <c r="K15">
        <f t="shared" ref="K15:K20" si="2">H15/1000</f>
        <v>0.90300000000000002</v>
      </c>
    </row>
    <row r="16" spans="1:11" x14ac:dyDescent="0.25">
      <c r="A16" s="96" t="s">
        <v>2754</v>
      </c>
      <c r="B16" s="97">
        <v>5</v>
      </c>
      <c r="C16" s="97">
        <v>5</v>
      </c>
      <c r="D16">
        <f t="shared" si="0"/>
        <v>1</v>
      </c>
      <c r="F16" s="96" t="s">
        <v>133</v>
      </c>
      <c r="G16" s="97">
        <v>2044</v>
      </c>
      <c r="H16" s="97">
        <v>1019</v>
      </c>
      <c r="I16">
        <v>0.49853228962818003</v>
      </c>
      <c r="J16">
        <f t="shared" si="1"/>
        <v>1.0249999999999999</v>
      </c>
      <c r="K16">
        <f t="shared" si="2"/>
        <v>1.0189999999999999</v>
      </c>
    </row>
    <row r="17" spans="1:11" x14ac:dyDescent="0.25">
      <c r="A17" s="96" t="s">
        <v>58</v>
      </c>
      <c r="B17" s="97">
        <v>117516</v>
      </c>
      <c r="C17" s="97">
        <v>25014</v>
      </c>
      <c r="D17">
        <f t="shared" si="0"/>
        <v>0.21285612171959564</v>
      </c>
      <c r="F17" s="96" t="s">
        <v>689</v>
      </c>
      <c r="G17" s="97">
        <v>25578</v>
      </c>
      <c r="H17" s="97">
        <v>5882</v>
      </c>
      <c r="I17">
        <v>0.22996324966768317</v>
      </c>
      <c r="J17">
        <f t="shared" si="1"/>
        <v>19.696000000000002</v>
      </c>
      <c r="K17">
        <f t="shared" si="2"/>
        <v>5.8819999999999997</v>
      </c>
    </row>
    <row r="18" spans="1:11" x14ac:dyDescent="0.25">
      <c r="A18" s="96" t="s">
        <v>1849</v>
      </c>
      <c r="B18" s="97">
        <v>22</v>
      </c>
      <c r="C18" s="97">
        <v>22</v>
      </c>
      <c r="D18">
        <f t="shared" si="0"/>
        <v>1</v>
      </c>
      <c r="F18" s="96" t="s">
        <v>58</v>
      </c>
      <c r="G18" s="97">
        <v>117516</v>
      </c>
      <c r="H18" s="97">
        <v>25014</v>
      </c>
      <c r="I18">
        <v>0.21285612171959564</v>
      </c>
      <c r="J18">
        <f t="shared" si="1"/>
        <v>92.501999999999995</v>
      </c>
      <c r="K18">
        <f t="shared" si="2"/>
        <v>25.013999999999999</v>
      </c>
    </row>
    <row r="19" spans="1:11" x14ac:dyDescent="0.25">
      <c r="A19" s="96" t="s">
        <v>90</v>
      </c>
      <c r="B19" s="97">
        <v>208416</v>
      </c>
      <c r="C19" s="97">
        <v>20049</v>
      </c>
      <c r="D19">
        <f t="shared" si="0"/>
        <v>9.6197029018885299E-2</v>
      </c>
      <c r="F19" s="96" t="s">
        <v>230</v>
      </c>
      <c r="G19" s="97">
        <v>89396</v>
      </c>
      <c r="H19" s="97">
        <v>16099</v>
      </c>
      <c r="I19">
        <v>0.18008635733142422</v>
      </c>
      <c r="J19">
        <f t="shared" si="1"/>
        <v>73.296999999999997</v>
      </c>
      <c r="K19">
        <f t="shared" si="2"/>
        <v>16.099</v>
      </c>
    </row>
    <row r="20" spans="1:11" x14ac:dyDescent="0.25">
      <c r="A20" s="96" t="s">
        <v>230</v>
      </c>
      <c r="B20" s="97">
        <v>89396</v>
      </c>
      <c r="C20" s="97">
        <v>16099</v>
      </c>
      <c r="D20">
        <f t="shared" si="0"/>
        <v>0.18008635733142422</v>
      </c>
      <c r="F20" s="96" t="s">
        <v>280</v>
      </c>
      <c r="G20" s="97">
        <v>4815</v>
      </c>
      <c r="H20" s="97">
        <v>858</v>
      </c>
      <c r="I20">
        <v>0.17819314641744549</v>
      </c>
      <c r="J20">
        <f t="shared" si="1"/>
        <v>3.9569999999999999</v>
      </c>
      <c r="K20">
        <f t="shared" si="2"/>
        <v>0.85799999999999998</v>
      </c>
    </row>
    <row r="21" spans="1:11" x14ac:dyDescent="0.25">
      <c r="A21" s="96" t="s">
        <v>73</v>
      </c>
      <c r="B21" s="97">
        <v>237136</v>
      </c>
      <c r="C21" s="97">
        <v>16398</v>
      </c>
      <c r="D21">
        <f t="shared" si="0"/>
        <v>6.9150192294716958E-2</v>
      </c>
      <c r="F21" s="96" t="s">
        <v>607</v>
      </c>
      <c r="G21" s="97">
        <v>4406</v>
      </c>
      <c r="H21" s="97">
        <v>736</v>
      </c>
      <c r="I21">
        <v>0.16704493871992737</v>
      </c>
    </row>
    <row r="22" spans="1:11" x14ac:dyDescent="0.25">
      <c r="A22" s="96" t="s">
        <v>607</v>
      </c>
      <c r="B22" s="97">
        <v>4406</v>
      </c>
      <c r="C22" s="97">
        <v>736</v>
      </c>
      <c r="D22">
        <f t="shared" si="0"/>
        <v>0.16704493871992737</v>
      </c>
      <c r="F22" s="96" t="s">
        <v>126</v>
      </c>
      <c r="G22" s="97">
        <v>693</v>
      </c>
      <c r="H22" s="97">
        <v>101</v>
      </c>
      <c r="I22">
        <v>0.14574314574314573</v>
      </c>
    </row>
    <row r="23" spans="1:11" x14ac:dyDescent="0.25">
      <c r="A23" s="96" t="s">
        <v>126</v>
      </c>
      <c r="B23" s="97">
        <v>693</v>
      </c>
      <c r="C23" s="97">
        <v>101</v>
      </c>
      <c r="D23">
        <f t="shared" si="0"/>
        <v>0.14574314574314573</v>
      </c>
      <c r="F23" s="96" t="s">
        <v>90</v>
      </c>
      <c r="G23" s="97">
        <v>208416</v>
      </c>
      <c r="H23" s="97">
        <v>20049</v>
      </c>
      <c r="I23">
        <v>9.6197029018885299E-2</v>
      </c>
    </row>
    <row r="24" spans="1:11" x14ac:dyDescent="0.25">
      <c r="A24" s="96" t="s">
        <v>117</v>
      </c>
      <c r="B24" s="97">
        <v>42673</v>
      </c>
      <c r="C24" s="97">
        <v>33386</v>
      </c>
      <c r="D24">
        <f t="shared" si="0"/>
        <v>0.78236824221404633</v>
      </c>
      <c r="F24" s="96" t="s">
        <v>355</v>
      </c>
      <c r="G24" s="97">
        <v>8446</v>
      </c>
      <c r="H24" s="97">
        <v>805</v>
      </c>
      <c r="I24">
        <v>9.5311390007103952E-2</v>
      </c>
    </row>
    <row r="25" spans="1:11" x14ac:dyDescent="0.25">
      <c r="A25" s="96" t="s">
        <v>674</v>
      </c>
      <c r="B25" s="97">
        <v>14180</v>
      </c>
      <c r="C25" s="97">
        <v>15</v>
      </c>
      <c r="D25">
        <f t="shared" si="0"/>
        <v>1.0578279266572638E-3</v>
      </c>
      <c r="F25" s="96" t="s">
        <v>73</v>
      </c>
      <c r="G25" s="97">
        <v>237136</v>
      </c>
      <c r="H25" s="97">
        <v>16398</v>
      </c>
      <c r="I25">
        <v>6.9150192294716958E-2</v>
      </c>
    </row>
    <row r="26" spans="1:11" x14ac:dyDescent="0.25">
      <c r="A26" s="96" t="s">
        <v>107</v>
      </c>
      <c r="B26" s="97">
        <v>8801</v>
      </c>
      <c r="C26" s="97">
        <v>226</v>
      </c>
      <c r="D26">
        <f t="shared" si="0"/>
        <v>2.5678900124985797E-2</v>
      </c>
      <c r="F26" s="96" t="s">
        <v>107</v>
      </c>
      <c r="G26" s="97">
        <v>8801</v>
      </c>
      <c r="H26" s="97">
        <v>226</v>
      </c>
      <c r="I26">
        <v>2.5678900124985797E-2</v>
      </c>
    </row>
    <row r="27" spans="1:11" x14ac:dyDescent="0.25">
      <c r="A27" s="96" t="s">
        <v>355</v>
      </c>
      <c r="B27" s="97">
        <v>8446</v>
      </c>
      <c r="C27" s="97">
        <v>805</v>
      </c>
      <c r="D27">
        <f t="shared" si="0"/>
        <v>9.5311390007103952E-2</v>
      </c>
      <c r="F27" s="96" t="s">
        <v>674</v>
      </c>
      <c r="G27" s="97">
        <v>14180</v>
      </c>
      <c r="H27" s="97">
        <v>15</v>
      </c>
      <c r="I27">
        <v>1.0578279266572638E-3</v>
      </c>
    </row>
    <row r="28" spans="1:11" x14ac:dyDescent="0.25">
      <c r="A28" s="96" t="s">
        <v>133</v>
      </c>
      <c r="B28" s="97">
        <v>2044</v>
      </c>
      <c r="C28" s="97">
        <v>1019</v>
      </c>
      <c r="D28">
        <f t="shared" si="0"/>
        <v>0.49853228962818003</v>
      </c>
      <c r="F28" s="96" t="s">
        <v>2361</v>
      </c>
      <c r="G28" s="97">
        <v>50650</v>
      </c>
      <c r="H28" s="97">
        <v>7</v>
      </c>
      <c r="I28">
        <v>1.3820335636722606E-4</v>
      </c>
    </row>
    <row r="29" spans="1:11" x14ac:dyDescent="0.25">
      <c r="A29" s="96" t="s">
        <v>8181</v>
      </c>
      <c r="B29" s="97"/>
      <c r="C29" s="97"/>
      <c r="D29" t="e">
        <f t="shared" si="0"/>
        <v>#DIV/0!</v>
      </c>
    </row>
    <row r="30" spans="1:11" x14ac:dyDescent="0.25">
      <c r="A30" s="96" t="s">
        <v>8182</v>
      </c>
      <c r="B30" s="97">
        <v>816055</v>
      </c>
      <c r="C30" s="97">
        <v>121525</v>
      </c>
      <c r="D30">
        <f t="shared" si="0"/>
        <v>0.14891765873623714</v>
      </c>
    </row>
  </sheetData>
  <autoFilter ref="F11:I11">
    <sortState ref="F12:I28">
      <sortCondition descending="1" ref="I11"/>
    </sortState>
  </autoFilter>
  <pageMargins left="0.7" right="0.7" top="0.75" bottom="0.75" header="0.3" footer="0.3"/>
  <pageSetup orientation="portrait" horizontalDpi="4294967293" verticalDpi="0" r:id="rId3"/>
  <headerFooter>
    <oddFooter>&amp;L&amp;"museo sans for dell,Bold"&amp;KAAAAAA                 Dell - Internal Use - Confidential</oddFooter>
    <evenFooter>&amp;L&amp;"museo sans for dell,Bold"&amp;KAAAAAA                 Dell - Internal Use - Confidential</evenFooter>
    <firstFooter>&amp;L&amp;"museo sans for dell,Bold"&amp;KAAAAAA                 Dell - Internal Use - Confidential</first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AX3159"/>
  <sheetViews>
    <sheetView zoomScale="85" zoomScaleNormal="85" workbookViewId="0"/>
  </sheetViews>
  <sheetFormatPr defaultRowHeight="15" x14ac:dyDescent="0.25"/>
  <cols>
    <col min="12" max="45" width="9.140625" customWidth="1"/>
    <col min="46" max="46" width="11.5703125" style="1" customWidth="1"/>
    <col min="47" max="48" width="15.28515625" style="1" customWidth="1"/>
    <col min="49" max="49" width="14.28515625" style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t="s">
        <v>49</v>
      </c>
    </row>
    <row r="2" spans="1:50" x14ac:dyDescent="0.25">
      <c r="A2" t="s">
        <v>454</v>
      </c>
      <c r="B2" t="s">
        <v>67</v>
      </c>
      <c r="C2" t="s">
        <v>455</v>
      </c>
      <c r="D2" t="s">
        <v>456</v>
      </c>
      <c r="E2" t="s">
        <v>457</v>
      </c>
      <c r="F2" t="s">
        <v>458</v>
      </c>
      <c r="G2" t="s">
        <v>71</v>
      </c>
      <c r="H2" t="s">
        <v>72</v>
      </c>
      <c r="I2" t="s">
        <v>73</v>
      </c>
      <c r="J2" t="s">
        <v>459</v>
      </c>
      <c r="K2" t="s">
        <v>460</v>
      </c>
      <c r="L2" t="s">
        <v>61</v>
      </c>
      <c r="M2" t="s">
        <v>76</v>
      </c>
      <c r="N2" t="s">
        <v>76</v>
      </c>
      <c r="O2" t="s">
        <v>76</v>
      </c>
      <c r="P2" t="s">
        <v>77</v>
      </c>
      <c r="Q2">
        <v>21</v>
      </c>
      <c r="R2">
        <v>21</v>
      </c>
      <c r="S2">
        <v>21</v>
      </c>
      <c r="T2">
        <v>21</v>
      </c>
      <c r="U2">
        <v>21</v>
      </c>
      <c r="V2">
        <v>21</v>
      </c>
      <c r="W2">
        <v>21</v>
      </c>
      <c r="X2">
        <v>21</v>
      </c>
      <c r="Y2">
        <v>21</v>
      </c>
      <c r="Z2">
        <v>21</v>
      </c>
      <c r="AA2">
        <v>21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21</v>
      </c>
      <c r="AL2">
        <v>0</v>
      </c>
      <c r="AM2">
        <v>0</v>
      </c>
      <c r="AN2">
        <v>0</v>
      </c>
      <c r="AO2">
        <v>0</v>
      </c>
      <c r="AP2">
        <v>21</v>
      </c>
      <c r="AQ2">
        <v>0</v>
      </c>
      <c r="AR2">
        <v>0</v>
      </c>
      <c r="AS2">
        <v>0</v>
      </c>
      <c r="AT2" s="1">
        <v>436.47</v>
      </c>
      <c r="AU2" s="1">
        <v>9165.8700000000008</v>
      </c>
      <c r="AV2" s="1">
        <v>0</v>
      </c>
      <c r="AW2" s="1">
        <v>9165.8700000000008</v>
      </c>
      <c r="AX2" t="s">
        <v>460</v>
      </c>
    </row>
    <row r="3" spans="1:50" x14ac:dyDescent="0.25">
      <c r="A3" t="s">
        <v>461</v>
      </c>
      <c r="B3" t="s">
        <v>101</v>
      </c>
      <c r="C3" t="s">
        <v>171</v>
      </c>
      <c r="D3" t="s">
        <v>462</v>
      </c>
      <c r="E3" t="s">
        <v>463</v>
      </c>
      <c r="F3" t="s">
        <v>464</v>
      </c>
      <c r="G3" t="s">
        <v>71</v>
      </c>
      <c r="H3" t="s">
        <v>106</v>
      </c>
      <c r="I3" t="s">
        <v>230</v>
      </c>
      <c r="J3" t="s">
        <v>465</v>
      </c>
      <c r="K3" t="s">
        <v>466</v>
      </c>
      <c r="L3" t="s">
        <v>61</v>
      </c>
      <c r="M3" t="s">
        <v>76</v>
      </c>
      <c r="N3" t="s">
        <v>76</v>
      </c>
      <c r="O3" t="s">
        <v>76</v>
      </c>
      <c r="P3" t="s">
        <v>110</v>
      </c>
      <c r="Q3">
        <v>40</v>
      </c>
      <c r="R3">
        <v>40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40</v>
      </c>
      <c r="AL3">
        <v>0</v>
      </c>
      <c r="AM3">
        <v>0</v>
      </c>
      <c r="AN3">
        <v>0</v>
      </c>
      <c r="AO3">
        <v>0</v>
      </c>
      <c r="AP3">
        <v>40</v>
      </c>
      <c r="AQ3">
        <v>0</v>
      </c>
      <c r="AR3">
        <v>0</v>
      </c>
      <c r="AS3">
        <v>0</v>
      </c>
      <c r="AT3" s="1">
        <v>538.78539999999998</v>
      </c>
      <c r="AU3" s="1">
        <v>21551.415999999997</v>
      </c>
      <c r="AV3" s="1">
        <v>0</v>
      </c>
      <c r="AW3" s="1">
        <v>0</v>
      </c>
      <c r="AX3" t="s">
        <v>466</v>
      </c>
    </row>
    <row r="4" spans="1:50" x14ac:dyDescent="0.25">
      <c r="A4" t="s">
        <v>467</v>
      </c>
      <c r="B4" t="s">
        <v>101</v>
      </c>
      <c r="C4" t="s">
        <v>468</v>
      </c>
      <c r="D4" t="s">
        <v>469</v>
      </c>
      <c r="E4" t="s">
        <v>470</v>
      </c>
      <c r="F4" t="s">
        <v>414</v>
      </c>
      <c r="G4" t="s">
        <v>71</v>
      </c>
      <c r="H4" t="s">
        <v>106</v>
      </c>
      <c r="I4" t="s">
        <v>73</v>
      </c>
      <c r="J4" t="s">
        <v>415</v>
      </c>
      <c r="K4" t="s">
        <v>416</v>
      </c>
      <c r="L4" t="s">
        <v>61</v>
      </c>
      <c r="M4" t="s">
        <v>76</v>
      </c>
      <c r="N4" t="s">
        <v>76</v>
      </c>
      <c r="O4" t="s">
        <v>76</v>
      </c>
      <c r="P4" t="s">
        <v>110</v>
      </c>
      <c r="Q4">
        <v>134</v>
      </c>
      <c r="R4">
        <v>134</v>
      </c>
      <c r="S4">
        <v>134</v>
      </c>
      <c r="T4">
        <v>134</v>
      </c>
      <c r="U4">
        <v>134</v>
      </c>
      <c r="V4">
        <v>134</v>
      </c>
      <c r="W4">
        <v>134</v>
      </c>
      <c r="X4">
        <v>134</v>
      </c>
      <c r="Y4">
        <v>134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134</v>
      </c>
      <c r="AL4">
        <v>0</v>
      </c>
      <c r="AM4">
        <v>0</v>
      </c>
      <c r="AN4">
        <v>0</v>
      </c>
      <c r="AO4">
        <v>0</v>
      </c>
      <c r="AP4">
        <v>134</v>
      </c>
      <c r="AQ4">
        <v>0</v>
      </c>
      <c r="AR4">
        <v>0</v>
      </c>
      <c r="AS4">
        <v>0</v>
      </c>
      <c r="AT4" s="1">
        <v>532.6</v>
      </c>
      <c r="AU4" s="1">
        <v>71368.400000000009</v>
      </c>
      <c r="AV4" s="1">
        <v>0</v>
      </c>
      <c r="AW4" s="1">
        <v>71368.400000000009</v>
      </c>
      <c r="AX4" t="s">
        <v>416</v>
      </c>
    </row>
    <row r="5" spans="1:50" x14ac:dyDescent="0.25">
      <c r="A5" t="s">
        <v>471</v>
      </c>
      <c r="B5" t="s">
        <v>101</v>
      </c>
      <c r="C5" t="s">
        <v>251</v>
      </c>
      <c r="D5" t="s">
        <v>472</v>
      </c>
      <c r="E5" t="s">
        <v>473</v>
      </c>
      <c r="F5" t="s">
        <v>474</v>
      </c>
      <c r="G5" t="s">
        <v>71</v>
      </c>
      <c r="H5" t="s">
        <v>106</v>
      </c>
      <c r="I5" t="s">
        <v>230</v>
      </c>
      <c r="J5" t="s">
        <v>475</v>
      </c>
      <c r="K5" t="s">
        <v>476</v>
      </c>
      <c r="L5" t="s">
        <v>61</v>
      </c>
      <c r="M5" t="s">
        <v>76</v>
      </c>
      <c r="N5" t="s">
        <v>76</v>
      </c>
      <c r="O5" t="s">
        <v>76</v>
      </c>
      <c r="P5" t="s">
        <v>110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 s="1" t="s">
        <v>78</v>
      </c>
      <c r="AU5" s="1">
        <v>0</v>
      </c>
      <c r="AV5" s="1">
        <v>0</v>
      </c>
      <c r="AW5" s="1">
        <v>0</v>
      </c>
      <c r="AX5" t="s">
        <v>476</v>
      </c>
    </row>
    <row r="6" spans="1:50" x14ac:dyDescent="0.25">
      <c r="A6" t="s">
        <v>477</v>
      </c>
      <c r="B6" t="s">
        <v>101</v>
      </c>
      <c r="C6" t="s">
        <v>468</v>
      </c>
      <c r="D6" t="s">
        <v>478</v>
      </c>
      <c r="E6" t="s">
        <v>479</v>
      </c>
      <c r="F6" t="s">
        <v>480</v>
      </c>
      <c r="G6" t="s">
        <v>71</v>
      </c>
      <c r="H6" t="s">
        <v>106</v>
      </c>
      <c r="I6" t="s">
        <v>73</v>
      </c>
      <c r="J6" t="s">
        <v>481</v>
      </c>
      <c r="K6" t="s">
        <v>482</v>
      </c>
      <c r="L6" t="s">
        <v>61</v>
      </c>
      <c r="M6" t="s">
        <v>76</v>
      </c>
      <c r="N6" t="s">
        <v>76</v>
      </c>
      <c r="O6" t="s">
        <v>76</v>
      </c>
      <c r="P6" t="s">
        <v>110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 s="1" t="s">
        <v>78</v>
      </c>
      <c r="AU6" s="1">
        <v>0</v>
      </c>
      <c r="AV6" s="1">
        <v>0</v>
      </c>
      <c r="AW6" s="1">
        <v>0</v>
      </c>
      <c r="AX6" t="s">
        <v>482</v>
      </c>
    </row>
    <row r="7" spans="1:50" x14ac:dyDescent="0.25">
      <c r="A7" t="s">
        <v>614</v>
      </c>
      <c r="B7" t="s">
        <v>101</v>
      </c>
      <c r="C7" t="s">
        <v>615</v>
      </c>
      <c r="D7" t="s">
        <v>616</v>
      </c>
      <c r="E7" t="s">
        <v>617</v>
      </c>
      <c r="F7" t="s">
        <v>618</v>
      </c>
      <c r="G7" t="s">
        <v>71</v>
      </c>
      <c r="H7" t="s">
        <v>106</v>
      </c>
      <c r="I7" t="s">
        <v>73</v>
      </c>
      <c r="J7" t="s">
        <v>619</v>
      </c>
      <c r="K7" t="s">
        <v>620</v>
      </c>
      <c r="L7" t="s">
        <v>61</v>
      </c>
      <c r="M7" t="s">
        <v>62</v>
      </c>
      <c r="N7" t="s">
        <v>76</v>
      </c>
      <c r="O7" t="s">
        <v>76</v>
      </c>
      <c r="P7" t="s">
        <v>110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 s="1" t="s">
        <v>78</v>
      </c>
      <c r="AU7" s="1">
        <v>0</v>
      </c>
      <c r="AV7" s="1">
        <v>0</v>
      </c>
      <c r="AW7" s="1">
        <v>0</v>
      </c>
      <c r="AX7" t="s">
        <v>620</v>
      </c>
    </row>
    <row r="8" spans="1:50" x14ac:dyDescent="0.25">
      <c r="A8" t="s">
        <v>621</v>
      </c>
      <c r="B8" t="s">
        <v>51</v>
      </c>
      <c r="C8" t="s">
        <v>156</v>
      </c>
      <c r="D8" t="s">
        <v>622</v>
      </c>
      <c r="E8" t="s">
        <v>623</v>
      </c>
      <c r="F8" t="s">
        <v>504</v>
      </c>
      <c r="G8" t="s">
        <v>56</v>
      </c>
      <c r="H8" t="s">
        <v>57</v>
      </c>
      <c r="I8" t="s">
        <v>90</v>
      </c>
      <c r="J8" t="s">
        <v>505</v>
      </c>
      <c r="K8" t="s">
        <v>506</v>
      </c>
      <c r="L8" t="s">
        <v>61</v>
      </c>
      <c r="M8" t="s">
        <v>76</v>
      </c>
      <c r="N8" t="s">
        <v>76</v>
      </c>
      <c r="O8" t="s">
        <v>76</v>
      </c>
      <c r="P8" t="s">
        <v>65</v>
      </c>
      <c r="Q8">
        <v>1393</v>
      </c>
      <c r="R8">
        <v>1393</v>
      </c>
      <c r="S8">
        <v>1393</v>
      </c>
      <c r="T8">
        <v>1393</v>
      </c>
      <c r="U8">
        <v>1393</v>
      </c>
      <c r="V8">
        <v>1393</v>
      </c>
      <c r="W8">
        <v>1393</v>
      </c>
      <c r="X8">
        <v>1393</v>
      </c>
      <c r="Y8">
        <v>1393</v>
      </c>
      <c r="Z8">
        <v>1393</v>
      </c>
      <c r="AA8">
        <v>1393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1385</v>
      </c>
      <c r="AL8">
        <v>8</v>
      </c>
      <c r="AM8">
        <v>0</v>
      </c>
      <c r="AN8">
        <v>0</v>
      </c>
      <c r="AO8">
        <v>0</v>
      </c>
      <c r="AP8">
        <v>1393</v>
      </c>
      <c r="AQ8">
        <v>0</v>
      </c>
      <c r="AR8">
        <v>0</v>
      </c>
      <c r="AS8">
        <v>0</v>
      </c>
      <c r="AT8" s="1">
        <v>302.29000000000002</v>
      </c>
      <c r="AU8" s="1">
        <v>421089.97000000003</v>
      </c>
      <c r="AV8" s="1">
        <v>0</v>
      </c>
      <c r="AW8" s="1">
        <v>421089.97000000003</v>
      </c>
      <c r="AX8" t="s">
        <v>506</v>
      </c>
    </row>
    <row r="9" spans="1:50" x14ac:dyDescent="0.25">
      <c r="A9" t="s">
        <v>624</v>
      </c>
      <c r="B9" t="s">
        <v>51</v>
      </c>
      <c r="C9" t="s">
        <v>122</v>
      </c>
      <c r="D9" t="s">
        <v>625</v>
      </c>
      <c r="E9" t="s">
        <v>626</v>
      </c>
      <c r="F9" t="s">
        <v>188</v>
      </c>
      <c r="G9" t="s">
        <v>76</v>
      </c>
      <c r="H9" t="s">
        <v>57</v>
      </c>
      <c r="I9" t="s">
        <v>126</v>
      </c>
      <c r="J9" t="s">
        <v>76</v>
      </c>
      <c r="K9" t="s">
        <v>76</v>
      </c>
      <c r="L9" t="s">
        <v>61</v>
      </c>
      <c r="M9" t="s">
        <v>62</v>
      </c>
      <c r="N9" t="s">
        <v>76</v>
      </c>
      <c r="O9" t="s">
        <v>76</v>
      </c>
      <c r="P9" t="s">
        <v>127</v>
      </c>
      <c r="Q9">
        <v>9</v>
      </c>
      <c r="R9">
        <v>9</v>
      </c>
      <c r="S9">
        <v>9</v>
      </c>
      <c r="T9">
        <v>9</v>
      </c>
      <c r="U9">
        <v>9</v>
      </c>
      <c r="V9">
        <v>9</v>
      </c>
      <c r="W9">
        <v>5</v>
      </c>
      <c r="X9">
        <v>5</v>
      </c>
      <c r="Y9">
        <v>5</v>
      </c>
      <c r="Z9">
        <v>5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9</v>
      </c>
      <c r="AL9">
        <v>0</v>
      </c>
      <c r="AM9">
        <v>0</v>
      </c>
      <c r="AN9">
        <v>0</v>
      </c>
      <c r="AO9">
        <v>0</v>
      </c>
      <c r="AP9">
        <v>9</v>
      </c>
      <c r="AQ9">
        <v>0</v>
      </c>
      <c r="AR9">
        <v>0</v>
      </c>
      <c r="AS9">
        <v>0</v>
      </c>
      <c r="AT9" s="1">
        <v>7955</v>
      </c>
      <c r="AU9" s="1">
        <v>71595</v>
      </c>
      <c r="AV9" s="1">
        <v>0</v>
      </c>
      <c r="AW9" s="1">
        <v>39775</v>
      </c>
      <c r="AX9" t="s">
        <v>188</v>
      </c>
    </row>
    <row r="10" spans="1:50" x14ac:dyDescent="0.25">
      <c r="A10" t="s">
        <v>627</v>
      </c>
      <c r="B10" t="s">
        <v>67</v>
      </c>
      <c r="C10">
        <v>2014</v>
      </c>
      <c r="D10" t="s">
        <v>628</v>
      </c>
      <c r="E10" t="s">
        <v>441</v>
      </c>
      <c r="F10" t="s">
        <v>362</v>
      </c>
      <c r="G10" t="s">
        <v>71</v>
      </c>
      <c r="H10" t="s">
        <v>72</v>
      </c>
      <c r="I10" t="s">
        <v>230</v>
      </c>
      <c r="J10" t="s">
        <v>363</v>
      </c>
      <c r="K10" t="s">
        <v>364</v>
      </c>
      <c r="L10" t="s">
        <v>61</v>
      </c>
      <c r="M10" t="s">
        <v>62</v>
      </c>
      <c r="N10" t="s">
        <v>76</v>
      </c>
      <c r="O10" t="s">
        <v>76</v>
      </c>
      <c r="P10" t="s">
        <v>77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 s="1" t="s">
        <v>78</v>
      </c>
      <c r="AU10" s="1">
        <v>0</v>
      </c>
      <c r="AV10" s="1">
        <v>0</v>
      </c>
      <c r="AW10" s="1">
        <v>0</v>
      </c>
      <c r="AX10" t="s">
        <v>364</v>
      </c>
    </row>
    <row r="11" spans="1:50" x14ac:dyDescent="0.25">
      <c r="A11" t="s">
        <v>629</v>
      </c>
      <c r="B11" t="s">
        <v>67</v>
      </c>
      <c r="C11" t="s">
        <v>575</v>
      </c>
      <c r="D11" t="s">
        <v>630</v>
      </c>
      <c r="E11" t="s">
        <v>631</v>
      </c>
      <c r="F11" t="s">
        <v>499</v>
      </c>
      <c r="G11" t="s">
        <v>71</v>
      </c>
      <c r="H11" t="s">
        <v>72</v>
      </c>
      <c r="I11" t="s">
        <v>73</v>
      </c>
      <c r="J11" t="s">
        <v>498</v>
      </c>
      <c r="K11" t="s">
        <v>500</v>
      </c>
      <c r="L11" t="s">
        <v>61</v>
      </c>
      <c r="M11" t="s">
        <v>62</v>
      </c>
      <c r="N11" t="s">
        <v>76</v>
      </c>
      <c r="O11" t="s">
        <v>76</v>
      </c>
      <c r="P11" t="s">
        <v>77</v>
      </c>
      <c r="Q11">
        <v>69</v>
      </c>
      <c r="R11">
        <v>69</v>
      </c>
      <c r="S11">
        <v>69</v>
      </c>
      <c r="T11">
        <v>69</v>
      </c>
      <c r="U11">
        <v>69</v>
      </c>
      <c r="V11">
        <v>69</v>
      </c>
      <c r="W11">
        <v>69</v>
      </c>
      <c r="X11">
        <v>69</v>
      </c>
      <c r="Y11">
        <v>69</v>
      </c>
      <c r="Z11">
        <v>69</v>
      </c>
      <c r="AA11">
        <v>69</v>
      </c>
      <c r="AB11">
        <v>69</v>
      </c>
      <c r="AC11">
        <v>69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9</v>
      </c>
      <c r="AL11">
        <v>0</v>
      </c>
      <c r="AM11">
        <v>0</v>
      </c>
      <c r="AN11">
        <v>60</v>
      </c>
      <c r="AO11">
        <v>0</v>
      </c>
      <c r="AP11">
        <v>69</v>
      </c>
      <c r="AQ11">
        <v>0</v>
      </c>
      <c r="AR11">
        <v>0</v>
      </c>
      <c r="AS11">
        <v>0</v>
      </c>
      <c r="AT11" s="1">
        <v>683.75</v>
      </c>
      <c r="AU11" s="1">
        <v>47178.75</v>
      </c>
      <c r="AV11" s="1">
        <v>0</v>
      </c>
      <c r="AW11" s="1">
        <v>47178.75</v>
      </c>
      <c r="AX11" t="s">
        <v>500</v>
      </c>
    </row>
    <row r="12" spans="1:50" x14ac:dyDescent="0.25">
      <c r="A12" t="s">
        <v>50</v>
      </c>
      <c r="B12" t="s">
        <v>51</v>
      </c>
      <c r="C12" t="s">
        <v>52</v>
      </c>
      <c r="D12" t="s">
        <v>53</v>
      </c>
      <c r="E12" t="s">
        <v>54</v>
      </c>
      <c r="F12" t="s">
        <v>55</v>
      </c>
      <c r="G12" t="s">
        <v>56</v>
      </c>
      <c r="H12" t="s">
        <v>57</v>
      </c>
      <c r="I12" t="s">
        <v>58</v>
      </c>
      <c r="J12" t="s">
        <v>59</v>
      </c>
      <c r="K12" t="s">
        <v>60</v>
      </c>
      <c r="L12" t="s">
        <v>61</v>
      </c>
      <c r="M12" t="s">
        <v>62</v>
      </c>
      <c r="N12" t="s">
        <v>63</v>
      </c>
      <c r="O12" t="s">
        <v>64</v>
      </c>
      <c r="P12" t="s">
        <v>65</v>
      </c>
      <c r="Q12">
        <v>119</v>
      </c>
      <c r="R12">
        <v>119</v>
      </c>
      <c r="S12">
        <v>119</v>
      </c>
      <c r="T12">
        <v>119</v>
      </c>
      <c r="U12">
        <v>119</v>
      </c>
      <c r="V12">
        <v>119</v>
      </c>
      <c r="W12">
        <v>119</v>
      </c>
      <c r="X12">
        <v>119</v>
      </c>
      <c r="Y12">
        <v>119</v>
      </c>
      <c r="Z12">
        <v>119</v>
      </c>
      <c r="AA12">
        <v>119</v>
      </c>
      <c r="AB12">
        <v>95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28</v>
      </c>
      <c r="AL12">
        <v>91</v>
      </c>
      <c r="AM12">
        <v>0</v>
      </c>
      <c r="AN12">
        <v>0</v>
      </c>
      <c r="AO12">
        <v>0</v>
      </c>
      <c r="AP12">
        <v>119</v>
      </c>
      <c r="AQ12">
        <v>0</v>
      </c>
      <c r="AR12">
        <v>0</v>
      </c>
      <c r="AS12">
        <v>0</v>
      </c>
      <c r="AT12" s="1">
        <v>581.9</v>
      </c>
      <c r="AU12" s="1">
        <v>69246.099999999991</v>
      </c>
      <c r="AV12" s="1">
        <v>0</v>
      </c>
      <c r="AW12" s="1">
        <v>69246.099999999991</v>
      </c>
      <c r="AX12" t="s">
        <v>60</v>
      </c>
    </row>
    <row r="13" spans="1:50" x14ac:dyDescent="0.25">
      <c r="A13" t="s">
        <v>66</v>
      </c>
      <c r="B13" t="s">
        <v>67</v>
      </c>
      <c r="C13">
        <v>2014</v>
      </c>
      <c r="D13" t="s">
        <v>68</v>
      </c>
      <c r="E13" t="s">
        <v>69</v>
      </c>
      <c r="F13" t="s">
        <v>70</v>
      </c>
      <c r="G13" t="s">
        <v>71</v>
      </c>
      <c r="H13" t="s">
        <v>72</v>
      </c>
      <c r="I13" t="s">
        <v>73</v>
      </c>
      <c r="J13" t="s">
        <v>74</v>
      </c>
      <c r="K13" t="s">
        <v>75</v>
      </c>
      <c r="L13" t="s">
        <v>61</v>
      </c>
      <c r="M13" t="s">
        <v>76</v>
      </c>
      <c r="N13" t="s">
        <v>76</v>
      </c>
      <c r="O13" t="s">
        <v>76</v>
      </c>
      <c r="P13" t="s">
        <v>77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 s="1" t="s">
        <v>78</v>
      </c>
      <c r="AU13" s="1">
        <v>0</v>
      </c>
      <c r="AV13" s="1">
        <v>0</v>
      </c>
      <c r="AW13" s="1">
        <v>0</v>
      </c>
      <c r="AX13" t="s">
        <v>75</v>
      </c>
    </row>
    <row r="14" spans="1:50" x14ac:dyDescent="0.25">
      <c r="A14" t="s">
        <v>79</v>
      </c>
      <c r="B14" t="s">
        <v>67</v>
      </c>
      <c r="C14">
        <v>2014</v>
      </c>
      <c r="D14" t="s">
        <v>80</v>
      </c>
      <c r="E14" t="s">
        <v>81</v>
      </c>
      <c r="F14" t="s">
        <v>82</v>
      </c>
      <c r="G14" t="s">
        <v>71</v>
      </c>
      <c r="H14" t="s">
        <v>72</v>
      </c>
      <c r="I14" t="s">
        <v>73</v>
      </c>
      <c r="J14" t="s">
        <v>83</v>
      </c>
      <c r="K14" t="s">
        <v>84</v>
      </c>
      <c r="L14" t="s">
        <v>61</v>
      </c>
      <c r="M14" t="s">
        <v>62</v>
      </c>
      <c r="N14" t="s">
        <v>63</v>
      </c>
      <c r="O14" t="s">
        <v>85</v>
      </c>
      <c r="P14" t="s">
        <v>77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 s="1" t="s">
        <v>78</v>
      </c>
      <c r="AU14" s="1">
        <v>0</v>
      </c>
      <c r="AV14" s="1">
        <v>0</v>
      </c>
      <c r="AW14" s="1">
        <v>0</v>
      </c>
      <c r="AX14" t="s">
        <v>84</v>
      </c>
    </row>
    <row r="15" spans="1:50" x14ac:dyDescent="0.25">
      <c r="A15" t="s">
        <v>86</v>
      </c>
      <c r="B15" t="s">
        <v>67</v>
      </c>
      <c r="C15">
        <v>2014</v>
      </c>
      <c r="D15" t="s">
        <v>87</v>
      </c>
      <c r="E15" t="s">
        <v>88</v>
      </c>
      <c r="F15" t="s">
        <v>89</v>
      </c>
      <c r="G15" t="s">
        <v>56</v>
      </c>
      <c r="H15" t="s">
        <v>72</v>
      </c>
      <c r="I15" t="s">
        <v>90</v>
      </c>
      <c r="J15" t="s">
        <v>91</v>
      </c>
      <c r="K15" t="s">
        <v>92</v>
      </c>
      <c r="L15" t="s">
        <v>61</v>
      </c>
      <c r="M15" t="s">
        <v>76</v>
      </c>
      <c r="N15" t="s">
        <v>76</v>
      </c>
      <c r="O15" t="s">
        <v>76</v>
      </c>
      <c r="P15" t="s">
        <v>65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 s="1" t="s">
        <v>78</v>
      </c>
      <c r="AU15" s="1">
        <v>0</v>
      </c>
      <c r="AV15" s="1">
        <v>0</v>
      </c>
      <c r="AW15" s="1">
        <v>0</v>
      </c>
      <c r="AX15" t="s">
        <v>92</v>
      </c>
    </row>
    <row r="16" spans="1:50" x14ac:dyDescent="0.25">
      <c r="A16" t="s">
        <v>245</v>
      </c>
      <c r="B16" t="s">
        <v>67</v>
      </c>
      <c r="C16">
        <v>2014</v>
      </c>
      <c r="D16" t="s">
        <v>246</v>
      </c>
      <c r="E16" t="s">
        <v>247</v>
      </c>
      <c r="F16" t="s">
        <v>248</v>
      </c>
      <c r="G16" t="s">
        <v>71</v>
      </c>
      <c r="H16" t="s">
        <v>72</v>
      </c>
      <c r="I16" t="s">
        <v>133</v>
      </c>
      <c r="J16" t="s">
        <v>215</v>
      </c>
      <c r="K16" t="s">
        <v>249</v>
      </c>
      <c r="L16" t="s">
        <v>61</v>
      </c>
      <c r="M16" t="s">
        <v>76</v>
      </c>
      <c r="N16" t="s">
        <v>76</v>
      </c>
      <c r="O16" t="s">
        <v>76</v>
      </c>
      <c r="P16" t="s">
        <v>77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 s="1" t="s">
        <v>78</v>
      </c>
      <c r="AU16" s="1">
        <v>0</v>
      </c>
      <c r="AV16" s="1">
        <v>0</v>
      </c>
      <c r="AW16" s="1">
        <v>0</v>
      </c>
      <c r="AX16" t="s">
        <v>249</v>
      </c>
    </row>
    <row r="17" spans="1:50" x14ac:dyDescent="0.25">
      <c r="A17" t="s">
        <v>250</v>
      </c>
      <c r="B17" t="s">
        <v>101</v>
      </c>
      <c r="C17" t="s">
        <v>251</v>
      </c>
      <c r="D17" t="s">
        <v>252</v>
      </c>
      <c r="E17" t="s">
        <v>253</v>
      </c>
      <c r="F17" t="s">
        <v>82</v>
      </c>
      <c r="G17" t="s">
        <v>71</v>
      </c>
      <c r="H17" t="s">
        <v>106</v>
      </c>
      <c r="I17" t="s">
        <v>73</v>
      </c>
      <c r="J17" t="s">
        <v>83</v>
      </c>
      <c r="K17" t="s">
        <v>84</v>
      </c>
      <c r="L17" t="s">
        <v>61</v>
      </c>
      <c r="M17" t="s">
        <v>76</v>
      </c>
      <c r="N17" t="s">
        <v>76</v>
      </c>
      <c r="O17" t="s">
        <v>76</v>
      </c>
      <c r="P17" t="s">
        <v>110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 s="1" t="s">
        <v>78</v>
      </c>
      <c r="AU17" s="1">
        <v>0</v>
      </c>
      <c r="AV17" s="1">
        <v>0</v>
      </c>
      <c r="AW17" s="1">
        <v>0</v>
      </c>
      <c r="AX17" t="s">
        <v>84</v>
      </c>
    </row>
    <row r="18" spans="1:50" x14ac:dyDescent="0.25">
      <c r="A18" t="s">
        <v>254</v>
      </c>
      <c r="B18" t="s">
        <v>67</v>
      </c>
      <c r="C18">
        <v>2014</v>
      </c>
      <c r="D18" t="s">
        <v>255</v>
      </c>
      <c r="E18" t="s">
        <v>256</v>
      </c>
      <c r="F18" t="s">
        <v>257</v>
      </c>
      <c r="G18" t="s">
        <v>71</v>
      </c>
      <c r="H18" t="s">
        <v>72</v>
      </c>
      <c r="I18" t="s">
        <v>133</v>
      </c>
      <c r="J18" t="s">
        <v>258</v>
      </c>
      <c r="K18" t="s">
        <v>259</v>
      </c>
      <c r="L18" t="s">
        <v>61</v>
      </c>
      <c r="M18" t="s">
        <v>76</v>
      </c>
      <c r="N18" t="s">
        <v>76</v>
      </c>
      <c r="O18" t="s">
        <v>76</v>
      </c>
      <c r="P18" t="s">
        <v>77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 s="1" t="s">
        <v>78</v>
      </c>
      <c r="AU18" s="1">
        <v>0</v>
      </c>
      <c r="AV18" s="1">
        <v>0</v>
      </c>
      <c r="AW18" s="1">
        <v>0</v>
      </c>
      <c r="AX18" t="s">
        <v>259</v>
      </c>
    </row>
    <row r="19" spans="1:50" x14ac:dyDescent="0.25">
      <c r="A19" t="s">
        <v>260</v>
      </c>
      <c r="B19" t="s">
        <v>101</v>
      </c>
      <c r="C19" t="s">
        <v>171</v>
      </c>
      <c r="D19" t="s">
        <v>261</v>
      </c>
      <c r="E19" t="s">
        <v>262</v>
      </c>
      <c r="F19" t="s">
        <v>263</v>
      </c>
      <c r="G19" t="s">
        <v>71</v>
      </c>
      <c r="H19" t="s">
        <v>106</v>
      </c>
      <c r="I19" t="s">
        <v>73</v>
      </c>
      <c r="J19" t="s">
        <v>264</v>
      </c>
      <c r="K19" t="s">
        <v>265</v>
      </c>
      <c r="L19" t="s">
        <v>61</v>
      </c>
      <c r="M19" t="s">
        <v>76</v>
      </c>
      <c r="N19" t="s">
        <v>76</v>
      </c>
      <c r="O19" t="s">
        <v>76</v>
      </c>
      <c r="P19" t="s">
        <v>110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 s="1" t="s">
        <v>78</v>
      </c>
      <c r="AU19" s="1">
        <v>0</v>
      </c>
      <c r="AV19" s="1">
        <v>0</v>
      </c>
      <c r="AW19" s="1">
        <v>0</v>
      </c>
      <c r="AX19" t="s">
        <v>265</v>
      </c>
    </row>
    <row r="20" spans="1:50" x14ac:dyDescent="0.25">
      <c r="A20" t="s">
        <v>266</v>
      </c>
      <c r="B20" t="s">
        <v>67</v>
      </c>
      <c r="C20">
        <v>2014</v>
      </c>
      <c r="D20" t="s">
        <v>267</v>
      </c>
      <c r="E20" t="s">
        <v>268</v>
      </c>
      <c r="F20" t="s">
        <v>269</v>
      </c>
      <c r="G20" t="s">
        <v>71</v>
      </c>
      <c r="H20" t="s">
        <v>72</v>
      </c>
      <c r="I20" t="s">
        <v>73</v>
      </c>
      <c r="J20" t="s">
        <v>270</v>
      </c>
      <c r="K20" t="s">
        <v>271</v>
      </c>
      <c r="L20" t="s">
        <v>61</v>
      </c>
      <c r="M20" t="s">
        <v>62</v>
      </c>
      <c r="N20" t="s">
        <v>63</v>
      </c>
      <c r="O20" t="s">
        <v>85</v>
      </c>
      <c r="P20" t="s">
        <v>77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 s="1" t="s">
        <v>78</v>
      </c>
      <c r="AU20" s="1">
        <v>0</v>
      </c>
      <c r="AV20" s="1">
        <v>0</v>
      </c>
      <c r="AW20" s="1">
        <v>0</v>
      </c>
      <c r="AX20" t="s">
        <v>271</v>
      </c>
    </row>
    <row r="21" spans="1:50" x14ac:dyDescent="0.25">
      <c r="A21" t="s">
        <v>93</v>
      </c>
      <c r="B21" t="s">
        <v>67</v>
      </c>
      <c r="C21" t="s">
        <v>94</v>
      </c>
      <c r="D21" t="s">
        <v>95</v>
      </c>
      <c r="E21" t="s">
        <v>96</v>
      </c>
      <c r="F21" t="s">
        <v>97</v>
      </c>
      <c r="G21" t="s">
        <v>71</v>
      </c>
      <c r="H21" t="s">
        <v>72</v>
      </c>
      <c r="I21" t="s">
        <v>73</v>
      </c>
      <c r="J21" t="s">
        <v>98</v>
      </c>
      <c r="K21" t="s">
        <v>99</v>
      </c>
      <c r="L21" t="s">
        <v>61</v>
      </c>
      <c r="M21" t="s">
        <v>76</v>
      </c>
      <c r="N21" t="s">
        <v>76</v>
      </c>
      <c r="O21" t="s">
        <v>76</v>
      </c>
      <c r="P21" t="s">
        <v>77</v>
      </c>
      <c r="Q21">
        <v>66</v>
      </c>
      <c r="R21">
        <v>66</v>
      </c>
      <c r="S21">
        <v>66</v>
      </c>
      <c r="T21">
        <v>66</v>
      </c>
      <c r="U21">
        <v>66</v>
      </c>
      <c r="V21">
        <v>66</v>
      </c>
      <c r="W21">
        <v>66</v>
      </c>
      <c r="X21">
        <v>66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66</v>
      </c>
      <c r="AL21">
        <v>0</v>
      </c>
      <c r="AM21">
        <v>0</v>
      </c>
      <c r="AN21">
        <v>0</v>
      </c>
      <c r="AO21">
        <v>0</v>
      </c>
      <c r="AP21">
        <v>66</v>
      </c>
      <c r="AQ21">
        <v>0</v>
      </c>
      <c r="AR21">
        <v>0</v>
      </c>
      <c r="AS21">
        <v>0</v>
      </c>
      <c r="AT21" s="1">
        <v>395.1</v>
      </c>
      <c r="AU21" s="1">
        <v>26076.600000000002</v>
      </c>
      <c r="AV21" s="1">
        <v>0</v>
      </c>
      <c r="AW21" s="1">
        <v>26076.600000000002</v>
      </c>
      <c r="AX21" t="s">
        <v>99</v>
      </c>
    </row>
    <row r="22" spans="1:50" x14ac:dyDescent="0.25">
      <c r="A22" t="s">
        <v>100</v>
      </c>
      <c r="B22" t="s">
        <v>101</v>
      </c>
      <c r="C22" t="s">
        <v>102</v>
      </c>
      <c r="D22" t="s">
        <v>103</v>
      </c>
      <c r="E22" t="s">
        <v>104</v>
      </c>
      <c r="F22" t="s">
        <v>105</v>
      </c>
      <c r="G22" t="s">
        <v>71</v>
      </c>
      <c r="H22" t="s">
        <v>106</v>
      </c>
      <c r="I22" t="s">
        <v>107</v>
      </c>
      <c r="J22" t="s">
        <v>108</v>
      </c>
      <c r="K22" t="s">
        <v>109</v>
      </c>
      <c r="L22" t="s">
        <v>61</v>
      </c>
      <c r="M22" t="s">
        <v>76</v>
      </c>
      <c r="N22" t="s">
        <v>76</v>
      </c>
      <c r="O22" t="s">
        <v>76</v>
      </c>
      <c r="P22" t="s">
        <v>110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 s="1" t="s">
        <v>78</v>
      </c>
      <c r="AU22" s="1">
        <v>0</v>
      </c>
      <c r="AV22" s="1">
        <v>0</v>
      </c>
      <c r="AW22" s="1">
        <v>0</v>
      </c>
      <c r="AX22" t="s">
        <v>109</v>
      </c>
    </row>
    <row r="23" spans="1:50" x14ac:dyDescent="0.25">
      <c r="A23" t="s">
        <v>111</v>
      </c>
      <c r="B23" t="s">
        <v>101</v>
      </c>
      <c r="C23" t="s">
        <v>112</v>
      </c>
      <c r="D23" t="s">
        <v>113</v>
      </c>
      <c r="E23" t="s">
        <v>114</v>
      </c>
      <c r="F23" t="s">
        <v>115</v>
      </c>
      <c r="G23" t="s">
        <v>116</v>
      </c>
      <c r="H23" t="s">
        <v>106</v>
      </c>
      <c r="I23" t="s">
        <v>117</v>
      </c>
      <c r="J23" t="s">
        <v>118</v>
      </c>
      <c r="K23" t="s">
        <v>119</v>
      </c>
      <c r="L23" t="s">
        <v>61</v>
      </c>
      <c r="M23" t="s">
        <v>76</v>
      </c>
      <c r="N23" t="s">
        <v>76</v>
      </c>
      <c r="O23" t="s">
        <v>76</v>
      </c>
      <c r="P23" t="s">
        <v>120</v>
      </c>
      <c r="Q23">
        <v>40</v>
      </c>
      <c r="R23">
        <v>40</v>
      </c>
      <c r="S23">
        <v>40</v>
      </c>
      <c r="T23">
        <v>40</v>
      </c>
      <c r="U23">
        <v>40</v>
      </c>
      <c r="V23">
        <v>40</v>
      </c>
      <c r="W23">
        <v>40</v>
      </c>
      <c r="X23">
        <v>40</v>
      </c>
      <c r="Y23">
        <v>40</v>
      </c>
      <c r="Z23">
        <v>40</v>
      </c>
      <c r="AA23">
        <v>40</v>
      </c>
      <c r="AB23">
        <v>40</v>
      </c>
      <c r="AC23">
        <v>40</v>
      </c>
      <c r="AD23">
        <v>40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40</v>
      </c>
      <c r="AL23">
        <v>0</v>
      </c>
      <c r="AM23">
        <v>0</v>
      </c>
      <c r="AN23">
        <v>0</v>
      </c>
      <c r="AO23">
        <v>0</v>
      </c>
      <c r="AP23">
        <v>40</v>
      </c>
      <c r="AQ23">
        <v>0</v>
      </c>
      <c r="AR23">
        <v>0</v>
      </c>
      <c r="AS23">
        <v>0</v>
      </c>
      <c r="AT23" s="1">
        <v>383.63</v>
      </c>
      <c r="AU23" s="1">
        <v>15345.2</v>
      </c>
      <c r="AV23" s="1">
        <v>0</v>
      </c>
      <c r="AW23" s="1">
        <v>15345.2</v>
      </c>
      <c r="AX23" t="s">
        <v>119</v>
      </c>
    </row>
    <row r="24" spans="1:50" x14ac:dyDescent="0.25">
      <c r="A24" t="s">
        <v>121</v>
      </c>
      <c r="B24" t="s">
        <v>51</v>
      </c>
      <c r="C24" t="s">
        <v>122</v>
      </c>
      <c r="D24" t="s">
        <v>123</v>
      </c>
      <c r="E24" t="s">
        <v>124</v>
      </c>
      <c r="F24" t="s">
        <v>125</v>
      </c>
      <c r="G24" t="s">
        <v>76</v>
      </c>
      <c r="H24" t="s">
        <v>57</v>
      </c>
      <c r="I24" t="s">
        <v>126</v>
      </c>
      <c r="J24" t="s">
        <v>76</v>
      </c>
      <c r="K24" t="s">
        <v>76</v>
      </c>
      <c r="L24" t="s">
        <v>61</v>
      </c>
      <c r="M24" t="s">
        <v>76</v>
      </c>
      <c r="N24" t="s">
        <v>76</v>
      </c>
      <c r="O24" t="s">
        <v>76</v>
      </c>
      <c r="P24" t="s">
        <v>127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 s="1" t="s">
        <v>78</v>
      </c>
      <c r="AU24" s="1">
        <v>0</v>
      </c>
      <c r="AV24" s="1">
        <v>0</v>
      </c>
      <c r="AW24" s="1">
        <v>0</v>
      </c>
      <c r="AX24" t="s">
        <v>125</v>
      </c>
    </row>
    <row r="25" spans="1:50" x14ac:dyDescent="0.25">
      <c r="A25" t="s">
        <v>128</v>
      </c>
      <c r="B25" t="s">
        <v>67</v>
      </c>
      <c r="C25" t="s">
        <v>129</v>
      </c>
      <c r="D25" t="s">
        <v>130</v>
      </c>
      <c r="E25" t="s">
        <v>131</v>
      </c>
      <c r="F25" t="s">
        <v>132</v>
      </c>
      <c r="G25" t="s">
        <v>71</v>
      </c>
      <c r="H25" t="s">
        <v>72</v>
      </c>
      <c r="I25" t="s">
        <v>133</v>
      </c>
      <c r="J25" t="s">
        <v>134</v>
      </c>
      <c r="K25" t="s">
        <v>135</v>
      </c>
      <c r="L25" t="s">
        <v>61</v>
      </c>
      <c r="M25" t="s">
        <v>62</v>
      </c>
      <c r="N25" t="s">
        <v>76</v>
      </c>
      <c r="O25" t="s">
        <v>76</v>
      </c>
      <c r="P25" t="s">
        <v>77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 s="1" t="s">
        <v>78</v>
      </c>
      <c r="AU25" s="1">
        <v>0</v>
      </c>
      <c r="AV25" s="1">
        <v>0</v>
      </c>
      <c r="AW25" s="1">
        <v>0</v>
      </c>
      <c r="AX25" t="s">
        <v>135</v>
      </c>
    </row>
    <row r="26" spans="1:50" x14ac:dyDescent="0.25">
      <c r="A26" t="s">
        <v>272</v>
      </c>
      <c r="B26" t="s">
        <v>51</v>
      </c>
      <c r="C26" t="s">
        <v>122</v>
      </c>
      <c r="D26" t="s">
        <v>273</v>
      </c>
      <c r="E26" t="s">
        <v>274</v>
      </c>
      <c r="F26" t="s">
        <v>275</v>
      </c>
      <c r="G26" t="s">
        <v>76</v>
      </c>
      <c r="H26" t="s">
        <v>57</v>
      </c>
      <c r="I26" t="s">
        <v>126</v>
      </c>
      <c r="J26" t="s">
        <v>76</v>
      </c>
      <c r="K26" t="s">
        <v>76</v>
      </c>
      <c r="L26" t="s">
        <v>61</v>
      </c>
      <c r="M26" t="s">
        <v>62</v>
      </c>
      <c r="N26" t="s">
        <v>76</v>
      </c>
      <c r="O26" t="s">
        <v>76</v>
      </c>
      <c r="P26" t="s">
        <v>127</v>
      </c>
      <c r="Q26">
        <v>21</v>
      </c>
      <c r="R26">
        <v>21</v>
      </c>
      <c r="S26">
        <v>17</v>
      </c>
      <c r="T26">
        <v>17</v>
      </c>
      <c r="U26">
        <v>17</v>
      </c>
      <c r="V26">
        <v>13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21</v>
      </c>
      <c r="AL26">
        <v>0</v>
      </c>
      <c r="AM26">
        <v>0</v>
      </c>
      <c r="AN26">
        <v>0</v>
      </c>
      <c r="AO26">
        <v>0</v>
      </c>
      <c r="AP26">
        <v>21</v>
      </c>
      <c r="AQ26">
        <v>0</v>
      </c>
      <c r="AR26">
        <v>0</v>
      </c>
      <c r="AS26">
        <v>0</v>
      </c>
      <c r="AT26" s="1">
        <v>7348</v>
      </c>
      <c r="AU26" s="1">
        <v>154308</v>
      </c>
      <c r="AV26" s="1">
        <v>0</v>
      </c>
      <c r="AW26" s="1">
        <v>0</v>
      </c>
      <c r="AX26" t="s">
        <v>275</v>
      </c>
    </row>
    <row r="27" spans="1:50" x14ac:dyDescent="0.25">
      <c r="A27" t="s">
        <v>276</v>
      </c>
      <c r="B27" t="s">
        <v>67</v>
      </c>
      <c r="C27" t="s">
        <v>94</v>
      </c>
      <c r="D27" t="s">
        <v>277</v>
      </c>
      <c r="E27" t="s">
        <v>278</v>
      </c>
      <c r="F27" t="s">
        <v>279</v>
      </c>
      <c r="G27" t="s">
        <v>71</v>
      </c>
      <c r="H27" t="s">
        <v>72</v>
      </c>
      <c r="I27" t="s">
        <v>280</v>
      </c>
      <c r="J27" t="s">
        <v>281</v>
      </c>
      <c r="K27" t="s">
        <v>282</v>
      </c>
      <c r="L27" t="s">
        <v>61</v>
      </c>
      <c r="M27" t="s">
        <v>76</v>
      </c>
      <c r="N27" t="s">
        <v>76</v>
      </c>
      <c r="O27" t="s">
        <v>76</v>
      </c>
      <c r="P27" t="s">
        <v>77</v>
      </c>
      <c r="Q27">
        <v>55</v>
      </c>
      <c r="R27">
        <v>55</v>
      </c>
      <c r="S27">
        <v>55</v>
      </c>
      <c r="T27">
        <v>55</v>
      </c>
      <c r="U27">
        <v>55</v>
      </c>
      <c r="V27">
        <v>55</v>
      </c>
      <c r="W27">
        <v>55</v>
      </c>
      <c r="X27">
        <v>55</v>
      </c>
      <c r="Y27">
        <v>55</v>
      </c>
      <c r="Z27">
        <v>15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55</v>
      </c>
      <c r="AL27">
        <v>0</v>
      </c>
      <c r="AM27">
        <v>0</v>
      </c>
      <c r="AN27">
        <v>0</v>
      </c>
      <c r="AO27">
        <v>0</v>
      </c>
      <c r="AP27">
        <v>55</v>
      </c>
      <c r="AQ27">
        <v>0</v>
      </c>
      <c r="AR27">
        <v>0</v>
      </c>
      <c r="AS27">
        <v>0</v>
      </c>
      <c r="AT27" s="1">
        <v>1478.29</v>
      </c>
      <c r="AU27" s="1">
        <v>81305.95</v>
      </c>
      <c r="AV27" s="1">
        <v>0</v>
      </c>
      <c r="AW27" s="1">
        <v>81305.95</v>
      </c>
      <c r="AX27" t="s">
        <v>282</v>
      </c>
    </row>
    <row r="28" spans="1:50" x14ac:dyDescent="0.25">
      <c r="A28" t="s">
        <v>283</v>
      </c>
      <c r="B28" t="s">
        <v>67</v>
      </c>
      <c r="C28" t="s">
        <v>284</v>
      </c>
      <c r="D28" t="s">
        <v>285</v>
      </c>
      <c r="E28" t="s">
        <v>286</v>
      </c>
      <c r="F28" t="s">
        <v>287</v>
      </c>
      <c r="G28" t="s">
        <v>71</v>
      </c>
      <c r="H28" t="s">
        <v>72</v>
      </c>
      <c r="I28" t="s">
        <v>230</v>
      </c>
      <c r="J28" t="s">
        <v>288</v>
      </c>
      <c r="K28" t="s">
        <v>289</v>
      </c>
      <c r="L28" t="s">
        <v>61</v>
      </c>
      <c r="M28" t="s">
        <v>76</v>
      </c>
      <c r="N28" t="s">
        <v>76</v>
      </c>
      <c r="O28" t="s">
        <v>76</v>
      </c>
      <c r="P28" t="s">
        <v>77</v>
      </c>
      <c r="Q28">
        <v>58</v>
      </c>
      <c r="R28">
        <v>58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140</v>
      </c>
      <c r="AF28">
        <v>0</v>
      </c>
      <c r="AG28">
        <v>288</v>
      </c>
      <c r="AH28">
        <v>0</v>
      </c>
      <c r="AI28">
        <v>428</v>
      </c>
      <c r="AJ28">
        <v>174</v>
      </c>
      <c r="AK28">
        <v>58</v>
      </c>
      <c r="AL28">
        <v>0</v>
      </c>
      <c r="AM28">
        <v>0</v>
      </c>
      <c r="AN28">
        <v>0</v>
      </c>
      <c r="AO28">
        <v>0</v>
      </c>
      <c r="AP28">
        <v>58</v>
      </c>
      <c r="AQ28">
        <v>30</v>
      </c>
      <c r="AR28">
        <v>398</v>
      </c>
      <c r="AS28">
        <v>170</v>
      </c>
      <c r="AT28" s="1">
        <v>504.0027</v>
      </c>
      <c r="AU28" s="1">
        <v>29232.156600000002</v>
      </c>
      <c r="AV28" s="1">
        <v>215713.1556</v>
      </c>
      <c r="AW28" s="1">
        <v>0</v>
      </c>
      <c r="AX28" t="s">
        <v>289</v>
      </c>
    </row>
    <row r="29" spans="1:50" x14ac:dyDescent="0.25">
      <c r="A29" t="s">
        <v>290</v>
      </c>
      <c r="B29" t="s">
        <v>67</v>
      </c>
      <c r="C29">
        <v>2014</v>
      </c>
      <c r="D29" t="s">
        <v>291</v>
      </c>
      <c r="E29" t="s">
        <v>292</v>
      </c>
      <c r="F29" t="s">
        <v>293</v>
      </c>
      <c r="G29" t="s">
        <v>71</v>
      </c>
      <c r="H29" t="s">
        <v>72</v>
      </c>
      <c r="I29" t="s">
        <v>73</v>
      </c>
      <c r="J29" t="s">
        <v>294</v>
      </c>
      <c r="K29" t="s">
        <v>295</v>
      </c>
      <c r="L29" t="s">
        <v>61</v>
      </c>
      <c r="M29" t="s">
        <v>62</v>
      </c>
      <c r="N29" t="s">
        <v>76</v>
      </c>
      <c r="O29" t="s">
        <v>76</v>
      </c>
      <c r="P29" t="s">
        <v>77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 s="1" t="s">
        <v>78</v>
      </c>
      <c r="AU29" s="1">
        <v>0</v>
      </c>
      <c r="AV29" s="1">
        <v>0</v>
      </c>
      <c r="AW29" s="1">
        <v>0</v>
      </c>
      <c r="AX29" t="s">
        <v>295</v>
      </c>
    </row>
    <row r="30" spans="1:50" x14ac:dyDescent="0.25">
      <c r="A30" t="s">
        <v>296</v>
      </c>
      <c r="B30" t="s">
        <v>67</v>
      </c>
      <c r="C30">
        <v>2014</v>
      </c>
      <c r="D30" t="s">
        <v>297</v>
      </c>
      <c r="E30" t="s">
        <v>298</v>
      </c>
      <c r="F30" t="s">
        <v>299</v>
      </c>
      <c r="G30" t="s">
        <v>71</v>
      </c>
      <c r="H30" t="s">
        <v>72</v>
      </c>
      <c r="I30" t="s">
        <v>230</v>
      </c>
      <c r="J30" t="s">
        <v>300</v>
      </c>
      <c r="K30" t="s">
        <v>301</v>
      </c>
      <c r="L30" t="s">
        <v>61</v>
      </c>
      <c r="M30" t="s">
        <v>62</v>
      </c>
      <c r="N30" t="s">
        <v>76</v>
      </c>
      <c r="O30" t="s">
        <v>76</v>
      </c>
      <c r="P30" t="s">
        <v>77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 s="1" t="s">
        <v>78</v>
      </c>
      <c r="AU30" s="1">
        <v>0</v>
      </c>
      <c r="AV30" s="1">
        <v>0</v>
      </c>
      <c r="AW30" s="1">
        <v>0</v>
      </c>
      <c r="AX30" t="s">
        <v>301</v>
      </c>
    </row>
    <row r="31" spans="1:50" x14ac:dyDescent="0.25">
      <c r="A31" t="s">
        <v>797</v>
      </c>
      <c r="B31" t="s">
        <v>67</v>
      </c>
      <c r="C31" t="s">
        <v>102</v>
      </c>
      <c r="D31" t="s">
        <v>798</v>
      </c>
      <c r="E31" t="s">
        <v>799</v>
      </c>
      <c r="F31" t="s">
        <v>486</v>
      </c>
      <c r="G31" t="s">
        <v>71</v>
      </c>
      <c r="H31" t="s">
        <v>72</v>
      </c>
      <c r="I31" t="s">
        <v>230</v>
      </c>
      <c r="J31" t="s">
        <v>487</v>
      </c>
      <c r="K31" t="s">
        <v>488</v>
      </c>
      <c r="L31" t="s">
        <v>61</v>
      </c>
      <c r="M31" t="s">
        <v>76</v>
      </c>
      <c r="N31" t="s">
        <v>76</v>
      </c>
      <c r="O31" t="s">
        <v>76</v>
      </c>
      <c r="P31" t="s">
        <v>77</v>
      </c>
      <c r="Q31">
        <v>1627</v>
      </c>
      <c r="R31">
        <v>1627</v>
      </c>
      <c r="S31">
        <v>491</v>
      </c>
      <c r="T31">
        <v>416</v>
      </c>
      <c r="U31">
        <v>9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271</v>
      </c>
      <c r="AG31">
        <v>0</v>
      </c>
      <c r="AH31">
        <v>0</v>
      </c>
      <c r="AI31">
        <v>271</v>
      </c>
      <c r="AJ31">
        <v>451</v>
      </c>
      <c r="AK31">
        <v>1302</v>
      </c>
      <c r="AL31">
        <v>0</v>
      </c>
      <c r="AM31">
        <v>0</v>
      </c>
      <c r="AN31">
        <v>325</v>
      </c>
      <c r="AO31">
        <v>0</v>
      </c>
      <c r="AP31">
        <v>1627</v>
      </c>
      <c r="AQ31">
        <v>0</v>
      </c>
      <c r="AR31">
        <v>271</v>
      </c>
      <c r="AS31">
        <v>799</v>
      </c>
      <c r="AT31" s="1">
        <v>358.07</v>
      </c>
      <c r="AU31" s="1">
        <v>582579.89</v>
      </c>
      <c r="AV31" s="1">
        <v>97036.97</v>
      </c>
      <c r="AW31" s="1">
        <v>0</v>
      </c>
      <c r="AX31" t="s">
        <v>488</v>
      </c>
    </row>
    <row r="32" spans="1:50" x14ac:dyDescent="0.25">
      <c r="A32" t="s">
        <v>800</v>
      </c>
      <c r="B32" t="s">
        <v>190</v>
      </c>
      <c r="C32" t="s">
        <v>251</v>
      </c>
      <c r="D32" t="s">
        <v>801</v>
      </c>
      <c r="E32" t="s">
        <v>802</v>
      </c>
      <c r="F32" t="s">
        <v>794</v>
      </c>
      <c r="G32" t="s">
        <v>71</v>
      </c>
      <c r="H32" t="s">
        <v>106</v>
      </c>
      <c r="I32" t="s">
        <v>73</v>
      </c>
      <c r="J32" t="s">
        <v>795</v>
      </c>
      <c r="K32" t="s">
        <v>796</v>
      </c>
      <c r="L32" t="s">
        <v>196</v>
      </c>
      <c r="M32" t="s">
        <v>196</v>
      </c>
      <c r="N32" t="s">
        <v>76</v>
      </c>
      <c r="O32" t="s">
        <v>76</v>
      </c>
      <c r="P32" t="s">
        <v>110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0</v>
      </c>
      <c r="AT32" s="1">
        <v>443.27</v>
      </c>
      <c r="AU32" s="1">
        <v>443.27</v>
      </c>
      <c r="AV32" s="1">
        <v>0</v>
      </c>
      <c r="AW32" s="1">
        <v>443.27</v>
      </c>
      <c r="AX32" t="s">
        <v>796</v>
      </c>
    </row>
    <row r="33" spans="1:50" x14ac:dyDescent="0.25">
      <c r="A33" t="s">
        <v>803</v>
      </c>
      <c r="B33" t="s">
        <v>101</v>
      </c>
      <c r="C33" t="s">
        <v>615</v>
      </c>
      <c r="D33" t="s">
        <v>804</v>
      </c>
      <c r="E33" t="s">
        <v>805</v>
      </c>
      <c r="F33" t="s">
        <v>397</v>
      </c>
      <c r="G33" t="s">
        <v>71</v>
      </c>
      <c r="H33" t="s">
        <v>106</v>
      </c>
      <c r="I33" t="s">
        <v>230</v>
      </c>
      <c r="J33" t="s">
        <v>398</v>
      </c>
      <c r="K33" t="s">
        <v>399</v>
      </c>
      <c r="L33" t="s">
        <v>61</v>
      </c>
      <c r="M33" t="s">
        <v>62</v>
      </c>
      <c r="N33" t="s">
        <v>76</v>
      </c>
      <c r="O33" t="s">
        <v>76</v>
      </c>
      <c r="P33" t="s">
        <v>110</v>
      </c>
      <c r="Q33">
        <v>12</v>
      </c>
      <c r="R33">
        <v>12</v>
      </c>
      <c r="S33">
        <v>12</v>
      </c>
      <c r="T33">
        <v>12</v>
      </c>
      <c r="U33">
        <v>12</v>
      </c>
      <c r="V33">
        <v>12</v>
      </c>
      <c r="W33">
        <v>12</v>
      </c>
      <c r="X33">
        <v>12</v>
      </c>
      <c r="Y33">
        <v>12</v>
      </c>
      <c r="Z33">
        <v>12</v>
      </c>
      <c r="AA33">
        <v>12</v>
      </c>
      <c r="AB33">
        <v>12</v>
      </c>
      <c r="AC33">
        <v>12</v>
      </c>
      <c r="AD33">
        <v>12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12</v>
      </c>
      <c r="AL33">
        <v>0</v>
      </c>
      <c r="AM33">
        <v>0</v>
      </c>
      <c r="AN33">
        <v>0</v>
      </c>
      <c r="AO33">
        <v>0</v>
      </c>
      <c r="AP33">
        <v>12</v>
      </c>
      <c r="AQ33">
        <v>0</v>
      </c>
      <c r="AR33">
        <v>0</v>
      </c>
      <c r="AS33">
        <v>0</v>
      </c>
      <c r="AT33" s="1">
        <v>394.54160000000002</v>
      </c>
      <c r="AU33" s="1">
        <v>4734.4992000000002</v>
      </c>
      <c r="AV33" s="1">
        <v>0</v>
      </c>
      <c r="AW33" s="1">
        <v>4734.4992000000002</v>
      </c>
      <c r="AX33" t="s">
        <v>399</v>
      </c>
    </row>
    <row r="34" spans="1:50" x14ac:dyDescent="0.25">
      <c r="A34" t="s">
        <v>806</v>
      </c>
      <c r="B34" t="s">
        <v>190</v>
      </c>
      <c r="C34" t="s">
        <v>791</v>
      </c>
      <c r="D34" t="s">
        <v>807</v>
      </c>
      <c r="E34" t="s">
        <v>808</v>
      </c>
      <c r="F34" t="s">
        <v>809</v>
      </c>
      <c r="G34" t="s">
        <v>71</v>
      </c>
      <c r="H34" t="s">
        <v>106</v>
      </c>
      <c r="I34" t="s">
        <v>73</v>
      </c>
      <c r="J34" t="s">
        <v>810</v>
      </c>
      <c r="K34" t="s">
        <v>811</v>
      </c>
      <c r="L34" t="s">
        <v>196</v>
      </c>
      <c r="M34" t="s">
        <v>76</v>
      </c>
      <c r="N34" t="s">
        <v>76</v>
      </c>
      <c r="O34" t="s">
        <v>76</v>
      </c>
      <c r="P34" t="s">
        <v>110</v>
      </c>
      <c r="Q34">
        <v>18</v>
      </c>
      <c r="R34">
        <v>18</v>
      </c>
      <c r="S34">
        <v>18</v>
      </c>
      <c r="T34">
        <v>18</v>
      </c>
      <c r="U34">
        <v>18</v>
      </c>
      <c r="V34">
        <v>18</v>
      </c>
      <c r="W34">
        <v>18</v>
      </c>
      <c r="X34">
        <v>18</v>
      </c>
      <c r="Y34">
        <v>17</v>
      </c>
      <c r="Z34">
        <v>17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17</v>
      </c>
      <c r="AL34">
        <v>0</v>
      </c>
      <c r="AM34">
        <v>0</v>
      </c>
      <c r="AN34">
        <v>0</v>
      </c>
      <c r="AO34">
        <v>1</v>
      </c>
      <c r="AP34">
        <v>18</v>
      </c>
      <c r="AQ34">
        <v>0</v>
      </c>
      <c r="AR34">
        <v>0</v>
      </c>
      <c r="AS34">
        <v>0</v>
      </c>
      <c r="AT34" s="1">
        <v>477.8</v>
      </c>
      <c r="AU34" s="1">
        <v>8600.4</v>
      </c>
      <c r="AV34" s="1">
        <v>0</v>
      </c>
      <c r="AW34" s="1">
        <v>8600.4</v>
      </c>
      <c r="AX34" t="s">
        <v>811</v>
      </c>
    </row>
    <row r="35" spans="1:50" x14ac:dyDescent="0.25">
      <c r="A35" t="s">
        <v>812</v>
      </c>
      <c r="B35" t="s">
        <v>67</v>
      </c>
      <c r="C35">
        <v>2014</v>
      </c>
      <c r="D35" t="s">
        <v>813</v>
      </c>
      <c r="E35" t="s">
        <v>441</v>
      </c>
      <c r="F35" t="s">
        <v>362</v>
      </c>
      <c r="G35" t="s">
        <v>71</v>
      </c>
      <c r="H35" t="s">
        <v>72</v>
      </c>
      <c r="I35" t="s">
        <v>230</v>
      </c>
      <c r="J35" t="s">
        <v>363</v>
      </c>
      <c r="K35" t="s">
        <v>364</v>
      </c>
      <c r="L35" t="s">
        <v>61</v>
      </c>
      <c r="M35" t="s">
        <v>76</v>
      </c>
      <c r="N35" t="s">
        <v>76</v>
      </c>
      <c r="O35" t="s">
        <v>76</v>
      </c>
      <c r="P35" t="s">
        <v>77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 s="1" t="s">
        <v>78</v>
      </c>
      <c r="AU35" s="1">
        <v>0</v>
      </c>
      <c r="AV35" s="1">
        <v>0</v>
      </c>
      <c r="AW35" s="1">
        <v>0</v>
      </c>
      <c r="AX35" t="s">
        <v>364</v>
      </c>
    </row>
    <row r="36" spans="1:50" x14ac:dyDescent="0.25">
      <c r="A36" t="s">
        <v>1625</v>
      </c>
      <c r="B36" t="s">
        <v>51</v>
      </c>
      <c r="C36" t="s">
        <v>112</v>
      </c>
      <c r="D36" t="s">
        <v>1626</v>
      </c>
      <c r="E36" t="s">
        <v>1627</v>
      </c>
      <c r="F36" t="s">
        <v>1077</v>
      </c>
      <c r="G36" t="s">
        <v>56</v>
      </c>
      <c r="H36" t="s">
        <v>57</v>
      </c>
      <c r="I36" t="s">
        <v>58</v>
      </c>
      <c r="J36" t="s">
        <v>1078</v>
      </c>
      <c r="K36" t="s">
        <v>1079</v>
      </c>
      <c r="L36" t="s">
        <v>61</v>
      </c>
      <c r="M36" t="s">
        <v>76</v>
      </c>
      <c r="N36" t="s">
        <v>76</v>
      </c>
      <c r="O36" t="s">
        <v>76</v>
      </c>
      <c r="P36" t="s">
        <v>65</v>
      </c>
      <c r="Q36">
        <v>212</v>
      </c>
      <c r="R36">
        <v>212</v>
      </c>
      <c r="S36">
        <v>212</v>
      </c>
      <c r="T36">
        <v>212</v>
      </c>
      <c r="U36">
        <v>212</v>
      </c>
      <c r="V36">
        <v>212</v>
      </c>
      <c r="W36">
        <v>212</v>
      </c>
      <c r="X36">
        <v>212</v>
      </c>
      <c r="Y36">
        <v>212</v>
      </c>
      <c r="Z36">
        <v>212</v>
      </c>
      <c r="AA36">
        <v>212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173</v>
      </c>
      <c r="AL36">
        <v>39</v>
      </c>
      <c r="AM36">
        <v>0</v>
      </c>
      <c r="AN36">
        <v>0</v>
      </c>
      <c r="AO36">
        <v>0</v>
      </c>
      <c r="AP36">
        <v>212</v>
      </c>
      <c r="AQ36">
        <v>0</v>
      </c>
      <c r="AR36">
        <v>0</v>
      </c>
      <c r="AS36">
        <v>0</v>
      </c>
      <c r="AT36" s="1">
        <v>712.46</v>
      </c>
      <c r="AU36" s="1">
        <v>151041.52000000002</v>
      </c>
      <c r="AV36" s="1">
        <v>0</v>
      </c>
      <c r="AW36" s="1">
        <v>151041.52000000002</v>
      </c>
      <c r="AX36" t="s">
        <v>1079</v>
      </c>
    </row>
    <row r="37" spans="1:50" x14ac:dyDescent="0.25">
      <c r="A37" t="s">
        <v>1628</v>
      </c>
      <c r="B37" t="s">
        <v>101</v>
      </c>
      <c r="C37" t="s">
        <v>156</v>
      </c>
      <c r="D37" t="s">
        <v>1629</v>
      </c>
      <c r="E37" t="s">
        <v>973</v>
      </c>
      <c r="F37" t="s">
        <v>974</v>
      </c>
      <c r="G37" t="s">
        <v>71</v>
      </c>
      <c r="H37" t="s">
        <v>106</v>
      </c>
      <c r="I37" t="s">
        <v>73</v>
      </c>
      <c r="J37" t="s">
        <v>975</v>
      </c>
      <c r="K37" t="s">
        <v>976</v>
      </c>
      <c r="L37" t="s">
        <v>61</v>
      </c>
      <c r="M37" t="s">
        <v>76</v>
      </c>
      <c r="N37" t="s">
        <v>76</v>
      </c>
      <c r="O37" t="s">
        <v>76</v>
      </c>
      <c r="P37" t="s">
        <v>77</v>
      </c>
      <c r="Q37">
        <v>213</v>
      </c>
      <c r="R37">
        <v>213</v>
      </c>
      <c r="S37">
        <v>213</v>
      </c>
      <c r="T37">
        <v>213</v>
      </c>
      <c r="U37">
        <v>213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213</v>
      </c>
      <c r="AL37">
        <v>0</v>
      </c>
      <c r="AM37">
        <v>0</v>
      </c>
      <c r="AN37">
        <v>0</v>
      </c>
      <c r="AO37">
        <v>0</v>
      </c>
      <c r="AP37">
        <v>213</v>
      </c>
      <c r="AQ37">
        <v>0</v>
      </c>
      <c r="AR37">
        <v>0</v>
      </c>
      <c r="AS37">
        <v>0</v>
      </c>
      <c r="AT37" s="1">
        <v>372.45</v>
      </c>
      <c r="AU37" s="1">
        <v>79331.849999999991</v>
      </c>
      <c r="AV37" s="1">
        <v>0</v>
      </c>
      <c r="AW37" s="1">
        <v>0</v>
      </c>
      <c r="AX37" t="s">
        <v>976</v>
      </c>
    </row>
    <row r="38" spans="1:50" x14ac:dyDescent="0.25">
      <c r="A38" t="s">
        <v>1630</v>
      </c>
      <c r="B38" t="s">
        <v>101</v>
      </c>
      <c r="C38" t="s">
        <v>156</v>
      </c>
      <c r="D38" t="s">
        <v>1631</v>
      </c>
      <c r="E38" t="s">
        <v>1632</v>
      </c>
      <c r="F38" t="s">
        <v>1633</v>
      </c>
      <c r="G38" t="s">
        <v>116</v>
      </c>
      <c r="H38" t="s">
        <v>106</v>
      </c>
      <c r="I38" t="s">
        <v>117</v>
      </c>
      <c r="J38" t="s">
        <v>1634</v>
      </c>
      <c r="K38" t="s">
        <v>1635</v>
      </c>
      <c r="L38" t="s">
        <v>61</v>
      </c>
      <c r="M38" t="s">
        <v>76</v>
      </c>
      <c r="N38" t="s">
        <v>76</v>
      </c>
      <c r="O38" t="s">
        <v>76</v>
      </c>
      <c r="P38" t="s">
        <v>120</v>
      </c>
      <c r="Q38">
        <v>715</v>
      </c>
      <c r="R38">
        <v>715</v>
      </c>
      <c r="S38">
        <v>715</v>
      </c>
      <c r="T38">
        <v>715</v>
      </c>
      <c r="U38">
        <v>715</v>
      </c>
      <c r="V38">
        <v>715</v>
      </c>
      <c r="W38">
        <v>715</v>
      </c>
      <c r="X38">
        <v>715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714</v>
      </c>
      <c r="AL38">
        <v>1</v>
      </c>
      <c r="AM38">
        <v>0</v>
      </c>
      <c r="AN38">
        <v>0</v>
      </c>
      <c r="AO38">
        <v>0</v>
      </c>
      <c r="AP38">
        <v>715</v>
      </c>
      <c r="AQ38">
        <v>0</v>
      </c>
      <c r="AR38">
        <v>0</v>
      </c>
      <c r="AS38">
        <v>0</v>
      </c>
      <c r="AT38" s="1">
        <v>248.34</v>
      </c>
      <c r="AU38" s="1">
        <v>177563.1</v>
      </c>
      <c r="AV38" s="1">
        <v>0</v>
      </c>
      <c r="AW38" s="1">
        <v>177563.1</v>
      </c>
      <c r="AX38" t="s">
        <v>1635</v>
      </c>
    </row>
    <row r="39" spans="1:50" x14ac:dyDescent="0.25">
      <c r="A39" t="s">
        <v>1636</v>
      </c>
      <c r="B39" t="s">
        <v>51</v>
      </c>
      <c r="C39" t="s">
        <v>156</v>
      </c>
      <c r="D39" t="s">
        <v>1637</v>
      </c>
      <c r="E39" t="s">
        <v>59</v>
      </c>
      <c r="F39" t="s">
        <v>55</v>
      </c>
      <c r="G39" t="s">
        <v>56</v>
      </c>
      <c r="H39" t="s">
        <v>57</v>
      </c>
      <c r="I39" t="s">
        <v>58</v>
      </c>
      <c r="J39" t="s">
        <v>59</v>
      </c>
      <c r="K39" t="s">
        <v>60</v>
      </c>
      <c r="L39" t="s">
        <v>61</v>
      </c>
      <c r="M39" t="s">
        <v>76</v>
      </c>
      <c r="N39" t="s">
        <v>76</v>
      </c>
      <c r="O39" t="s">
        <v>76</v>
      </c>
      <c r="P39" t="s">
        <v>65</v>
      </c>
      <c r="Q39">
        <v>8920</v>
      </c>
      <c r="R39">
        <v>8920</v>
      </c>
      <c r="S39">
        <v>8920</v>
      </c>
      <c r="T39">
        <v>8920</v>
      </c>
      <c r="U39">
        <v>8920</v>
      </c>
      <c r="V39">
        <v>8920</v>
      </c>
      <c r="W39">
        <v>8920</v>
      </c>
      <c r="X39">
        <v>8920</v>
      </c>
      <c r="Y39">
        <v>8920</v>
      </c>
      <c r="Z39">
        <v>4874</v>
      </c>
      <c r="AA39">
        <v>1242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8893</v>
      </c>
      <c r="AL39">
        <v>27</v>
      </c>
      <c r="AM39">
        <v>0</v>
      </c>
      <c r="AN39">
        <v>0</v>
      </c>
      <c r="AO39">
        <v>0</v>
      </c>
      <c r="AP39">
        <v>8920</v>
      </c>
      <c r="AQ39">
        <v>0</v>
      </c>
      <c r="AR39">
        <v>0</v>
      </c>
      <c r="AS39">
        <v>0</v>
      </c>
      <c r="AT39" s="1">
        <v>343.2</v>
      </c>
      <c r="AU39" s="1">
        <v>3061344</v>
      </c>
      <c r="AV39" s="1">
        <v>0</v>
      </c>
      <c r="AW39" s="1">
        <v>3061344</v>
      </c>
      <c r="AX39" t="s">
        <v>60</v>
      </c>
    </row>
    <row r="40" spans="1:50" x14ac:dyDescent="0.25">
      <c r="A40" t="s">
        <v>1638</v>
      </c>
      <c r="B40" t="s">
        <v>67</v>
      </c>
      <c r="C40" t="s">
        <v>94</v>
      </c>
      <c r="D40" t="s">
        <v>1639</v>
      </c>
      <c r="E40" t="s">
        <v>1640</v>
      </c>
      <c r="F40" t="s">
        <v>987</v>
      </c>
      <c r="G40" t="s">
        <v>71</v>
      </c>
      <c r="H40" t="s">
        <v>72</v>
      </c>
      <c r="I40" t="s">
        <v>73</v>
      </c>
      <c r="J40" t="s">
        <v>988</v>
      </c>
      <c r="K40" t="s">
        <v>989</v>
      </c>
      <c r="L40" t="s">
        <v>61</v>
      </c>
      <c r="M40" t="s">
        <v>76</v>
      </c>
      <c r="N40" t="s">
        <v>76</v>
      </c>
      <c r="O40" t="s">
        <v>76</v>
      </c>
      <c r="P40" t="s">
        <v>77</v>
      </c>
      <c r="Q40">
        <v>17</v>
      </c>
      <c r="R40">
        <v>17</v>
      </c>
      <c r="S40">
        <v>17</v>
      </c>
      <c r="T40">
        <v>17</v>
      </c>
      <c r="U40">
        <v>17</v>
      </c>
      <c r="V40">
        <v>17</v>
      </c>
      <c r="W40">
        <v>17</v>
      </c>
      <c r="X40">
        <v>17</v>
      </c>
      <c r="Y40">
        <v>17</v>
      </c>
      <c r="Z40">
        <v>17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17</v>
      </c>
      <c r="AL40">
        <v>0</v>
      </c>
      <c r="AM40">
        <v>0</v>
      </c>
      <c r="AN40">
        <v>0</v>
      </c>
      <c r="AO40">
        <v>0</v>
      </c>
      <c r="AP40">
        <v>17</v>
      </c>
      <c r="AQ40">
        <v>0</v>
      </c>
      <c r="AR40">
        <v>0</v>
      </c>
      <c r="AS40">
        <v>0</v>
      </c>
      <c r="AT40" s="1">
        <v>706.5</v>
      </c>
      <c r="AU40" s="1">
        <v>12010.5</v>
      </c>
      <c r="AV40" s="1">
        <v>0</v>
      </c>
      <c r="AW40" s="1">
        <v>12010.5</v>
      </c>
      <c r="AX40" t="s">
        <v>989</v>
      </c>
    </row>
    <row r="41" spans="1:50" x14ac:dyDescent="0.25">
      <c r="A41" t="s">
        <v>217</v>
      </c>
      <c r="B41" t="s">
        <v>67</v>
      </c>
      <c r="C41">
        <v>2014</v>
      </c>
      <c r="D41" t="s">
        <v>218</v>
      </c>
      <c r="E41" t="s">
        <v>219</v>
      </c>
      <c r="F41" t="s">
        <v>220</v>
      </c>
      <c r="G41" t="s">
        <v>71</v>
      </c>
      <c r="H41" t="s">
        <v>72</v>
      </c>
      <c r="I41" t="s">
        <v>73</v>
      </c>
      <c r="J41" t="s">
        <v>221</v>
      </c>
      <c r="K41" t="s">
        <v>222</v>
      </c>
      <c r="L41" t="s">
        <v>61</v>
      </c>
      <c r="M41" t="s">
        <v>76</v>
      </c>
      <c r="N41" t="s">
        <v>76</v>
      </c>
      <c r="O41" t="s">
        <v>76</v>
      </c>
      <c r="P41" t="s">
        <v>77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 s="1" t="s">
        <v>78</v>
      </c>
      <c r="AU41" s="1">
        <v>0</v>
      </c>
      <c r="AV41" s="1">
        <v>0</v>
      </c>
      <c r="AW41" s="1">
        <v>0</v>
      </c>
      <c r="AX41" t="s">
        <v>222</v>
      </c>
    </row>
    <row r="42" spans="1:50" x14ac:dyDescent="0.25">
      <c r="A42" t="s">
        <v>223</v>
      </c>
      <c r="B42" t="s">
        <v>101</v>
      </c>
      <c r="C42" t="s">
        <v>171</v>
      </c>
      <c r="D42" t="s">
        <v>224</v>
      </c>
      <c r="E42" t="s">
        <v>225</v>
      </c>
      <c r="F42" t="s">
        <v>180</v>
      </c>
      <c r="G42" t="s">
        <v>71</v>
      </c>
      <c r="H42" t="s">
        <v>106</v>
      </c>
      <c r="I42" t="s">
        <v>73</v>
      </c>
      <c r="J42" t="s">
        <v>181</v>
      </c>
      <c r="K42" t="s">
        <v>182</v>
      </c>
      <c r="L42" t="s">
        <v>61</v>
      </c>
      <c r="M42" t="s">
        <v>76</v>
      </c>
      <c r="N42" t="s">
        <v>76</v>
      </c>
      <c r="O42" t="s">
        <v>76</v>
      </c>
      <c r="P42" t="s">
        <v>77</v>
      </c>
      <c r="Q42">
        <v>11</v>
      </c>
      <c r="R42">
        <v>11</v>
      </c>
      <c r="S42">
        <v>11</v>
      </c>
      <c r="T42">
        <v>11</v>
      </c>
      <c r="U42">
        <v>11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11</v>
      </c>
      <c r="AL42">
        <v>0</v>
      </c>
      <c r="AM42">
        <v>0</v>
      </c>
      <c r="AN42">
        <v>0</v>
      </c>
      <c r="AO42">
        <v>0</v>
      </c>
      <c r="AP42">
        <v>11</v>
      </c>
      <c r="AQ42">
        <v>0</v>
      </c>
      <c r="AR42">
        <v>0</v>
      </c>
      <c r="AS42">
        <v>0</v>
      </c>
      <c r="AT42" s="1">
        <v>500.77</v>
      </c>
      <c r="AU42" s="1">
        <v>5508.4699999999993</v>
      </c>
      <c r="AV42" s="1">
        <v>0</v>
      </c>
      <c r="AW42" s="1">
        <v>0</v>
      </c>
      <c r="AX42" t="s">
        <v>182</v>
      </c>
    </row>
    <row r="43" spans="1:50" x14ac:dyDescent="0.25">
      <c r="A43" t="s">
        <v>226</v>
      </c>
      <c r="B43" t="s">
        <v>67</v>
      </c>
      <c r="C43" t="s">
        <v>129</v>
      </c>
      <c r="D43" t="s">
        <v>227</v>
      </c>
      <c r="E43" t="s">
        <v>228</v>
      </c>
      <c r="F43" t="s">
        <v>229</v>
      </c>
      <c r="G43" t="s">
        <v>71</v>
      </c>
      <c r="H43" t="s">
        <v>72</v>
      </c>
      <c r="I43" t="s">
        <v>230</v>
      </c>
      <c r="J43" t="s">
        <v>231</v>
      </c>
      <c r="K43" t="s">
        <v>229</v>
      </c>
      <c r="L43" t="s">
        <v>61</v>
      </c>
      <c r="M43" t="s">
        <v>62</v>
      </c>
      <c r="N43" t="s">
        <v>76</v>
      </c>
      <c r="O43" t="s">
        <v>76</v>
      </c>
      <c r="P43" t="s">
        <v>77</v>
      </c>
      <c r="Q43">
        <v>20</v>
      </c>
      <c r="R43">
        <v>20</v>
      </c>
      <c r="S43">
        <v>20</v>
      </c>
      <c r="T43">
        <v>20</v>
      </c>
      <c r="U43">
        <v>20</v>
      </c>
      <c r="V43">
        <v>20</v>
      </c>
      <c r="W43">
        <v>20</v>
      </c>
      <c r="X43">
        <v>20</v>
      </c>
      <c r="Y43">
        <v>20</v>
      </c>
      <c r="Z43">
        <v>20</v>
      </c>
      <c r="AA43">
        <v>20</v>
      </c>
      <c r="AB43">
        <v>20</v>
      </c>
      <c r="AC43">
        <v>20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20</v>
      </c>
      <c r="AO43">
        <v>0</v>
      </c>
      <c r="AP43">
        <v>20</v>
      </c>
      <c r="AQ43">
        <v>0</v>
      </c>
      <c r="AR43">
        <v>0</v>
      </c>
      <c r="AS43">
        <v>0</v>
      </c>
      <c r="AT43" s="1">
        <v>484.06</v>
      </c>
      <c r="AU43" s="1">
        <v>9681.2000000000007</v>
      </c>
      <c r="AV43" s="1">
        <v>0</v>
      </c>
      <c r="AW43" s="1">
        <v>9681.2000000000007</v>
      </c>
      <c r="AX43" t="s">
        <v>229</v>
      </c>
    </row>
    <row r="44" spans="1:50" x14ac:dyDescent="0.25">
      <c r="A44" t="s">
        <v>232</v>
      </c>
      <c r="B44" t="s">
        <v>67</v>
      </c>
      <c r="C44" t="s">
        <v>233</v>
      </c>
      <c r="D44" t="s">
        <v>234</v>
      </c>
      <c r="E44" t="s">
        <v>235</v>
      </c>
      <c r="F44" t="s">
        <v>236</v>
      </c>
      <c r="G44" t="s">
        <v>71</v>
      </c>
      <c r="H44" t="s">
        <v>72</v>
      </c>
      <c r="I44" t="s">
        <v>73</v>
      </c>
      <c r="J44" t="s">
        <v>237</v>
      </c>
      <c r="K44" t="s">
        <v>238</v>
      </c>
      <c r="L44" t="s">
        <v>61</v>
      </c>
      <c r="M44" t="s">
        <v>62</v>
      </c>
      <c r="N44" t="s">
        <v>76</v>
      </c>
      <c r="O44" t="s">
        <v>76</v>
      </c>
      <c r="P44" t="s">
        <v>77</v>
      </c>
      <c r="Q44">
        <v>10</v>
      </c>
      <c r="R44">
        <v>10</v>
      </c>
      <c r="S44">
        <v>10</v>
      </c>
      <c r="T44">
        <v>10</v>
      </c>
      <c r="U44">
        <v>10</v>
      </c>
      <c r="V44">
        <v>10</v>
      </c>
      <c r="W44">
        <v>10</v>
      </c>
      <c r="X44">
        <v>10</v>
      </c>
      <c r="Y44">
        <v>10</v>
      </c>
      <c r="Z44">
        <v>10</v>
      </c>
      <c r="AA44">
        <v>10</v>
      </c>
      <c r="AB44">
        <v>10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10</v>
      </c>
      <c r="AL44">
        <v>0</v>
      </c>
      <c r="AM44">
        <v>0</v>
      </c>
      <c r="AN44">
        <v>0</v>
      </c>
      <c r="AO44">
        <v>0</v>
      </c>
      <c r="AP44">
        <v>10</v>
      </c>
      <c r="AQ44">
        <v>0</v>
      </c>
      <c r="AR44">
        <v>0</v>
      </c>
      <c r="AS44">
        <v>0</v>
      </c>
      <c r="AT44" s="1">
        <v>444.83</v>
      </c>
      <c r="AU44" s="1">
        <v>4448.3</v>
      </c>
      <c r="AV44" s="1">
        <v>0</v>
      </c>
      <c r="AW44" s="1">
        <v>4448.3</v>
      </c>
      <c r="AX44" t="s">
        <v>238</v>
      </c>
    </row>
    <row r="45" spans="1:50" x14ac:dyDescent="0.25">
      <c r="A45" t="s">
        <v>239</v>
      </c>
      <c r="B45" t="s">
        <v>51</v>
      </c>
      <c r="C45" t="s">
        <v>156</v>
      </c>
      <c r="D45" t="s">
        <v>240</v>
      </c>
      <c r="E45" t="s">
        <v>241</v>
      </c>
      <c r="F45" t="s">
        <v>242</v>
      </c>
      <c r="G45" t="s">
        <v>56</v>
      </c>
      <c r="H45" t="s">
        <v>57</v>
      </c>
      <c r="I45" t="s">
        <v>58</v>
      </c>
      <c r="J45" t="s">
        <v>243</v>
      </c>
      <c r="K45" t="s">
        <v>244</v>
      </c>
      <c r="L45" t="s">
        <v>61</v>
      </c>
      <c r="M45" t="s">
        <v>76</v>
      </c>
      <c r="N45" t="s">
        <v>76</v>
      </c>
      <c r="O45" t="s">
        <v>76</v>
      </c>
      <c r="P45" t="s">
        <v>65</v>
      </c>
      <c r="Q45">
        <v>1271</v>
      </c>
      <c r="R45">
        <v>1271</v>
      </c>
      <c r="S45">
        <v>1019</v>
      </c>
      <c r="T45">
        <v>851</v>
      </c>
      <c r="U45">
        <v>606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1092</v>
      </c>
      <c r="AH45">
        <v>0</v>
      </c>
      <c r="AI45">
        <v>1092</v>
      </c>
      <c r="AJ45">
        <v>0</v>
      </c>
      <c r="AK45">
        <v>1218</v>
      </c>
      <c r="AL45">
        <v>53</v>
      </c>
      <c r="AM45">
        <v>0</v>
      </c>
      <c r="AN45">
        <v>0</v>
      </c>
      <c r="AO45">
        <v>0</v>
      </c>
      <c r="AP45">
        <v>1271</v>
      </c>
      <c r="AQ45">
        <v>504</v>
      </c>
      <c r="AR45">
        <v>588</v>
      </c>
      <c r="AS45">
        <v>252</v>
      </c>
      <c r="AT45" s="1">
        <v>705.58</v>
      </c>
      <c r="AU45" s="1">
        <v>896792.18</v>
      </c>
      <c r="AV45" s="1">
        <v>770493.3600000001</v>
      </c>
      <c r="AW45" s="1">
        <v>0</v>
      </c>
      <c r="AX45" t="s">
        <v>244</v>
      </c>
    </row>
    <row r="46" spans="1:50" x14ac:dyDescent="0.25">
      <c r="A46" t="s">
        <v>302</v>
      </c>
      <c r="B46" t="s">
        <v>190</v>
      </c>
      <c r="C46" t="s">
        <v>303</v>
      </c>
      <c r="D46" t="s">
        <v>304</v>
      </c>
      <c r="E46" t="s">
        <v>305</v>
      </c>
      <c r="F46" t="s">
        <v>306</v>
      </c>
      <c r="G46" t="s">
        <v>56</v>
      </c>
      <c r="H46" t="s">
        <v>57</v>
      </c>
      <c r="I46" t="s">
        <v>90</v>
      </c>
      <c r="J46" t="s">
        <v>307</v>
      </c>
      <c r="K46" t="s">
        <v>308</v>
      </c>
      <c r="L46" t="s">
        <v>196</v>
      </c>
      <c r="M46" t="s">
        <v>196</v>
      </c>
      <c r="N46" t="s">
        <v>76</v>
      </c>
      <c r="O46" t="s">
        <v>76</v>
      </c>
      <c r="P46" t="s">
        <v>65</v>
      </c>
      <c r="Q46">
        <v>9</v>
      </c>
      <c r="R46">
        <v>9</v>
      </c>
      <c r="S46">
        <v>9</v>
      </c>
      <c r="T46">
        <v>9</v>
      </c>
      <c r="U46">
        <v>9</v>
      </c>
      <c r="V46">
        <v>9</v>
      </c>
      <c r="W46">
        <v>9</v>
      </c>
      <c r="X46">
        <v>9</v>
      </c>
      <c r="Y46">
        <v>9</v>
      </c>
      <c r="Z46">
        <v>9</v>
      </c>
      <c r="AA46">
        <v>9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8</v>
      </c>
      <c r="AL46">
        <v>1</v>
      </c>
      <c r="AM46">
        <v>0</v>
      </c>
      <c r="AN46">
        <v>0</v>
      </c>
      <c r="AO46">
        <v>0</v>
      </c>
      <c r="AP46">
        <v>9</v>
      </c>
      <c r="AQ46">
        <v>0</v>
      </c>
      <c r="AR46">
        <v>0</v>
      </c>
      <c r="AS46">
        <v>0</v>
      </c>
      <c r="AT46" s="1">
        <v>377.3</v>
      </c>
      <c r="AU46" s="1">
        <v>3395.7000000000003</v>
      </c>
      <c r="AV46" s="1">
        <v>0</v>
      </c>
      <c r="AW46" s="1">
        <v>3395.7000000000003</v>
      </c>
      <c r="AX46" t="s">
        <v>308</v>
      </c>
    </row>
    <row r="47" spans="1:50" x14ac:dyDescent="0.25">
      <c r="A47" t="s">
        <v>309</v>
      </c>
      <c r="B47" t="s">
        <v>67</v>
      </c>
      <c r="C47">
        <v>2014</v>
      </c>
      <c r="D47" t="s">
        <v>310</v>
      </c>
      <c r="E47" t="s">
        <v>311</v>
      </c>
      <c r="F47" t="s">
        <v>312</v>
      </c>
      <c r="G47" t="s">
        <v>71</v>
      </c>
      <c r="H47" t="s">
        <v>72</v>
      </c>
      <c r="I47" t="s">
        <v>73</v>
      </c>
      <c r="J47" t="s">
        <v>313</v>
      </c>
      <c r="K47" t="s">
        <v>314</v>
      </c>
      <c r="L47" t="s">
        <v>61</v>
      </c>
      <c r="M47" t="s">
        <v>76</v>
      </c>
      <c r="N47" t="s">
        <v>76</v>
      </c>
      <c r="O47" t="s">
        <v>76</v>
      </c>
      <c r="P47" t="s">
        <v>77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 s="1" t="s">
        <v>78</v>
      </c>
      <c r="AU47" s="1">
        <v>0</v>
      </c>
      <c r="AV47" s="1">
        <v>0</v>
      </c>
      <c r="AW47" s="1">
        <v>0</v>
      </c>
      <c r="AX47" t="s">
        <v>314</v>
      </c>
    </row>
    <row r="48" spans="1:50" x14ac:dyDescent="0.25">
      <c r="A48" t="s">
        <v>315</v>
      </c>
      <c r="B48" t="s">
        <v>51</v>
      </c>
      <c r="C48" t="s">
        <v>122</v>
      </c>
      <c r="D48" t="s">
        <v>316</v>
      </c>
      <c r="E48" t="s">
        <v>317</v>
      </c>
      <c r="F48" t="s">
        <v>318</v>
      </c>
      <c r="G48" t="s">
        <v>319</v>
      </c>
      <c r="H48" t="s">
        <v>57</v>
      </c>
      <c r="I48" t="s">
        <v>126</v>
      </c>
      <c r="J48" t="s">
        <v>76</v>
      </c>
      <c r="K48" t="s">
        <v>76</v>
      </c>
      <c r="L48" t="s">
        <v>61</v>
      </c>
      <c r="M48" t="s">
        <v>62</v>
      </c>
      <c r="N48" t="s">
        <v>63</v>
      </c>
      <c r="O48" t="s">
        <v>127</v>
      </c>
      <c r="P48" t="s">
        <v>127</v>
      </c>
      <c r="Q48">
        <v>2</v>
      </c>
      <c r="R48">
        <v>2</v>
      </c>
      <c r="S48">
        <v>2</v>
      </c>
      <c r="T48">
        <v>2</v>
      </c>
      <c r="U48">
        <v>2</v>
      </c>
      <c r="V48">
        <v>2</v>
      </c>
      <c r="W48">
        <v>2</v>
      </c>
      <c r="X48">
        <v>2</v>
      </c>
      <c r="Y48">
        <v>2</v>
      </c>
      <c r="Z48">
        <v>2</v>
      </c>
      <c r="AA48">
        <v>2</v>
      </c>
      <c r="AB48">
        <v>2</v>
      </c>
      <c r="AC48">
        <v>2</v>
      </c>
      <c r="AD48">
        <v>2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2</v>
      </c>
      <c r="AL48">
        <v>0</v>
      </c>
      <c r="AM48">
        <v>0</v>
      </c>
      <c r="AN48">
        <v>0</v>
      </c>
      <c r="AO48">
        <v>0</v>
      </c>
      <c r="AP48">
        <v>2</v>
      </c>
      <c r="AQ48">
        <v>0</v>
      </c>
      <c r="AR48">
        <v>0</v>
      </c>
      <c r="AS48">
        <v>0</v>
      </c>
      <c r="AT48" s="1">
        <v>2389</v>
      </c>
      <c r="AU48" s="1">
        <v>4778</v>
      </c>
      <c r="AV48" s="1">
        <v>0</v>
      </c>
      <c r="AW48" s="1">
        <v>4778</v>
      </c>
      <c r="AX48" t="s">
        <v>318</v>
      </c>
    </row>
    <row r="49" spans="1:50" x14ac:dyDescent="0.25">
      <c r="A49" t="s">
        <v>320</v>
      </c>
      <c r="B49" t="s">
        <v>101</v>
      </c>
      <c r="C49" t="s">
        <v>251</v>
      </c>
      <c r="D49" t="s">
        <v>321</v>
      </c>
      <c r="E49" t="s">
        <v>322</v>
      </c>
      <c r="F49" t="s">
        <v>323</v>
      </c>
      <c r="G49" t="s">
        <v>71</v>
      </c>
      <c r="H49" t="s">
        <v>106</v>
      </c>
      <c r="I49" t="s">
        <v>73</v>
      </c>
      <c r="J49" t="s">
        <v>324</v>
      </c>
      <c r="K49" t="s">
        <v>325</v>
      </c>
      <c r="L49" t="s">
        <v>61</v>
      </c>
      <c r="M49" t="s">
        <v>76</v>
      </c>
      <c r="N49" t="s">
        <v>76</v>
      </c>
      <c r="O49" t="s">
        <v>76</v>
      </c>
      <c r="P49" t="s">
        <v>110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 s="1" t="s">
        <v>78</v>
      </c>
      <c r="AU49" s="1">
        <v>0</v>
      </c>
      <c r="AV49" s="1">
        <v>0</v>
      </c>
      <c r="AW49" s="1">
        <v>0</v>
      </c>
      <c r="AX49" t="s">
        <v>325</v>
      </c>
    </row>
    <row r="50" spans="1:50" x14ac:dyDescent="0.25">
      <c r="A50" t="s">
        <v>326</v>
      </c>
      <c r="B50" t="s">
        <v>67</v>
      </c>
      <c r="C50">
        <v>2014</v>
      </c>
      <c r="D50" t="s">
        <v>327</v>
      </c>
      <c r="E50" t="s">
        <v>328</v>
      </c>
      <c r="F50" t="s">
        <v>329</v>
      </c>
      <c r="G50" t="s">
        <v>71</v>
      </c>
      <c r="H50" t="s">
        <v>72</v>
      </c>
      <c r="I50" t="s">
        <v>73</v>
      </c>
      <c r="J50" t="s">
        <v>330</v>
      </c>
      <c r="K50" t="s">
        <v>331</v>
      </c>
      <c r="L50" t="s">
        <v>61</v>
      </c>
      <c r="M50" t="s">
        <v>76</v>
      </c>
      <c r="N50" t="s">
        <v>76</v>
      </c>
      <c r="O50" t="s">
        <v>76</v>
      </c>
      <c r="P50" t="s">
        <v>77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 s="1" t="s">
        <v>78</v>
      </c>
      <c r="AU50" s="1">
        <v>0</v>
      </c>
      <c r="AV50" s="1">
        <v>0</v>
      </c>
      <c r="AW50" s="1">
        <v>0</v>
      </c>
      <c r="AX50" t="s">
        <v>331</v>
      </c>
    </row>
    <row r="51" spans="1:50" x14ac:dyDescent="0.25">
      <c r="A51" t="s">
        <v>189</v>
      </c>
      <c r="B51" t="s">
        <v>190</v>
      </c>
      <c r="C51" t="s">
        <v>191</v>
      </c>
      <c r="D51" t="s">
        <v>192</v>
      </c>
      <c r="E51" t="s">
        <v>193</v>
      </c>
      <c r="F51" t="s">
        <v>194</v>
      </c>
      <c r="G51" t="s">
        <v>56</v>
      </c>
      <c r="H51" t="s">
        <v>57</v>
      </c>
      <c r="I51" t="s">
        <v>90</v>
      </c>
      <c r="J51" t="s">
        <v>147</v>
      </c>
      <c r="K51" t="s">
        <v>195</v>
      </c>
      <c r="L51" t="s">
        <v>196</v>
      </c>
      <c r="M51" t="s">
        <v>76</v>
      </c>
      <c r="N51" t="s">
        <v>76</v>
      </c>
      <c r="O51" t="s">
        <v>76</v>
      </c>
      <c r="P51" t="s">
        <v>65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5</v>
      </c>
      <c r="AG51">
        <v>0</v>
      </c>
      <c r="AH51">
        <v>0</v>
      </c>
      <c r="AI51">
        <v>5</v>
      </c>
      <c r="AJ51">
        <v>41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5</v>
      </c>
      <c r="AS51">
        <v>5</v>
      </c>
      <c r="AT51" s="1">
        <v>433.42700000000002</v>
      </c>
      <c r="AU51" s="1">
        <v>0</v>
      </c>
      <c r="AV51" s="1">
        <v>2167.1350000000002</v>
      </c>
      <c r="AW51" s="1">
        <v>0</v>
      </c>
      <c r="AX51" t="s">
        <v>195</v>
      </c>
    </row>
    <row r="52" spans="1:50" x14ac:dyDescent="0.25">
      <c r="A52" t="s">
        <v>197</v>
      </c>
      <c r="B52" t="s">
        <v>51</v>
      </c>
      <c r="C52" t="s">
        <v>52</v>
      </c>
      <c r="D52" t="s">
        <v>198</v>
      </c>
      <c r="E52" t="s">
        <v>199</v>
      </c>
      <c r="F52" t="s">
        <v>200</v>
      </c>
      <c r="G52" t="s">
        <v>56</v>
      </c>
      <c r="H52" t="s">
        <v>72</v>
      </c>
      <c r="I52" t="s">
        <v>58</v>
      </c>
      <c r="J52" t="s">
        <v>201</v>
      </c>
      <c r="K52" t="s">
        <v>202</v>
      </c>
      <c r="L52" t="s">
        <v>61</v>
      </c>
      <c r="M52" t="s">
        <v>62</v>
      </c>
      <c r="N52" t="s">
        <v>63</v>
      </c>
      <c r="O52" t="s">
        <v>64</v>
      </c>
      <c r="P52" t="s">
        <v>65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 s="1" t="s">
        <v>78</v>
      </c>
      <c r="AU52" s="1">
        <v>0</v>
      </c>
      <c r="AV52" s="1">
        <v>0</v>
      </c>
      <c r="AW52" s="1">
        <v>0</v>
      </c>
      <c r="AX52" t="s">
        <v>202</v>
      </c>
    </row>
    <row r="53" spans="1:50" x14ac:dyDescent="0.25">
      <c r="A53" t="s">
        <v>203</v>
      </c>
      <c r="B53" t="s">
        <v>67</v>
      </c>
      <c r="C53" t="s">
        <v>94</v>
      </c>
      <c r="D53" t="s">
        <v>204</v>
      </c>
      <c r="E53" t="s">
        <v>205</v>
      </c>
      <c r="F53" t="s">
        <v>206</v>
      </c>
      <c r="G53" t="s">
        <v>71</v>
      </c>
      <c r="H53" t="s">
        <v>72</v>
      </c>
      <c r="I53" t="s">
        <v>133</v>
      </c>
      <c r="J53" t="s">
        <v>207</v>
      </c>
      <c r="K53" t="s">
        <v>208</v>
      </c>
      <c r="L53" t="s">
        <v>61</v>
      </c>
      <c r="M53" t="s">
        <v>76</v>
      </c>
      <c r="N53" t="s">
        <v>76</v>
      </c>
      <c r="O53" t="s">
        <v>76</v>
      </c>
      <c r="P53" t="s">
        <v>77</v>
      </c>
      <c r="Q53">
        <v>118</v>
      </c>
      <c r="R53">
        <v>118</v>
      </c>
      <c r="S53">
        <v>118</v>
      </c>
      <c r="T53">
        <v>118</v>
      </c>
      <c r="U53">
        <v>118</v>
      </c>
      <c r="V53">
        <v>118</v>
      </c>
      <c r="W53">
        <v>118</v>
      </c>
      <c r="X53">
        <v>98</v>
      </c>
      <c r="Y53">
        <v>98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118</v>
      </c>
      <c r="AL53">
        <v>0</v>
      </c>
      <c r="AM53">
        <v>0</v>
      </c>
      <c r="AN53">
        <v>0</v>
      </c>
      <c r="AO53">
        <v>0</v>
      </c>
      <c r="AP53">
        <v>118</v>
      </c>
      <c r="AQ53">
        <v>0</v>
      </c>
      <c r="AR53">
        <v>0</v>
      </c>
      <c r="AS53">
        <v>0</v>
      </c>
      <c r="AT53" s="1">
        <v>873.67</v>
      </c>
      <c r="AU53" s="1">
        <v>103093.06</v>
      </c>
      <c r="AV53" s="1">
        <v>0</v>
      </c>
      <c r="AW53" s="1">
        <v>85619.659999999989</v>
      </c>
      <c r="AX53" t="s">
        <v>208</v>
      </c>
    </row>
    <row r="54" spans="1:50" x14ac:dyDescent="0.25">
      <c r="A54" t="s">
        <v>209</v>
      </c>
      <c r="B54" t="s">
        <v>67</v>
      </c>
      <c r="C54">
        <v>2014</v>
      </c>
      <c r="D54" t="s">
        <v>210</v>
      </c>
      <c r="E54" t="s">
        <v>69</v>
      </c>
      <c r="F54" t="s">
        <v>70</v>
      </c>
      <c r="G54" t="s">
        <v>71</v>
      </c>
      <c r="H54" t="s">
        <v>72</v>
      </c>
      <c r="I54" t="s">
        <v>73</v>
      </c>
      <c r="J54" t="s">
        <v>74</v>
      </c>
      <c r="K54" t="s">
        <v>75</v>
      </c>
      <c r="L54" t="s">
        <v>61</v>
      </c>
      <c r="M54" t="s">
        <v>76</v>
      </c>
      <c r="N54" t="s">
        <v>76</v>
      </c>
      <c r="O54" t="s">
        <v>76</v>
      </c>
      <c r="P54" t="s">
        <v>77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 s="1" t="s">
        <v>78</v>
      </c>
      <c r="AU54" s="1">
        <v>0</v>
      </c>
      <c r="AV54" s="1">
        <v>0</v>
      </c>
      <c r="AW54" s="1">
        <v>0</v>
      </c>
      <c r="AX54" t="s">
        <v>75</v>
      </c>
    </row>
    <row r="55" spans="1:50" x14ac:dyDescent="0.25">
      <c r="A55" t="s">
        <v>211</v>
      </c>
      <c r="B55" t="s">
        <v>67</v>
      </c>
      <c r="C55">
        <v>2014</v>
      </c>
      <c r="D55" t="s">
        <v>212</v>
      </c>
      <c r="E55" t="s">
        <v>213</v>
      </c>
      <c r="F55" t="s">
        <v>214</v>
      </c>
      <c r="G55" t="s">
        <v>71</v>
      </c>
      <c r="H55" t="s">
        <v>72</v>
      </c>
      <c r="I55" t="s">
        <v>133</v>
      </c>
      <c r="J55" t="s">
        <v>215</v>
      </c>
      <c r="K55" t="s">
        <v>216</v>
      </c>
      <c r="L55" t="s">
        <v>61</v>
      </c>
      <c r="M55" t="s">
        <v>62</v>
      </c>
      <c r="N55" t="s">
        <v>76</v>
      </c>
      <c r="O55" t="s">
        <v>76</v>
      </c>
      <c r="P55" t="s">
        <v>77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 s="1" t="s">
        <v>78</v>
      </c>
      <c r="AU55" s="1">
        <v>0</v>
      </c>
      <c r="AV55" s="1">
        <v>0</v>
      </c>
      <c r="AW55" s="1">
        <v>0</v>
      </c>
      <c r="AX55" t="s">
        <v>216</v>
      </c>
    </row>
    <row r="56" spans="1:50" x14ac:dyDescent="0.25">
      <c r="A56" t="s">
        <v>950</v>
      </c>
      <c r="B56" t="s">
        <v>67</v>
      </c>
      <c r="C56">
        <v>2014</v>
      </c>
      <c r="D56" t="s">
        <v>951</v>
      </c>
      <c r="E56" t="s">
        <v>247</v>
      </c>
      <c r="F56" t="s">
        <v>248</v>
      </c>
      <c r="G56" t="s">
        <v>71</v>
      </c>
      <c r="H56" t="s">
        <v>72</v>
      </c>
      <c r="I56" t="s">
        <v>133</v>
      </c>
      <c r="J56" t="s">
        <v>215</v>
      </c>
      <c r="K56" t="s">
        <v>249</v>
      </c>
      <c r="L56" t="s">
        <v>61</v>
      </c>
      <c r="M56" t="s">
        <v>76</v>
      </c>
      <c r="N56" t="s">
        <v>76</v>
      </c>
      <c r="O56" t="s">
        <v>76</v>
      </c>
      <c r="P56" t="s">
        <v>77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 s="1" t="s">
        <v>78</v>
      </c>
      <c r="AU56" s="1">
        <v>0</v>
      </c>
      <c r="AV56" s="1">
        <v>0</v>
      </c>
      <c r="AW56" s="1">
        <v>0</v>
      </c>
      <c r="AX56" t="s">
        <v>249</v>
      </c>
    </row>
    <row r="57" spans="1:50" x14ac:dyDescent="0.25">
      <c r="A57" t="s">
        <v>6828</v>
      </c>
      <c r="B57" t="s">
        <v>67</v>
      </c>
      <c r="C57" t="s">
        <v>284</v>
      </c>
      <c r="D57" t="s">
        <v>6829</v>
      </c>
      <c r="E57" t="s">
        <v>8253</v>
      </c>
      <c r="F57" t="s">
        <v>965</v>
      </c>
      <c r="G57" t="s">
        <v>71</v>
      </c>
      <c r="H57" t="s">
        <v>72</v>
      </c>
      <c r="I57" t="s">
        <v>230</v>
      </c>
      <c r="J57" t="s">
        <v>966</v>
      </c>
      <c r="K57" t="s">
        <v>967</v>
      </c>
      <c r="L57" t="s">
        <v>61</v>
      </c>
      <c r="M57" t="s">
        <v>76</v>
      </c>
      <c r="N57" t="s">
        <v>76</v>
      </c>
      <c r="O57" t="s">
        <v>76</v>
      </c>
      <c r="P57" t="s">
        <v>77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150</v>
      </c>
      <c r="AH57">
        <v>0</v>
      </c>
      <c r="AI57">
        <v>150</v>
      </c>
      <c r="AJ57">
        <v>333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150</v>
      </c>
      <c r="AR57">
        <v>0</v>
      </c>
      <c r="AS57">
        <v>20</v>
      </c>
      <c r="AT57" s="1">
        <v>185.80119999999999</v>
      </c>
      <c r="AU57" s="1">
        <v>0</v>
      </c>
      <c r="AV57" s="1">
        <v>27870.18</v>
      </c>
      <c r="AW57" s="1">
        <v>0</v>
      </c>
      <c r="AX57" t="s">
        <v>967</v>
      </c>
    </row>
    <row r="58" spans="1:50" x14ac:dyDescent="0.25">
      <c r="A58" t="s">
        <v>952</v>
      </c>
      <c r="B58" t="s">
        <v>101</v>
      </c>
      <c r="C58" t="s">
        <v>615</v>
      </c>
      <c r="D58" t="s">
        <v>953</v>
      </c>
      <c r="E58" t="s">
        <v>954</v>
      </c>
      <c r="F58" t="s">
        <v>229</v>
      </c>
      <c r="G58" t="s">
        <v>71</v>
      </c>
      <c r="H58" t="s">
        <v>106</v>
      </c>
      <c r="I58" t="s">
        <v>230</v>
      </c>
      <c r="J58" t="s">
        <v>231</v>
      </c>
      <c r="K58" t="s">
        <v>229</v>
      </c>
      <c r="L58" t="s">
        <v>61</v>
      </c>
      <c r="M58" t="s">
        <v>62</v>
      </c>
      <c r="N58" t="s">
        <v>76</v>
      </c>
      <c r="O58" t="s">
        <v>76</v>
      </c>
      <c r="P58" t="s">
        <v>110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 s="1" t="s">
        <v>78</v>
      </c>
      <c r="AU58" s="1">
        <v>0</v>
      </c>
      <c r="AV58" s="1">
        <v>0</v>
      </c>
      <c r="AW58" s="1">
        <v>0</v>
      </c>
      <c r="AX58" t="s">
        <v>229</v>
      </c>
    </row>
    <row r="59" spans="1:50" x14ac:dyDescent="0.25">
      <c r="A59" t="s">
        <v>955</v>
      </c>
      <c r="B59" t="s">
        <v>67</v>
      </c>
      <c r="C59">
        <v>2014</v>
      </c>
      <c r="D59" t="s">
        <v>956</v>
      </c>
      <c r="E59" t="s">
        <v>88</v>
      </c>
      <c r="F59" t="s">
        <v>89</v>
      </c>
      <c r="G59" t="s">
        <v>56</v>
      </c>
      <c r="H59" t="s">
        <v>72</v>
      </c>
      <c r="I59" t="s">
        <v>90</v>
      </c>
      <c r="J59" t="s">
        <v>91</v>
      </c>
      <c r="K59" t="s">
        <v>92</v>
      </c>
      <c r="L59" t="s">
        <v>61</v>
      </c>
      <c r="M59" t="s">
        <v>76</v>
      </c>
      <c r="N59" t="s">
        <v>76</v>
      </c>
      <c r="O59" t="s">
        <v>76</v>
      </c>
      <c r="P59" t="s">
        <v>65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 s="1" t="s">
        <v>78</v>
      </c>
      <c r="AU59" s="1">
        <v>0</v>
      </c>
      <c r="AV59" s="1">
        <v>0</v>
      </c>
      <c r="AW59" s="1">
        <v>0</v>
      </c>
      <c r="AX59" t="s">
        <v>92</v>
      </c>
    </row>
    <row r="60" spans="1:50" x14ac:dyDescent="0.25">
      <c r="A60" t="s">
        <v>957</v>
      </c>
      <c r="B60" t="s">
        <v>51</v>
      </c>
      <c r="C60" t="s">
        <v>122</v>
      </c>
      <c r="D60" t="s">
        <v>958</v>
      </c>
      <c r="E60" t="s">
        <v>959</v>
      </c>
      <c r="F60" t="s">
        <v>275</v>
      </c>
      <c r="G60" t="s">
        <v>76</v>
      </c>
      <c r="H60" t="s">
        <v>57</v>
      </c>
      <c r="I60" t="s">
        <v>126</v>
      </c>
      <c r="J60" t="s">
        <v>76</v>
      </c>
      <c r="K60" t="s">
        <v>76</v>
      </c>
      <c r="L60" t="s">
        <v>61</v>
      </c>
      <c r="M60" t="s">
        <v>62</v>
      </c>
      <c r="N60" t="s">
        <v>76</v>
      </c>
      <c r="O60" t="s">
        <v>76</v>
      </c>
      <c r="P60" t="s">
        <v>127</v>
      </c>
      <c r="Q60">
        <v>7</v>
      </c>
      <c r="R60">
        <v>7</v>
      </c>
      <c r="S60">
        <v>7</v>
      </c>
      <c r="T60">
        <v>7</v>
      </c>
      <c r="U60">
        <v>7</v>
      </c>
      <c r="V60">
        <v>7</v>
      </c>
      <c r="W60">
        <v>3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7</v>
      </c>
      <c r="AL60">
        <v>0</v>
      </c>
      <c r="AM60">
        <v>0</v>
      </c>
      <c r="AN60">
        <v>0</v>
      </c>
      <c r="AO60">
        <v>0</v>
      </c>
      <c r="AP60">
        <v>7</v>
      </c>
      <c r="AQ60">
        <v>0</v>
      </c>
      <c r="AR60">
        <v>0</v>
      </c>
      <c r="AS60">
        <v>0</v>
      </c>
      <c r="AT60" s="1">
        <v>12362</v>
      </c>
      <c r="AU60" s="1">
        <v>86534</v>
      </c>
      <c r="AV60" s="1">
        <v>0</v>
      </c>
      <c r="AW60" s="1">
        <v>0</v>
      </c>
      <c r="AX60" t="s">
        <v>275</v>
      </c>
    </row>
    <row r="61" spans="1:50" x14ac:dyDescent="0.25">
      <c r="A61" t="s">
        <v>530</v>
      </c>
      <c r="B61" t="s">
        <v>67</v>
      </c>
      <c r="C61">
        <v>2014</v>
      </c>
      <c r="D61" t="s">
        <v>531</v>
      </c>
      <c r="E61" t="s">
        <v>247</v>
      </c>
      <c r="F61" t="s">
        <v>248</v>
      </c>
      <c r="G61" t="s">
        <v>71</v>
      </c>
      <c r="H61" t="s">
        <v>72</v>
      </c>
      <c r="I61" t="s">
        <v>133</v>
      </c>
      <c r="J61" t="s">
        <v>215</v>
      </c>
      <c r="K61" t="s">
        <v>249</v>
      </c>
      <c r="L61" t="s">
        <v>61</v>
      </c>
      <c r="M61" t="s">
        <v>76</v>
      </c>
      <c r="N61" t="s">
        <v>76</v>
      </c>
      <c r="O61" t="s">
        <v>76</v>
      </c>
      <c r="P61" t="s">
        <v>77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 s="1" t="s">
        <v>78</v>
      </c>
      <c r="AU61" s="1">
        <v>0</v>
      </c>
      <c r="AV61" s="1">
        <v>0</v>
      </c>
      <c r="AW61" s="1">
        <v>0</v>
      </c>
      <c r="AX61" t="s">
        <v>249</v>
      </c>
    </row>
    <row r="62" spans="1:50" x14ac:dyDescent="0.25">
      <c r="A62" t="s">
        <v>532</v>
      </c>
      <c r="B62" t="s">
        <v>101</v>
      </c>
      <c r="C62" t="s">
        <v>468</v>
      </c>
      <c r="D62" t="s">
        <v>533</v>
      </c>
      <c r="E62" t="s">
        <v>534</v>
      </c>
      <c r="F62" t="s">
        <v>535</v>
      </c>
      <c r="G62" t="s">
        <v>71</v>
      </c>
      <c r="H62" t="s">
        <v>106</v>
      </c>
      <c r="I62" t="s">
        <v>230</v>
      </c>
      <c r="J62" t="s">
        <v>536</v>
      </c>
      <c r="K62" t="s">
        <v>537</v>
      </c>
      <c r="L62" t="s">
        <v>61</v>
      </c>
      <c r="M62" t="s">
        <v>76</v>
      </c>
      <c r="N62" t="s">
        <v>76</v>
      </c>
      <c r="O62" t="s">
        <v>76</v>
      </c>
      <c r="P62" t="s">
        <v>110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 s="1" t="s">
        <v>78</v>
      </c>
      <c r="AU62" s="1">
        <v>0</v>
      </c>
      <c r="AV62" s="1">
        <v>0</v>
      </c>
      <c r="AW62" s="1">
        <v>0</v>
      </c>
      <c r="AX62" t="s">
        <v>537</v>
      </c>
    </row>
    <row r="63" spans="1:50" x14ac:dyDescent="0.25">
      <c r="A63" t="s">
        <v>538</v>
      </c>
      <c r="B63" t="s">
        <v>190</v>
      </c>
      <c r="C63" t="s">
        <v>539</v>
      </c>
      <c r="D63" t="s">
        <v>540</v>
      </c>
      <c r="E63" t="s">
        <v>231</v>
      </c>
      <c r="F63" t="s">
        <v>229</v>
      </c>
      <c r="G63" t="s">
        <v>71</v>
      </c>
      <c r="H63" t="s">
        <v>106</v>
      </c>
      <c r="I63" t="s">
        <v>230</v>
      </c>
      <c r="J63" t="s">
        <v>231</v>
      </c>
      <c r="K63" t="s">
        <v>229</v>
      </c>
      <c r="L63" t="s">
        <v>196</v>
      </c>
      <c r="M63" t="s">
        <v>76</v>
      </c>
      <c r="N63" t="s">
        <v>76</v>
      </c>
      <c r="O63" t="s">
        <v>76</v>
      </c>
      <c r="P63" t="s">
        <v>110</v>
      </c>
      <c r="Q63">
        <v>286</v>
      </c>
      <c r="R63">
        <v>286</v>
      </c>
      <c r="S63">
        <v>286</v>
      </c>
      <c r="T63">
        <v>286</v>
      </c>
      <c r="U63">
        <v>286</v>
      </c>
      <c r="V63">
        <v>249</v>
      </c>
      <c r="W63">
        <v>249</v>
      </c>
      <c r="X63">
        <v>189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26</v>
      </c>
      <c r="AL63">
        <v>0</v>
      </c>
      <c r="AM63">
        <v>0</v>
      </c>
      <c r="AN63">
        <v>0</v>
      </c>
      <c r="AO63">
        <v>260</v>
      </c>
      <c r="AP63">
        <v>286</v>
      </c>
      <c r="AQ63">
        <v>0</v>
      </c>
      <c r="AR63">
        <v>0</v>
      </c>
      <c r="AS63">
        <v>0</v>
      </c>
      <c r="AT63" s="1">
        <v>440.62</v>
      </c>
      <c r="AU63" s="1">
        <v>126017.32</v>
      </c>
      <c r="AV63" s="1">
        <v>0</v>
      </c>
      <c r="AW63" s="1">
        <v>83277.180000000008</v>
      </c>
      <c r="AX63" t="s">
        <v>229</v>
      </c>
    </row>
    <row r="64" spans="1:50" x14ac:dyDescent="0.25">
      <c r="A64" t="s">
        <v>541</v>
      </c>
      <c r="B64" t="s">
        <v>67</v>
      </c>
      <c r="C64">
        <v>2014</v>
      </c>
      <c r="D64" t="s">
        <v>542</v>
      </c>
      <c r="E64" t="s">
        <v>543</v>
      </c>
      <c r="F64" t="s">
        <v>544</v>
      </c>
      <c r="G64" t="s">
        <v>71</v>
      </c>
      <c r="H64" t="s">
        <v>72</v>
      </c>
      <c r="I64" t="s">
        <v>73</v>
      </c>
      <c r="J64" t="s">
        <v>545</v>
      </c>
      <c r="K64" t="s">
        <v>546</v>
      </c>
      <c r="L64" t="s">
        <v>61</v>
      </c>
      <c r="M64" t="s">
        <v>76</v>
      </c>
      <c r="N64" t="s">
        <v>76</v>
      </c>
      <c r="O64" t="s">
        <v>76</v>
      </c>
      <c r="P64" t="s">
        <v>77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 s="1" t="s">
        <v>78</v>
      </c>
      <c r="AU64" s="1">
        <v>0</v>
      </c>
      <c r="AV64" s="1">
        <v>0</v>
      </c>
      <c r="AW64" s="1">
        <v>0</v>
      </c>
      <c r="AX64" t="s">
        <v>546</v>
      </c>
    </row>
    <row r="65" spans="1:50" x14ac:dyDescent="0.25">
      <c r="A65" t="s">
        <v>547</v>
      </c>
      <c r="B65" t="s">
        <v>67</v>
      </c>
      <c r="C65" t="s">
        <v>94</v>
      </c>
      <c r="D65" t="s">
        <v>548</v>
      </c>
      <c r="E65" t="s">
        <v>549</v>
      </c>
      <c r="F65" t="s">
        <v>550</v>
      </c>
      <c r="G65" t="s">
        <v>71</v>
      </c>
      <c r="H65" t="s">
        <v>72</v>
      </c>
      <c r="I65" t="s">
        <v>391</v>
      </c>
      <c r="J65" t="s">
        <v>551</v>
      </c>
      <c r="K65" t="s">
        <v>552</v>
      </c>
      <c r="L65" t="s">
        <v>61</v>
      </c>
      <c r="M65" t="s">
        <v>76</v>
      </c>
      <c r="N65" t="s">
        <v>76</v>
      </c>
      <c r="O65" t="s">
        <v>76</v>
      </c>
      <c r="P65" t="s">
        <v>77</v>
      </c>
      <c r="Q65">
        <v>78</v>
      </c>
      <c r="R65">
        <v>78</v>
      </c>
      <c r="S65">
        <v>78</v>
      </c>
      <c r="T65">
        <v>78</v>
      </c>
      <c r="U65">
        <v>78</v>
      </c>
      <c r="V65">
        <v>74</v>
      </c>
      <c r="W65">
        <v>68</v>
      </c>
      <c r="X65">
        <v>58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68</v>
      </c>
      <c r="AL65">
        <v>0</v>
      </c>
      <c r="AM65">
        <v>0</v>
      </c>
      <c r="AN65">
        <v>10</v>
      </c>
      <c r="AO65">
        <v>0</v>
      </c>
      <c r="AP65">
        <v>78</v>
      </c>
      <c r="AQ65">
        <v>0</v>
      </c>
      <c r="AR65">
        <v>0</v>
      </c>
      <c r="AS65">
        <v>0</v>
      </c>
      <c r="AT65" s="1">
        <v>2410.31</v>
      </c>
      <c r="AU65" s="1">
        <v>188004.18</v>
      </c>
      <c r="AV65" s="1">
        <v>0</v>
      </c>
      <c r="AW65" s="1">
        <v>139797.98000000001</v>
      </c>
      <c r="AX65" t="s">
        <v>552</v>
      </c>
    </row>
    <row r="66" spans="1:50" x14ac:dyDescent="0.25">
      <c r="A66" t="s">
        <v>670</v>
      </c>
      <c r="B66" t="s">
        <v>51</v>
      </c>
      <c r="C66">
        <v>2013</v>
      </c>
      <c r="D66" t="s">
        <v>671</v>
      </c>
      <c r="E66" t="s">
        <v>672</v>
      </c>
      <c r="F66" t="s">
        <v>673</v>
      </c>
      <c r="G66" t="s">
        <v>71</v>
      </c>
      <c r="H66" t="s">
        <v>57</v>
      </c>
      <c r="I66" t="s">
        <v>674</v>
      </c>
      <c r="J66" t="s">
        <v>672</v>
      </c>
      <c r="K66" t="s">
        <v>675</v>
      </c>
      <c r="L66" t="s">
        <v>61</v>
      </c>
      <c r="M66" t="s">
        <v>62</v>
      </c>
      <c r="N66" t="s">
        <v>76</v>
      </c>
      <c r="O66" t="s">
        <v>76</v>
      </c>
      <c r="P66" t="s">
        <v>110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 s="1" t="s">
        <v>78</v>
      </c>
      <c r="AU66" s="1">
        <v>0</v>
      </c>
      <c r="AV66" s="1">
        <v>0</v>
      </c>
      <c r="AW66" s="1">
        <v>0</v>
      </c>
      <c r="AX66" t="s">
        <v>675</v>
      </c>
    </row>
    <row r="67" spans="1:50" x14ac:dyDescent="0.25">
      <c r="A67" t="s">
        <v>676</v>
      </c>
      <c r="B67" t="s">
        <v>67</v>
      </c>
      <c r="C67">
        <v>2014</v>
      </c>
      <c r="D67" t="s">
        <v>677</v>
      </c>
      <c r="E67" t="s">
        <v>256</v>
      </c>
      <c r="F67" t="s">
        <v>257</v>
      </c>
      <c r="G67" t="s">
        <v>71</v>
      </c>
      <c r="H67" t="s">
        <v>72</v>
      </c>
      <c r="I67" t="s">
        <v>133</v>
      </c>
      <c r="J67" t="s">
        <v>258</v>
      </c>
      <c r="K67" t="s">
        <v>259</v>
      </c>
      <c r="L67" t="s">
        <v>61</v>
      </c>
      <c r="M67" t="s">
        <v>76</v>
      </c>
      <c r="N67" t="s">
        <v>76</v>
      </c>
      <c r="O67" t="s">
        <v>76</v>
      </c>
      <c r="P67" t="s">
        <v>77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 s="1" t="s">
        <v>78</v>
      </c>
      <c r="AU67" s="1">
        <v>0</v>
      </c>
      <c r="AV67" s="1">
        <v>0</v>
      </c>
      <c r="AW67" s="1">
        <v>0</v>
      </c>
      <c r="AX67" t="s">
        <v>259</v>
      </c>
    </row>
    <row r="68" spans="1:50" x14ac:dyDescent="0.25">
      <c r="A68" t="s">
        <v>678</v>
      </c>
      <c r="B68" t="s">
        <v>190</v>
      </c>
      <c r="C68" t="s">
        <v>539</v>
      </c>
      <c r="D68" t="s">
        <v>679</v>
      </c>
      <c r="E68" t="s">
        <v>680</v>
      </c>
      <c r="F68" t="s">
        <v>681</v>
      </c>
      <c r="G68" t="s">
        <v>71</v>
      </c>
      <c r="H68" t="s">
        <v>106</v>
      </c>
      <c r="I68" t="s">
        <v>73</v>
      </c>
      <c r="J68" t="s">
        <v>682</v>
      </c>
      <c r="K68" t="s">
        <v>683</v>
      </c>
      <c r="L68" t="s">
        <v>196</v>
      </c>
      <c r="M68" t="s">
        <v>76</v>
      </c>
      <c r="N68" t="s">
        <v>76</v>
      </c>
      <c r="O68" t="s">
        <v>76</v>
      </c>
      <c r="P68" t="s">
        <v>110</v>
      </c>
      <c r="Q68">
        <v>574</v>
      </c>
      <c r="R68">
        <v>574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1632</v>
      </c>
      <c r="AF68">
        <v>0</v>
      </c>
      <c r="AG68">
        <v>0</v>
      </c>
      <c r="AH68">
        <v>0</v>
      </c>
      <c r="AI68">
        <v>1632</v>
      </c>
      <c r="AJ68">
        <v>0</v>
      </c>
      <c r="AK68">
        <v>574</v>
      </c>
      <c r="AL68">
        <v>0</v>
      </c>
      <c r="AM68">
        <v>0</v>
      </c>
      <c r="AN68">
        <v>0</v>
      </c>
      <c r="AO68">
        <v>0</v>
      </c>
      <c r="AP68">
        <v>574</v>
      </c>
      <c r="AQ68">
        <v>1632</v>
      </c>
      <c r="AR68">
        <v>0</v>
      </c>
      <c r="AS68">
        <v>1536</v>
      </c>
      <c r="AT68" s="1">
        <v>424.97</v>
      </c>
      <c r="AU68" s="1">
        <v>243932.78000000003</v>
      </c>
      <c r="AV68" s="1">
        <v>693551.04</v>
      </c>
      <c r="AW68" s="1">
        <v>0</v>
      </c>
      <c r="AX68" t="s">
        <v>683</v>
      </c>
    </row>
    <row r="69" spans="1:50" x14ac:dyDescent="0.25">
      <c r="A69" t="s">
        <v>684</v>
      </c>
      <c r="B69" t="s">
        <v>51</v>
      </c>
      <c r="C69" t="s">
        <v>112</v>
      </c>
      <c r="D69" t="s">
        <v>685</v>
      </c>
      <c r="E69" t="s">
        <v>686</v>
      </c>
      <c r="F69" t="s">
        <v>687</v>
      </c>
      <c r="G69" t="s">
        <v>688</v>
      </c>
      <c r="H69" t="s">
        <v>57</v>
      </c>
      <c r="I69" t="s">
        <v>689</v>
      </c>
      <c r="J69" t="s">
        <v>690</v>
      </c>
      <c r="K69" t="s">
        <v>691</v>
      </c>
      <c r="L69" t="s">
        <v>61</v>
      </c>
      <c r="M69" t="s">
        <v>76</v>
      </c>
      <c r="N69" t="s">
        <v>76</v>
      </c>
      <c r="O69" t="s">
        <v>76</v>
      </c>
      <c r="P69" t="s">
        <v>65</v>
      </c>
      <c r="Q69">
        <v>3742</v>
      </c>
      <c r="R69">
        <v>3742</v>
      </c>
      <c r="S69">
        <v>3742</v>
      </c>
      <c r="T69">
        <v>3742</v>
      </c>
      <c r="U69">
        <v>3742</v>
      </c>
      <c r="V69">
        <v>3742</v>
      </c>
      <c r="W69">
        <v>3742</v>
      </c>
      <c r="X69">
        <v>2702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3742</v>
      </c>
      <c r="AL69">
        <v>0</v>
      </c>
      <c r="AM69">
        <v>0</v>
      </c>
      <c r="AN69">
        <v>0</v>
      </c>
      <c r="AO69">
        <v>0</v>
      </c>
      <c r="AP69">
        <v>3742</v>
      </c>
      <c r="AQ69">
        <v>0</v>
      </c>
      <c r="AR69">
        <v>0</v>
      </c>
      <c r="AS69">
        <v>0</v>
      </c>
      <c r="AT69" s="1">
        <v>115.93</v>
      </c>
      <c r="AU69" s="1">
        <v>433810.06</v>
      </c>
      <c r="AV69" s="1">
        <v>0</v>
      </c>
      <c r="AW69" s="1">
        <v>313242.86000000004</v>
      </c>
      <c r="AX69" t="s">
        <v>691</v>
      </c>
    </row>
    <row r="70" spans="1:50" x14ac:dyDescent="0.25">
      <c r="A70" t="s">
        <v>692</v>
      </c>
      <c r="B70" t="s">
        <v>101</v>
      </c>
      <c r="C70" t="s">
        <v>251</v>
      </c>
      <c r="D70" t="s">
        <v>693</v>
      </c>
      <c r="E70" t="s">
        <v>694</v>
      </c>
      <c r="F70" t="s">
        <v>82</v>
      </c>
      <c r="G70" t="s">
        <v>71</v>
      </c>
      <c r="H70" t="s">
        <v>106</v>
      </c>
      <c r="I70" t="s">
        <v>73</v>
      </c>
      <c r="J70" t="s">
        <v>83</v>
      </c>
      <c r="K70" t="s">
        <v>84</v>
      </c>
      <c r="L70" t="s">
        <v>61</v>
      </c>
      <c r="M70" t="s">
        <v>76</v>
      </c>
      <c r="N70" t="s">
        <v>76</v>
      </c>
      <c r="O70" t="s">
        <v>76</v>
      </c>
      <c r="P70" t="s">
        <v>110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 s="1" t="s">
        <v>78</v>
      </c>
      <c r="AU70" s="1">
        <v>0</v>
      </c>
      <c r="AV70" s="1">
        <v>0</v>
      </c>
      <c r="AW70" s="1">
        <v>0</v>
      </c>
      <c r="AX70" t="s">
        <v>84</v>
      </c>
    </row>
    <row r="71" spans="1:50" x14ac:dyDescent="0.25">
      <c r="A71" t="s">
        <v>1968</v>
      </c>
      <c r="B71" t="s">
        <v>51</v>
      </c>
      <c r="C71" t="s">
        <v>52</v>
      </c>
      <c r="D71" t="s">
        <v>1969</v>
      </c>
      <c r="E71" t="s">
        <v>1970</v>
      </c>
      <c r="F71" t="s">
        <v>1116</v>
      </c>
      <c r="G71" t="s">
        <v>56</v>
      </c>
      <c r="H71" t="s">
        <v>57</v>
      </c>
      <c r="I71" t="s">
        <v>58</v>
      </c>
      <c r="J71" t="s">
        <v>1117</v>
      </c>
      <c r="K71" t="s">
        <v>1118</v>
      </c>
      <c r="L71" t="s">
        <v>61</v>
      </c>
      <c r="M71" t="s">
        <v>62</v>
      </c>
      <c r="N71" t="s">
        <v>63</v>
      </c>
      <c r="O71" t="s">
        <v>64</v>
      </c>
      <c r="P71" t="s">
        <v>65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 s="1" t="s">
        <v>78</v>
      </c>
      <c r="AU71" s="1">
        <v>0</v>
      </c>
      <c r="AV71" s="1">
        <v>0</v>
      </c>
      <c r="AW71" s="1">
        <v>0</v>
      </c>
      <c r="AX71" t="s">
        <v>1118</v>
      </c>
    </row>
    <row r="72" spans="1:50" x14ac:dyDescent="0.25">
      <c r="A72" t="s">
        <v>1971</v>
      </c>
      <c r="B72" t="s">
        <v>51</v>
      </c>
      <c r="C72">
        <v>2013</v>
      </c>
      <c r="D72" t="s">
        <v>1972</v>
      </c>
      <c r="E72" t="s">
        <v>1973</v>
      </c>
      <c r="F72" t="s">
        <v>1974</v>
      </c>
      <c r="G72" t="s">
        <v>76</v>
      </c>
      <c r="H72" t="s">
        <v>57</v>
      </c>
      <c r="I72" t="s">
        <v>689</v>
      </c>
      <c r="J72" t="s">
        <v>76</v>
      </c>
      <c r="K72" t="s">
        <v>76</v>
      </c>
      <c r="L72" t="s">
        <v>61</v>
      </c>
      <c r="M72" t="s">
        <v>62</v>
      </c>
      <c r="N72" t="s">
        <v>76</v>
      </c>
      <c r="O72" t="s">
        <v>76</v>
      </c>
      <c r="P72" t="s">
        <v>65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1</v>
      </c>
      <c r="AQ72">
        <v>0</v>
      </c>
      <c r="AR72">
        <v>0</v>
      </c>
      <c r="AS72">
        <v>0</v>
      </c>
      <c r="AT72" s="1">
        <v>282.79028521489289</v>
      </c>
      <c r="AU72" s="1">
        <v>282.79028521489289</v>
      </c>
      <c r="AV72" s="1">
        <v>0</v>
      </c>
      <c r="AW72" s="1">
        <v>282.79028521489289</v>
      </c>
      <c r="AX72" t="s">
        <v>1974</v>
      </c>
    </row>
    <row r="73" spans="1:50" x14ac:dyDescent="0.25">
      <c r="A73" t="s">
        <v>1975</v>
      </c>
      <c r="B73" t="s">
        <v>101</v>
      </c>
      <c r="C73" t="s">
        <v>1595</v>
      </c>
      <c r="D73" t="s">
        <v>1976</v>
      </c>
      <c r="E73" t="s">
        <v>1977</v>
      </c>
      <c r="F73" t="s">
        <v>637</v>
      </c>
      <c r="G73" t="s">
        <v>71</v>
      </c>
      <c r="H73" t="s">
        <v>106</v>
      </c>
      <c r="I73" t="s">
        <v>73</v>
      </c>
      <c r="J73" t="s">
        <v>638</v>
      </c>
      <c r="K73" t="s">
        <v>639</v>
      </c>
      <c r="L73" t="s">
        <v>61</v>
      </c>
      <c r="M73" t="s">
        <v>62</v>
      </c>
      <c r="N73" t="s">
        <v>76</v>
      </c>
      <c r="O73" t="s">
        <v>76</v>
      </c>
      <c r="P73" t="s">
        <v>110</v>
      </c>
      <c r="Q73">
        <v>5</v>
      </c>
      <c r="R73">
        <v>5</v>
      </c>
      <c r="S73">
        <v>5</v>
      </c>
      <c r="T73">
        <v>5</v>
      </c>
      <c r="U73">
        <v>5</v>
      </c>
      <c r="V73">
        <v>5</v>
      </c>
      <c r="W73">
        <v>5</v>
      </c>
      <c r="X73">
        <v>5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5</v>
      </c>
      <c r="AL73">
        <v>0</v>
      </c>
      <c r="AM73">
        <v>0</v>
      </c>
      <c r="AN73">
        <v>0</v>
      </c>
      <c r="AO73">
        <v>0</v>
      </c>
      <c r="AP73">
        <v>5</v>
      </c>
      <c r="AQ73">
        <v>0</v>
      </c>
      <c r="AR73">
        <v>0</v>
      </c>
      <c r="AS73">
        <v>0</v>
      </c>
      <c r="AT73" s="1">
        <v>532.59</v>
      </c>
      <c r="AU73" s="1">
        <v>2662.9500000000003</v>
      </c>
      <c r="AV73" s="1">
        <v>0</v>
      </c>
      <c r="AW73" s="1">
        <v>2662.9500000000003</v>
      </c>
      <c r="AX73" t="s">
        <v>639</v>
      </c>
    </row>
    <row r="74" spans="1:50" x14ac:dyDescent="0.25">
      <c r="A74" t="s">
        <v>1978</v>
      </c>
      <c r="B74" t="s">
        <v>67</v>
      </c>
      <c r="C74">
        <v>2014</v>
      </c>
      <c r="D74" t="s">
        <v>1979</v>
      </c>
      <c r="E74" t="s">
        <v>292</v>
      </c>
      <c r="F74" t="s">
        <v>293</v>
      </c>
      <c r="G74" t="s">
        <v>71</v>
      </c>
      <c r="H74" t="s">
        <v>72</v>
      </c>
      <c r="I74" t="s">
        <v>73</v>
      </c>
      <c r="J74" t="s">
        <v>294</v>
      </c>
      <c r="K74" t="s">
        <v>295</v>
      </c>
      <c r="L74" t="s">
        <v>61</v>
      </c>
      <c r="M74" t="s">
        <v>76</v>
      </c>
      <c r="N74" t="s">
        <v>76</v>
      </c>
      <c r="O74" t="s">
        <v>76</v>
      </c>
      <c r="P74" t="s">
        <v>77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 s="1" t="s">
        <v>78</v>
      </c>
      <c r="AU74" s="1">
        <v>0</v>
      </c>
      <c r="AV74" s="1">
        <v>0</v>
      </c>
      <c r="AW74" s="1">
        <v>0</v>
      </c>
      <c r="AX74" t="s">
        <v>295</v>
      </c>
    </row>
    <row r="75" spans="1:50" x14ac:dyDescent="0.25">
      <c r="A75" t="s">
        <v>1980</v>
      </c>
      <c r="B75" t="s">
        <v>67</v>
      </c>
      <c r="C75" t="s">
        <v>94</v>
      </c>
      <c r="D75" t="s">
        <v>1981</v>
      </c>
      <c r="E75" t="s">
        <v>1982</v>
      </c>
      <c r="F75" t="s">
        <v>527</v>
      </c>
      <c r="G75" t="s">
        <v>71</v>
      </c>
      <c r="H75" t="s">
        <v>72</v>
      </c>
      <c r="I75" t="s">
        <v>280</v>
      </c>
      <c r="J75" t="s">
        <v>528</v>
      </c>
      <c r="K75" t="s">
        <v>529</v>
      </c>
      <c r="L75" t="s">
        <v>61</v>
      </c>
      <c r="M75" t="s">
        <v>76</v>
      </c>
      <c r="N75" t="s">
        <v>76</v>
      </c>
      <c r="O75" t="s">
        <v>76</v>
      </c>
      <c r="P75" t="s">
        <v>77</v>
      </c>
      <c r="Q75">
        <v>2</v>
      </c>
      <c r="R75">
        <v>2</v>
      </c>
      <c r="S75">
        <v>2</v>
      </c>
      <c r="T75">
        <v>2</v>
      </c>
      <c r="U75">
        <v>2</v>
      </c>
      <c r="V75">
        <v>2</v>
      </c>
      <c r="W75">
        <v>2</v>
      </c>
      <c r="X75">
        <v>2</v>
      </c>
      <c r="Y75">
        <v>2</v>
      </c>
      <c r="Z75">
        <v>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2</v>
      </c>
      <c r="AL75">
        <v>0</v>
      </c>
      <c r="AM75">
        <v>0</v>
      </c>
      <c r="AN75">
        <v>0</v>
      </c>
      <c r="AO75">
        <v>0</v>
      </c>
      <c r="AP75">
        <v>2</v>
      </c>
      <c r="AQ75">
        <v>0</v>
      </c>
      <c r="AR75">
        <v>0</v>
      </c>
      <c r="AS75">
        <v>0</v>
      </c>
      <c r="AT75" s="1">
        <v>1422.04</v>
      </c>
      <c r="AU75" s="1">
        <v>2844.08</v>
      </c>
      <c r="AV75" s="1">
        <v>0</v>
      </c>
      <c r="AW75" s="1">
        <v>2844.08</v>
      </c>
      <c r="AX75" t="s">
        <v>529</v>
      </c>
    </row>
    <row r="76" spans="1:50" x14ac:dyDescent="0.25">
      <c r="A76" t="s">
        <v>168</v>
      </c>
      <c r="B76" t="s">
        <v>67</v>
      </c>
      <c r="C76">
        <v>2014</v>
      </c>
      <c r="D76" t="s">
        <v>169</v>
      </c>
      <c r="E76" t="s">
        <v>88</v>
      </c>
      <c r="F76" t="s">
        <v>89</v>
      </c>
      <c r="G76" t="s">
        <v>56</v>
      </c>
      <c r="H76" t="s">
        <v>72</v>
      </c>
      <c r="I76" t="s">
        <v>90</v>
      </c>
      <c r="J76" t="s">
        <v>91</v>
      </c>
      <c r="K76" t="s">
        <v>92</v>
      </c>
      <c r="L76" t="s">
        <v>61</v>
      </c>
      <c r="M76" t="s">
        <v>76</v>
      </c>
      <c r="N76" t="s">
        <v>76</v>
      </c>
      <c r="O76" t="s">
        <v>76</v>
      </c>
      <c r="P76" t="s">
        <v>65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 s="1" t="s">
        <v>78</v>
      </c>
      <c r="AU76" s="1">
        <v>0</v>
      </c>
      <c r="AV76" s="1">
        <v>0</v>
      </c>
      <c r="AW76" s="1">
        <v>0</v>
      </c>
      <c r="AX76" t="s">
        <v>92</v>
      </c>
    </row>
    <row r="77" spans="1:50" x14ac:dyDescent="0.25">
      <c r="A77" t="s">
        <v>170</v>
      </c>
      <c r="B77" t="s">
        <v>101</v>
      </c>
      <c r="C77" t="s">
        <v>171</v>
      </c>
      <c r="D77" t="s">
        <v>172</v>
      </c>
      <c r="E77" t="s">
        <v>173</v>
      </c>
      <c r="F77" t="s">
        <v>174</v>
      </c>
      <c r="G77" t="s">
        <v>71</v>
      </c>
      <c r="H77" t="s">
        <v>106</v>
      </c>
      <c r="I77" t="s">
        <v>73</v>
      </c>
      <c r="J77" t="s">
        <v>175</v>
      </c>
      <c r="K77" t="s">
        <v>176</v>
      </c>
      <c r="L77" t="s">
        <v>61</v>
      </c>
      <c r="M77" t="s">
        <v>76</v>
      </c>
      <c r="N77" t="s">
        <v>76</v>
      </c>
      <c r="O77" t="s">
        <v>76</v>
      </c>
      <c r="P77" t="s">
        <v>110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2000</v>
      </c>
      <c r="AH77">
        <v>0</v>
      </c>
      <c r="AI77">
        <v>2000</v>
      </c>
      <c r="AJ77">
        <v>1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2000</v>
      </c>
      <c r="AR77">
        <v>0</v>
      </c>
      <c r="AS77">
        <v>2000</v>
      </c>
      <c r="AT77" s="1">
        <v>579.16570000000002</v>
      </c>
      <c r="AU77" s="1">
        <v>0</v>
      </c>
      <c r="AV77" s="1">
        <v>1158331.4000000001</v>
      </c>
      <c r="AW77" s="1">
        <v>0</v>
      </c>
      <c r="AX77" t="s">
        <v>176</v>
      </c>
    </row>
    <row r="78" spans="1:50" x14ac:dyDescent="0.25">
      <c r="A78" t="s">
        <v>177</v>
      </c>
      <c r="B78" t="s">
        <v>67</v>
      </c>
      <c r="C78">
        <v>2014</v>
      </c>
      <c r="D78" t="s">
        <v>178</v>
      </c>
      <c r="E78" t="s">
        <v>179</v>
      </c>
      <c r="F78" t="s">
        <v>180</v>
      </c>
      <c r="G78" t="s">
        <v>71</v>
      </c>
      <c r="H78" t="s">
        <v>72</v>
      </c>
      <c r="I78" t="s">
        <v>73</v>
      </c>
      <c r="J78" t="s">
        <v>181</v>
      </c>
      <c r="K78" t="s">
        <v>182</v>
      </c>
      <c r="L78" t="s">
        <v>61</v>
      </c>
      <c r="M78" t="s">
        <v>62</v>
      </c>
      <c r="N78" t="s">
        <v>76</v>
      </c>
      <c r="O78" t="s">
        <v>76</v>
      </c>
      <c r="P78" t="s">
        <v>77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 s="1" t="s">
        <v>78</v>
      </c>
      <c r="AU78" s="1">
        <v>0</v>
      </c>
      <c r="AV78" s="1">
        <v>0</v>
      </c>
      <c r="AW78" s="1">
        <v>0</v>
      </c>
      <c r="AX78" t="s">
        <v>182</v>
      </c>
    </row>
    <row r="79" spans="1:50" x14ac:dyDescent="0.25">
      <c r="A79" t="s">
        <v>183</v>
      </c>
      <c r="B79" t="s">
        <v>67</v>
      </c>
      <c r="C79">
        <v>2014</v>
      </c>
      <c r="D79" t="s">
        <v>184</v>
      </c>
      <c r="E79" t="s">
        <v>69</v>
      </c>
      <c r="F79" t="s">
        <v>70</v>
      </c>
      <c r="G79" t="s">
        <v>71</v>
      </c>
      <c r="H79" t="s">
        <v>72</v>
      </c>
      <c r="I79" t="s">
        <v>73</v>
      </c>
      <c r="J79" t="s">
        <v>74</v>
      </c>
      <c r="K79" t="s">
        <v>75</v>
      </c>
      <c r="L79" t="s">
        <v>61</v>
      </c>
      <c r="M79" t="s">
        <v>76</v>
      </c>
      <c r="N79" t="s">
        <v>76</v>
      </c>
      <c r="O79" t="s">
        <v>76</v>
      </c>
      <c r="P79" t="s">
        <v>77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 s="1" t="s">
        <v>78</v>
      </c>
      <c r="AU79" s="1">
        <v>0</v>
      </c>
      <c r="AV79" s="1">
        <v>0</v>
      </c>
      <c r="AW79" s="1">
        <v>0</v>
      </c>
      <c r="AX79" t="s">
        <v>75</v>
      </c>
    </row>
    <row r="80" spans="1:50" x14ac:dyDescent="0.25">
      <c r="A80" t="s">
        <v>185</v>
      </c>
      <c r="B80" t="s">
        <v>51</v>
      </c>
      <c r="C80" t="s">
        <v>122</v>
      </c>
      <c r="D80" t="s">
        <v>186</v>
      </c>
      <c r="E80" t="s">
        <v>187</v>
      </c>
      <c r="F80" t="s">
        <v>188</v>
      </c>
      <c r="G80" t="s">
        <v>76</v>
      </c>
      <c r="H80" t="s">
        <v>57</v>
      </c>
      <c r="I80" t="s">
        <v>126</v>
      </c>
      <c r="J80" t="s">
        <v>76</v>
      </c>
      <c r="K80" t="s">
        <v>76</v>
      </c>
      <c r="L80" t="s">
        <v>61</v>
      </c>
      <c r="M80" t="s">
        <v>62</v>
      </c>
      <c r="N80" t="s">
        <v>76</v>
      </c>
      <c r="O80" t="s">
        <v>76</v>
      </c>
      <c r="P80" t="s">
        <v>127</v>
      </c>
      <c r="Q80">
        <v>20</v>
      </c>
      <c r="R80">
        <v>20</v>
      </c>
      <c r="S80">
        <v>12</v>
      </c>
      <c r="T80">
        <v>8</v>
      </c>
      <c r="U80">
        <v>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20</v>
      </c>
      <c r="AL80">
        <v>0</v>
      </c>
      <c r="AM80">
        <v>0</v>
      </c>
      <c r="AN80">
        <v>0</v>
      </c>
      <c r="AO80">
        <v>0</v>
      </c>
      <c r="AP80">
        <v>20</v>
      </c>
      <c r="AQ80">
        <v>0</v>
      </c>
      <c r="AR80">
        <v>0</v>
      </c>
      <c r="AS80">
        <v>0</v>
      </c>
      <c r="AT80" s="1">
        <v>8673</v>
      </c>
      <c r="AU80" s="1">
        <v>173460</v>
      </c>
      <c r="AV80" s="1">
        <v>0</v>
      </c>
      <c r="AW80" s="1">
        <v>0</v>
      </c>
      <c r="AX80" t="s">
        <v>188</v>
      </c>
    </row>
    <row r="81" spans="1:50" x14ac:dyDescent="0.25">
      <c r="A81" t="s">
        <v>738</v>
      </c>
      <c r="B81" t="s">
        <v>51</v>
      </c>
      <c r="C81" t="s">
        <v>156</v>
      </c>
      <c r="D81" t="s">
        <v>739</v>
      </c>
      <c r="E81" t="s">
        <v>740</v>
      </c>
      <c r="F81" t="s">
        <v>741</v>
      </c>
      <c r="G81" t="s">
        <v>56</v>
      </c>
      <c r="H81" t="s">
        <v>57</v>
      </c>
      <c r="I81" t="s">
        <v>58</v>
      </c>
      <c r="J81" t="s">
        <v>740</v>
      </c>
      <c r="K81" t="s">
        <v>742</v>
      </c>
      <c r="L81" t="s">
        <v>61</v>
      </c>
      <c r="M81" t="s">
        <v>76</v>
      </c>
      <c r="N81" t="s">
        <v>76</v>
      </c>
      <c r="O81" t="s">
        <v>76</v>
      </c>
      <c r="P81" t="s">
        <v>65</v>
      </c>
      <c r="Q81">
        <v>352</v>
      </c>
      <c r="R81">
        <v>352</v>
      </c>
      <c r="S81">
        <v>318</v>
      </c>
      <c r="T81">
        <v>120</v>
      </c>
      <c r="U81">
        <v>120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277</v>
      </c>
      <c r="AH81">
        <v>0</v>
      </c>
      <c r="AI81">
        <v>277</v>
      </c>
      <c r="AJ81">
        <v>155</v>
      </c>
      <c r="AK81">
        <v>307</v>
      </c>
      <c r="AL81">
        <v>45</v>
      </c>
      <c r="AM81">
        <v>0</v>
      </c>
      <c r="AN81">
        <v>0</v>
      </c>
      <c r="AO81">
        <v>0</v>
      </c>
      <c r="AP81">
        <v>352</v>
      </c>
      <c r="AQ81">
        <v>109</v>
      </c>
      <c r="AR81">
        <v>168</v>
      </c>
      <c r="AS81">
        <v>99</v>
      </c>
      <c r="AT81" s="1">
        <v>780.08</v>
      </c>
      <c r="AU81" s="1">
        <v>274588.16000000003</v>
      </c>
      <c r="AV81" s="1">
        <v>216082.16</v>
      </c>
      <c r="AW81" s="1">
        <v>0</v>
      </c>
      <c r="AX81" t="s">
        <v>742</v>
      </c>
    </row>
    <row r="82" spans="1:50" x14ac:dyDescent="0.25">
      <c r="A82" t="s">
        <v>743</v>
      </c>
      <c r="B82" t="s">
        <v>67</v>
      </c>
      <c r="C82">
        <v>2014</v>
      </c>
      <c r="D82" t="s">
        <v>744</v>
      </c>
      <c r="E82" t="s">
        <v>389</v>
      </c>
      <c r="F82" t="s">
        <v>390</v>
      </c>
      <c r="G82" t="s">
        <v>71</v>
      </c>
      <c r="H82" t="s">
        <v>72</v>
      </c>
      <c r="I82" t="s">
        <v>391</v>
      </c>
      <c r="J82" t="s">
        <v>392</v>
      </c>
      <c r="K82" t="s">
        <v>393</v>
      </c>
      <c r="L82" t="s">
        <v>61</v>
      </c>
      <c r="M82" t="s">
        <v>62</v>
      </c>
      <c r="N82" t="s">
        <v>63</v>
      </c>
      <c r="O82" t="s">
        <v>85</v>
      </c>
      <c r="P82" t="s">
        <v>77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 s="1" t="s">
        <v>78</v>
      </c>
      <c r="AU82" s="1">
        <v>0</v>
      </c>
      <c r="AV82" s="1">
        <v>0</v>
      </c>
      <c r="AW82" s="1">
        <v>0</v>
      </c>
      <c r="AX82" t="s">
        <v>393</v>
      </c>
    </row>
    <row r="83" spans="1:50" x14ac:dyDescent="0.25">
      <c r="A83" t="s">
        <v>745</v>
      </c>
      <c r="B83" t="s">
        <v>51</v>
      </c>
      <c r="C83" t="s">
        <v>156</v>
      </c>
      <c r="D83" t="s">
        <v>746</v>
      </c>
      <c r="E83" t="s">
        <v>747</v>
      </c>
      <c r="F83" t="s">
        <v>748</v>
      </c>
      <c r="G83" t="s">
        <v>56</v>
      </c>
      <c r="H83" t="s">
        <v>57</v>
      </c>
      <c r="I83" t="s">
        <v>58</v>
      </c>
      <c r="J83" t="s">
        <v>749</v>
      </c>
      <c r="K83" t="s">
        <v>750</v>
      </c>
      <c r="L83" t="s">
        <v>61</v>
      </c>
      <c r="M83" t="s">
        <v>76</v>
      </c>
      <c r="N83" t="s">
        <v>76</v>
      </c>
      <c r="O83" t="s">
        <v>76</v>
      </c>
      <c r="P83" t="s">
        <v>65</v>
      </c>
      <c r="Q83">
        <v>1024</v>
      </c>
      <c r="R83">
        <v>1024</v>
      </c>
      <c r="S83">
        <v>1024</v>
      </c>
      <c r="T83">
        <v>717</v>
      </c>
      <c r="U83">
        <v>717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990</v>
      </c>
      <c r="AH83">
        <v>0</v>
      </c>
      <c r="AI83">
        <v>990</v>
      </c>
      <c r="AJ83">
        <v>26</v>
      </c>
      <c r="AK83">
        <v>962</v>
      </c>
      <c r="AL83">
        <v>62</v>
      </c>
      <c r="AM83">
        <v>0</v>
      </c>
      <c r="AN83">
        <v>0</v>
      </c>
      <c r="AO83">
        <v>0</v>
      </c>
      <c r="AP83">
        <v>1024</v>
      </c>
      <c r="AQ83">
        <v>450</v>
      </c>
      <c r="AR83">
        <v>540</v>
      </c>
      <c r="AS83">
        <v>180</v>
      </c>
      <c r="AT83" s="1">
        <v>875.32</v>
      </c>
      <c r="AU83" s="1">
        <v>896327.68000000005</v>
      </c>
      <c r="AV83" s="1">
        <v>866566.8</v>
      </c>
      <c r="AW83" s="1">
        <v>0</v>
      </c>
      <c r="AX83" t="s">
        <v>750</v>
      </c>
    </row>
    <row r="84" spans="1:50" x14ac:dyDescent="0.25">
      <c r="A84" t="s">
        <v>751</v>
      </c>
      <c r="B84" t="s">
        <v>51</v>
      </c>
      <c r="C84" t="s">
        <v>752</v>
      </c>
      <c r="D84" t="s">
        <v>753</v>
      </c>
      <c r="E84" t="s">
        <v>754</v>
      </c>
      <c r="F84" t="s">
        <v>755</v>
      </c>
      <c r="G84" t="s">
        <v>56</v>
      </c>
      <c r="H84" t="s">
        <v>72</v>
      </c>
      <c r="I84" t="s">
        <v>90</v>
      </c>
      <c r="J84" t="s">
        <v>91</v>
      </c>
      <c r="K84" t="s">
        <v>756</v>
      </c>
      <c r="L84" t="s">
        <v>61</v>
      </c>
      <c r="M84" t="s">
        <v>62</v>
      </c>
      <c r="N84" t="s">
        <v>63</v>
      </c>
      <c r="O84" t="s">
        <v>757</v>
      </c>
      <c r="P84" t="s">
        <v>65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 s="1" t="s">
        <v>78</v>
      </c>
      <c r="AU84" s="1">
        <v>0</v>
      </c>
      <c r="AV84" s="1">
        <v>0</v>
      </c>
      <c r="AW84" s="1">
        <v>0</v>
      </c>
      <c r="AX84" t="s">
        <v>756</v>
      </c>
    </row>
    <row r="85" spans="1:50" x14ac:dyDescent="0.25">
      <c r="A85" t="s">
        <v>758</v>
      </c>
      <c r="B85" t="s">
        <v>67</v>
      </c>
      <c r="C85">
        <v>2014</v>
      </c>
      <c r="D85" t="s">
        <v>759</v>
      </c>
      <c r="E85" t="s">
        <v>760</v>
      </c>
      <c r="F85" t="s">
        <v>761</v>
      </c>
      <c r="G85" t="s">
        <v>71</v>
      </c>
      <c r="H85" t="s">
        <v>72</v>
      </c>
      <c r="I85" t="s">
        <v>73</v>
      </c>
      <c r="J85" t="s">
        <v>762</v>
      </c>
      <c r="K85" t="s">
        <v>763</v>
      </c>
      <c r="L85" t="s">
        <v>61</v>
      </c>
      <c r="M85" t="s">
        <v>76</v>
      </c>
      <c r="N85" t="s">
        <v>76</v>
      </c>
      <c r="O85" t="s">
        <v>76</v>
      </c>
      <c r="P85" t="s">
        <v>77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 s="1" t="s">
        <v>78</v>
      </c>
      <c r="AU85" s="1">
        <v>0</v>
      </c>
      <c r="AV85" s="1">
        <v>0</v>
      </c>
      <c r="AW85" s="1">
        <v>0</v>
      </c>
      <c r="AX85" t="s">
        <v>763</v>
      </c>
    </row>
    <row r="86" spans="1:50" x14ac:dyDescent="0.25">
      <c r="A86" t="s">
        <v>2431</v>
      </c>
      <c r="B86" t="s">
        <v>101</v>
      </c>
      <c r="C86" t="s">
        <v>718</v>
      </c>
      <c r="D86" t="s">
        <v>2432</v>
      </c>
      <c r="E86" t="s">
        <v>2433</v>
      </c>
      <c r="F86" t="s">
        <v>1301</v>
      </c>
      <c r="G86" t="s">
        <v>71</v>
      </c>
      <c r="H86" t="s">
        <v>106</v>
      </c>
      <c r="I86" t="s">
        <v>73</v>
      </c>
      <c r="J86" t="s">
        <v>1302</v>
      </c>
      <c r="K86" t="s">
        <v>1303</v>
      </c>
      <c r="L86" t="s">
        <v>61</v>
      </c>
      <c r="M86" t="s">
        <v>76</v>
      </c>
      <c r="N86" t="s">
        <v>76</v>
      </c>
      <c r="O86" t="s">
        <v>76</v>
      </c>
      <c r="P86" t="s">
        <v>110</v>
      </c>
      <c r="Q86">
        <v>4</v>
      </c>
      <c r="R86">
        <v>4</v>
      </c>
      <c r="S86">
        <v>4</v>
      </c>
      <c r="T86">
        <v>4</v>
      </c>
      <c r="U86">
        <v>4</v>
      </c>
      <c r="V86">
        <v>4</v>
      </c>
      <c r="W86">
        <v>4</v>
      </c>
      <c r="X86">
        <v>4</v>
      </c>
      <c r="Y86">
        <v>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3</v>
      </c>
      <c r="AL86">
        <v>0</v>
      </c>
      <c r="AM86">
        <v>0</v>
      </c>
      <c r="AN86">
        <v>1</v>
      </c>
      <c r="AO86">
        <v>0</v>
      </c>
      <c r="AP86">
        <v>4</v>
      </c>
      <c r="AQ86">
        <v>0</v>
      </c>
      <c r="AR86">
        <v>0</v>
      </c>
      <c r="AS86">
        <v>0</v>
      </c>
      <c r="AT86" s="1">
        <v>647.84</v>
      </c>
      <c r="AU86" s="1">
        <v>2591.36</v>
      </c>
      <c r="AV86" s="1">
        <v>0</v>
      </c>
      <c r="AW86" s="1">
        <v>2591.36</v>
      </c>
      <c r="AX86" t="s">
        <v>1303</v>
      </c>
    </row>
    <row r="87" spans="1:50" x14ac:dyDescent="0.25">
      <c r="A87" t="s">
        <v>2434</v>
      </c>
      <c r="B87" t="s">
        <v>101</v>
      </c>
      <c r="C87" t="s">
        <v>718</v>
      </c>
      <c r="D87" t="s">
        <v>2435</v>
      </c>
      <c r="E87" t="s">
        <v>2436</v>
      </c>
      <c r="F87" t="s">
        <v>556</v>
      </c>
      <c r="G87" t="s">
        <v>71</v>
      </c>
      <c r="H87" t="s">
        <v>106</v>
      </c>
      <c r="I87" t="s">
        <v>355</v>
      </c>
      <c r="J87" t="s">
        <v>557</v>
      </c>
      <c r="K87" t="s">
        <v>558</v>
      </c>
      <c r="L87" t="s">
        <v>61</v>
      </c>
      <c r="M87" t="s">
        <v>76</v>
      </c>
      <c r="N87" t="s">
        <v>76</v>
      </c>
      <c r="O87" t="s">
        <v>76</v>
      </c>
      <c r="P87" t="s">
        <v>110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 s="1">
        <v>669.11</v>
      </c>
      <c r="AU87" s="1">
        <v>0</v>
      </c>
      <c r="AV87" s="1">
        <v>0</v>
      </c>
      <c r="AW87" s="1">
        <v>0</v>
      </c>
      <c r="AX87" t="s">
        <v>558</v>
      </c>
    </row>
    <row r="88" spans="1:50" x14ac:dyDescent="0.25">
      <c r="A88" t="s">
        <v>2437</v>
      </c>
      <c r="B88" t="s">
        <v>67</v>
      </c>
      <c r="C88">
        <v>2014</v>
      </c>
      <c r="D88" t="s">
        <v>2438</v>
      </c>
      <c r="E88" t="s">
        <v>419</v>
      </c>
      <c r="F88" t="s">
        <v>420</v>
      </c>
      <c r="G88" t="s">
        <v>71</v>
      </c>
      <c r="H88" t="s">
        <v>72</v>
      </c>
      <c r="I88" t="s">
        <v>133</v>
      </c>
      <c r="J88" t="s">
        <v>421</v>
      </c>
      <c r="K88" t="s">
        <v>422</v>
      </c>
      <c r="L88" t="s">
        <v>61</v>
      </c>
      <c r="M88" t="s">
        <v>76</v>
      </c>
      <c r="N88" t="s">
        <v>76</v>
      </c>
      <c r="O88" t="s">
        <v>76</v>
      </c>
      <c r="P88" t="s">
        <v>77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 s="1" t="s">
        <v>78</v>
      </c>
      <c r="AU88" s="1">
        <v>0</v>
      </c>
      <c r="AV88" s="1">
        <v>0</v>
      </c>
      <c r="AW88" s="1">
        <v>0</v>
      </c>
      <c r="AX88" t="s">
        <v>422</v>
      </c>
    </row>
    <row r="89" spans="1:50" x14ac:dyDescent="0.25">
      <c r="A89" t="s">
        <v>2439</v>
      </c>
      <c r="B89" t="s">
        <v>67</v>
      </c>
      <c r="C89">
        <v>2014</v>
      </c>
      <c r="D89" t="s">
        <v>2440</v>
      </c>
      <c r="E89" t="s">
        <v>1715</v>
      </c>
      <c r="F89" t="s">
        <v>1716</v>
      </c>
      <c r="G89" t="s">
        <v>71</v>
      </c>
      <c r="H89" t="s">
        <v>72</v>
      </c>
      <c r="I89" t="s">
        <v>280</v>
      </c>
      <c r="J89" t="s">
        <v>1717</v>
      </c>
      <c r="K89" t="s">
        <v>1718</v>
      </c>
      <c r="L89" t="s">
        <v>61</v>
      </c>
      <c r="M89" t="s">
        <v>76</v>
      </c>
      <c r="N89" t="s">
        <v>76</v>
      </c>
      <c r="O89" t="s">
        <v>76</v>
      </c>
      <c r="P89" t="s">
        <v>77</v>
      </c>
      <c r="Q89">
        <v>56</v>
      </c>
      <c r="R89">
        <v>56</v>
      </c>
      <c r="S89">
        <v>56</v>
      </c>
      <c r="T89">
        <v>56</v>
      </c>
      <c r="U89">
        <v>56</v>
      </c>
      <c r="V89">
        <v>56</v>
      </c>
      <c r="W89">
        <v>56</v>
      </c>
      <c r="X89">
        <v>56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56</v>
      </c>
      <c r="AL89">
        <v>0</v>
      </c>
      <c r="AM89">
        <v>0</v>
      </c>
      <c r="AN89">
        <v>0</v>
      </c>
      <c r="AO89">
        <v>0</v>
      </c>
      <c r="AP89">
        <v>56</v>
      </c>
      <c r="AQ89">
        <v>0</v>
      </c>
      <c r="AR89">
        <v>0</v>
      </c>
      <c r="AS89">
        <v>0</v>
      </c>
      <c r="AT89" s="1">
        <v>1571.66</v>
      </c>
      <c r="AU89" s="1">
        <v>88012.96</v>
      </c>
      <c r="AV89" s="1">
        <v>0</v>
      </c>
      <c r="AW89" s="1">
        <v>88012.96</v>
      </c>
      <c r="AX89" t="s">
        <v>1718</v>
      </c>
    </row>
    <row r="90" spans="1:50" x14ac:dyDescent="0.25">
      <c r="A90" t="s">
        <v>2441</v>
      </c>
      <c r="B90" t="s">
        <v>101</v>
      </c>
      <c r="C90" t="s">
        <v>156</v>
      </c>
      <c r="D90" t="s">
        <v>2442</v>
      </c>
      <c r="E90" t="s">
        <v>486</v>
      </c>
      <c r="F90" t="s">
        <v>486</v>
      </c>
      <c r="G90" t="s">
        <v>71</v>
      </c>
      <c r="H90" t="s">
        <v>106</v>
      </c>
      <c r="I90" t="s">
        <v>230</v>
      </c>
      <c r="J90" t="s">
        <v>487</v>
      </c>
      <c r="K90" t="s">
        <v>488</v>
      </c>
      <c r="L90" t="s">
        <v>61</v>
      </c>
      <c r="M90" t="s">
        <v>76</v>
      </c>
      <c r="N90" t="s">
        <v>76</v>
      </c>
      <c r="O90" t="s">
        <v>76</v>
      </c>
      <c r="P90" t="s">
        <v>110</v>
      </c>
      <c r="Q90">
        <v>37</v>
      </c>
      <c r="R90">
        <v>37</v>
      </c>
      <c r="S90">
        <v>37</v>
      </c>
      <c r="T90">
        <v>37</v>
      </c>
      <c r="U90">
        <v>37</v>
      </c>
      <c r="V90">
        <v>37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37</v>
      </c>
      <c r="AL90">
        <v>0</v>
      </c>
      <c r="AM90">
        <v>0</v>
      </c>
      <c r="AN90">
        <v>0</v>
      </c>
      <c r="AO90">
        <v>0</v>
      </c>
      <c r="AP90">
        <v>37</v>
      </c>
      <c r="AQ90">
        <v>0</v>
      </c>
      <c r="AR90">
        <v>0</v>
      </c>
      <c r="AS90">
        <v>0</v>
      </c>
      <c r="AT90" s="1">
        <v>476.45</v>
      </c>
      <c r="AU90" s="1">
        <v>17628.649999999998</v>
      </c>
      <c r="AV90" s="1">
        <v>0</v>
      </c>
      <c r="AW90" s="1">
        <v>0</v>
      </c>
      <c r="AX90" t="s">
        <v>488</v>
      </c>
    </row>
    <row r="91" spans="1:50" x14ac:dyDescent="0.25">
      <c r="A91" t="s">
        <v>553</v>
      </c>
      <c r="B91" t="s">
        <v>67</v>
      </c>
      <c r="C91">
        <v>2014</v>
      </c>
      <c r="D91" t="s">
        <v>554</v>
      </c>
      <c r="E91" t="s">
        <v>555</v>
      </c>
      <c r="F91" t="s">
        <v>556</v>
      </c>
      <c r="G91" t="s">
        <v>71</v>
      </c>
      <c r="H91" t="s">
        <v>72</v>
      </c>
      <c r="I91" t="s">
        <v>355</v>
      </c>
      <c r="J91" t="s">
        <v>557</v>
      </c>
      <c r="K91" t="s">
        <v>558</v>
      </c>
      <c r="L91" t="s">
        <v>61</v>
      </c>
      <c r="M91" t="s">
        <v>76</v>
      </c>
      <c r="N91" t="s">
        <v>76</v>
      </c>
      <c r="O91" t="s">
        <v>76</v>
      </c>
      <c r="P91" t="s">
        <v>77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 s="1" t="s">
        <v>78</v>
      </c>
      <c r="AU91" s="1">
        <v>0</v>
      </c>
      <c r="AV91" s="1">
        <v>0</v>
      </c>
      <c r="AW91" s="1">
        <v>0</v>
      </c>
      <c r="AX91" t="s">
        <v>558</v>
      </c>
    </row>
    <row r="92" spans="1:50" x14ac:dyDescent="0.25">
      <c r="A92" t="s">
        <v>559</v>
      </c>
      <c r="B92" t="s">
        <v>67</v>
      </c>
      <c r="C92">
        <v>2014</v>
      </c>
      <c r="D92" t="s">
        <v>560</v>
      </c>
      <c r="E92" t="s">
        <v>561</v>
      </c>
      <c r="F92" t="s">
        <v>486</v>
      </c>
      <c r="G92" t="s">
        <v>71</v>
      </c>
      <c r="H92" t="s">
        <v>72</v>
      </c>
      <c r="I92" t="s">
        <v>230</v>
      </c>
      <c r="J92" t="s">
        <v>487</v>
      </c>
      <c r="K92" t="s">
        <v>488</v>
      </c>
      <c r="L92" t="s">
        <v>61</v>
      </c>
      <c r="M92" t="s">
        <v>62</v>
      </c>
      <c r="N92" t="s">
        <v>76</v>
      </c>
      <c r="O92" t="s">
        <v>76</v>
      </c>
      <c r="P92" t="s">
        <v>77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 s="1" t="s">
        <v>78</v>
      </c>
      <c r="AU92" s="1">
        <v>0</v>
      </c>
      <c r="AV92" s="1">
        <v>0</v>
      </c>
      <c r="AW92" s="1">
        <v>0</v>
      </c>
      <c r="AX92" t="s">
        <v>488</v>
      </c>
    </row>
    <row r="93" spans="1:50" x14ac:dyDescent="0.25">
      <c r="A93" t="s">
        <v>562</v>
      </c>
      <c r="B93" t="s">
        <v>67</v>
      </c>
      <c r="C93" t="s">
        <v>94</v>
      </c>
      <c r="D93" t="s">
        <v>563</v>
      </c>
      <c r="E93" t="s">
        <v>564</v>
      </c>
      <c r="F93" t="s">
        <v>397</v>
      </c>
      <c r="G93" t="s">
        <v>71</v>
      </c>
      <c r="H93" t="s">
        <v>72</v>
      </c>
      <c r="I93" t="s">
        <v>230</v>
      </c>
      <c r="J93" t="s">
        <v>398</v>
      </c>
      <c r="K93" t="s">
        <v>399</v>
      </c>
      <c r="L93" t="s">
        <v>61</v>
      </c>
      <c r="M93" t="s">
        <v>76</v>
      </c>
      <c r="N93" t="s">
        <v>76</v>
      </c>
      <c r="O93" t="s">
        <v>76</v>
      </c>
      <c r="P93" t="s">
        <v>77</v>
      </c>
      <c r="Q93">
        <v>452</v>
      </c>
      <c r="R93">
        <v>452</v>
      </c>
      <c r="S93">
        <v>116</v>
      </c>
      <c r="T93">
        <v>116</v>
      </c>
      <c r="U93">
        <v>116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24</v>
      </c>
      <c r="AG93">
        <v>0</v>
      </c>
      <c r="AH93">
        <v>0</v>
      </c>
      <c r="AI93">
        <v>24</v>
      </c>
      <c r="AJ93">
        <v>1000</v>
      </c>
      <c r="AK93">
        <v>452</v>
      </c>
      <c r="AL93">
        <v>0</v>
      </c>
      <c r="AM93">
        <v>0</v>
      </c>
      <c r="AN93">
        <v>0</v>
      </c>
      <c r="AO93">
        <v>0</v>
      </c>
      <c r="AP93">
        <v>452</v>
      </c>
      <c r="AQ93">
        <v>0</v>
      </c>
      <c r="AR93">
        <v>24</v>
      </c>
      <c r="AS93">
        <v>336</v>
      </c>
      <c r="AT93" s="1">
        <v>428.6</v>
      </c>
      <c r="AU93" s="1">
        <v>193727.2</v>
      </c>
      <c r="AV93" s="1">
        <v>10286.400000000001</v>
      </c>
      <c r="AW93" s="1">
        <v>0</v>
      </c>
      <c r="AX93" t="s">
        <v>399</v>
      </c>
    </row>
    <row r="94" spans="1:50" x14ac:dyDescent="0.25">
      <c r="A94" t="s">
        <v>565</v>
      </c>
      <c r="B94" t="s">
        <v>67</v>
      </c>
      <c r="C94">
        <v>2014</v>
      </c>
      <c r="D94" t="s">
        <v>566</v>
      </c>
      <c r="E94" t="s">
        <v>567</v>
      </c>
      <c r="F94" t="s">
        <v>339</v>
      </c>
      <c r="G94" t="s">
        <v>71</v>
      </c>
      <c r="H94" t="s">
        <v>72</v>
      </c>
      <c r="I94" t="s">
        <v>73</v>
      </c>
      <c r="J94" t="s">
        <v>340</v>
      </c>
      <c r="K94" t="s">
        <v>341</v>
      </c>
      <c r="L94" t="s">
        <v>61</v>
      </c>
      <c r="M94" t="s">
        <v>76</v>
      </c>
      <c r="N94" t="s">
        <v>76</v>
      </c>
      <c r="O94" t="s">
        <v>76</v>
      </c>
      <c r="P94" t="s">
        <v>77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 s="1" t="s">
        <v>78</v>
      </c>
      <c r="AU94" s="1">
        <v>0</v>
      </c>
      <c r="AV94" s="1">
        <v>0</v>
      </c>
      <c r="AW94" s="1">
        <v>0</v>
      </c>
      <c r="AX94" t="s">
        <v>341</v>
      </c>
    </row>
    <row r="95" spans="1:50" x14ac:dyDescent="0.25">
      <c r="A95" t="s">
        <v>568</v>
      </c>
      <c r="B95" t="s">
        <v>51</v>
      </c>
      <c r="C95" t="s">
        <v>156</v>
      </c>
      <c r="D95" t="s">
        <v>569</v>
      </c>
      <c r="E95" t="s">
        <v>570</v>
      </c>
      <c r="F95" t="s">
        <v>571</v>
      </c>
      <c r="G95" t="s">
        <v>56</v>
      </c>
      <c r="H95" t="s">
        <v>72</v>
      </c>
      <c r="I95" t="s">
        <v>58</v>
      </c>
      <c r="J95" t="s">
        <v>572</v>
      </c>
      <c r="K95" t="s">
        <v>573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 s="1" t="s">
        <v>78</v>
      </c>
      <c r="AU95" s="1">
        <v>0</v>
      </c>
      <c r="AV95" s="1">
        <v>0</v>
      </c>
      <c r="AW95" s="1">
        <v>0</v>
      </c>
      <c r="AX95" t="s">
        <v>573</v>
      </c>
    </row>
    <row r="96" spans="1:50" x14ac:dyDescent="0.25">
      <c r="A96" t="s">
        <v>411</v>
      </c>
      <c r="B96" t="s">
        <v>67</v>
      </c>
      <c r="C96" t="s">
        <v>94</v>
      </c>
      <c r="D96" t="s">
        <v>412</v>
      </c>
      <c r="E96" t="s">
        <v>413</v>
      </c>
      <c r="F96" t="s">
        <v>414</v>
      </c>
      <c r="G96" t="s">
        <v>71</v>
      </c>
      <c r="H96" t="s">
        <v>72</v>
      </c>
      <c r="I96" t="s">
        <v>73</v>
      </c>
      <c r="J96" t="s">
        <v>415</v>
      </c>
      <c r="K96" t="s">
        <v>416</v>
      </c>
      <c r="L96" t="s">
        <v>61</v>
      </c>
      <c r="M96" t="s">
        <v>76</v>
      </c>
      <c r="N96" t="s">
        <v>76</v>
      </c>
      <c r="O96" t="s">
        <v>76</v>
      </c>
      <c r="P96" t="s">
        <v>77</v>
      </c>
      <c r="Q96">
        <v>25</v>
      </c>
      <c r="R96">
        <v>25</v>
      </c>
      <c r="S96">
        <v>25</v>
      </c>
      <c r="T96">
        <v>25</v>
      </c>
      <c r="U96">
        <v>25</v>
      </c>
      <c r="V96">
        <v>25</v>
      </c>
      <c r="W96">
        <v>25</v>
      </c>
      <c r="X96">
        <v>25</v>
      </c>
      <c r="Y96">
        <v>25</v>
      </c>
      <c r="Z96">
        <v>25</v>
      </c>
      <c r="AA96">
        <v>25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25</v>
      </c>
      <c r="AL96">
        <v>0</v>
      </c>
      <c r="AM96">
        <v>0</v>
      </c>
      <c r="AN96">
        <v>0</v>
      </c>
      <c r="AO96">
        <v>0</v>
      </c>
      <c r="AP96">
        <v>25</v>
      </c>
      <c r="AQ96">
        <v>0</v>
      </c>
      <c r="AR96">
        <v>0</v>
      </c>
      <c r="AS96">
        <v>0</v>
      </c>
      <c r="AT96" s="1">
        <v>547.48</v>
      </c>
      <c r="AU96" s="1">
        <v>13687</v>
      </c>
      <c r="AV96" s="1">
        <v>0</v>
      </c>
      <c r="AW96" s="1">
        <v>13687</v>
      </c>
      <c r="AX96" t="s">
        <v>416</v>
      </c>
    </row>
    <row r="97" spans="1:50" x14ac:dyDescent="0.25">
      <c r="A97" t="s">
        <v>417</v>
      </c>
      <c r="B97" t="s">
        <v>67</v>
      </c>
      <c r="C97">
        <v>2014</v>
      </c>
      <c r="D97" t="s">
        <v>418</v>
      </c>
      <c r="E97" t="s">
        <v>419</v>
      </c>
      <c r="F97" t="s">
        <v>420</v>
      </c>
      <c r="G97" t="s">
        <v>71</v>
      </c>
      <c r="H97" t="s">
        <v>72</v>
      </c>
      <c r="I97" t="s">
        <v>133</v>
      </c>
      <c r="J97" t="s">
        <v>421</v>
      </c>
      <c r="K97" t="s">
        <v>422</v>
      </c>
      <c r="L97" t="s">
        <v>61</v>
      </c>
      <c r="M97" t="s">
        <v>76</v>
      </c>
      <c r="N97" t="s">
        <v>76</v>
      </c>
      <c r="O97" t="s">
        <v>76</v>
      </c>
      <c r="P97" t="s">
        <v>77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 s="1" t="s">
        <v>78</v>
      </c>
      <c r="AU97" s="1">
        <v>0</v>
      </c>
      <c r="AV97" s="1">
        <v>0</v>
      </c>
      <c r="AW97" s="1">
        <v>0</v>
      </c>
      <c r="AX97" t="s">
        <v>422</v>
      </c>
    </row>
    <row r="98" spans="1:50" x14ac:dyDescent="0.25">
      <c r="A98" t="s">
        <v>423</v>
      </c>
      <c r="B98" t="s">
        <v>67</v>
      </c>
      <c r="C98" t="s">
        <v>424</v>
      </c>
      <c r="D98" t="s">
        <v>425</v>
      </c>
      <c r="E98" t="s">
        <v>426</v>
      </c>
      <c r="F98" t="s">
        <v>427</v>
      </c>
      <c r="G98" t="s">
        <v>71</v>
      </c>
      <c r="H98" t="s">
        <v>72</v>
      </c>
      <c r="I98" t="s">
        <v>73</v>
      </c>
      <c r="J98" t="s">
        <v>428</v>
      </c>
      <c r="K98" t="s">
        <v>429</v>
      </c>
      <c r="L98" t="s">
        <v>61</v>
      </c>
      <c r="M98" t="s">
        <v>62</v>
      </c>
      <c r="N98" t="s">
        <v>63</v>
      </c>
      <c r="O98" t="s">
        <v>85</v>
      </c>
      <c r="P98" t="s">
        <v>77</v>
      </c>
      <c r="Q98">
        <v>2</v>
      </c>
      <c r="R98">
        <v>2</v>
      </c>
      <c r="S98">
        <v>2</v>
      </c>
      <c r="T98">
        <v>2</v>
      </c>
      <c r="U98">
        <v>2</v>
      </c>
      <c r="V98">
        <v>2</v>
      </c>
      <c r="W98">
        <v>2</v>
      </c>
      <c r="X98">
        <v>2</v>
      </c>
      <c r="Y98">
        <v>2</v>
      </c>
      <c r="Z98">
        <v>2</v>
      </c>
      <c r="AA98">
        <v>2</v>
      </c>
      <c r="AB98">
        <v>2</v>
      </c>
      <c r="AC98">
        <v>2</v>
      </c>
      <c r="AD98">
        <v>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2</v>
      </c>
      <c r="AL98">
        <v>0</v>
      </c>
      <c r="AM98">
        <v>0</v>
      </c>
      <c r="AN98">
        <v>0</v>
      </c>
      <c r="AO98">
        <v>0</v>
      </c>
      <c r="AP98">
        <v>2</v>
      </c>
      <c r="AQ98">
        <v>0</v>
      </c>
      <c r="AR98">
        <v>0</v>
      </c>
      <c r="AS98">
        <v>0</v>
      </c>
      <c r="AT98" s="1">
        <v>562.79999999999995</v>
      </c>
      <c r="AU98" s="1">
        <v>1125.5999999999999</v>
      </c>
      <c r="AV98" s="1">
        <v>0</v>
      </c>
      <c r="AW98" s="1">
        <v>1125.5999999999999</v>
      </c>
      <c r="AX98" t="s">
        <v>429</v>
      </c>
    </row>
    <row r="99" spans="1:50" x14ac:dyDescent="0.25">
      <c r="A99" t="s">
        <v>430</v>
      </c>
      <c r="B99" t="s">
        <v>67</v>
      </c>
      <c r="C99" t="s">
        <v>94</v>
      </c>
      <c r="D99" t="s">
        <v>431</v>
      </c>
      <c r="E99" t="s">
        <v>432</v>
      </c>
      <c r="F99" t="s">
        <v>397</v>
      </c>
      <c r="G99" t="s">
        <v>71</v>
      </c>
      <c r="H99" t="s">
        <v>72</v>
      </c>
      <c r="I99" t="s">
        <v>230</v>
      </c>
      <c r="J99" t="s">
        <v>398</v>
      </c>
      <c r="K99" t="s">
        <v>399</v>
      </c>
      <c r="L99" t="s">
        <v>61</v>
      </c>
      <c r="M99" t="s">
        <v>76</v>
      </c>
      <c r="N99" t="s">
        <v>76</v>
      </c>
      <c r="O99" t="s">
        <v>76</v>
      </c>
      <c r="P99" t="s">
        <v>77</v>
      </c>
      <c r="Q99">
        <v>213</v>
      </c>
      <c r="R99">
        <v>213</v>
      </c>
      <c r="S99">
        <v>213</v>
      </c>
      <c r="T99">
        <v>213</v>
      </c>
      <c r="U99">
        <v>213</v>
      </c>
      <c r="V99">
        <v>213</v>
      </c>
      <c r="W99">
        <v>213</v>
      </c>
      <c r="X99">
        <v>213</v>
      </c>
      <c r="Y99">
        <v>213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213</v>
      </c>
      <c r="AL99">
        <v>0</v>
      </c>
      <c r="AM99">
        <v>0</v>
      </c>
      <c r="AN99">
        <v>0</v>
      </c>
      <c r="AO99">
        <v>0</v>
      </c>
      <c r="AP99">
        <v>213</v>
      </c>
      <c r="AQ99">
        <v>0</v>
      </c>
      <c r="AR99">
        <v>0</v>
      </c>
      <c r="AS99">
        <v>0</v>
      </c>
      <c r="AT99" s="1">
        <v>511.21</v>
      </c>
      <c r="AU99" s="1">
        <v>108887.73</v>
      </c>
      <c r="AV99" s="1">
        <v>0</v>
      </c>
      <c r="AW99" s="1">
        <v>108887.73</v>
      </c>
      <c r="AX99" t="s">
        <v>399</v>
      </c>
    </row>
    <row r="100" spans="1:50" x14ac:dyDescent="0.25">
      <c r="A100" t="s">
        <v>433</v>
      </c>
      <c r="B100" t="s">
        <v>51</v>
      </c>
      <c r="C100" t="s">
        <v>156</v>
      </c>
      <c r="D100" t="s">
        <v>434</v>
      </c>
      <c r="E100" t="s">
        <v>435</v>
      </c>
      <c r="F100" t="s">
        <v>436</v>
      </c>
      <c r="G100" t="s">
        <v>76</v>
      </c>
      <c r="H100" t="s">
        <v>72</v>
      </c>
      <c r="I100" t="s">
        <v>126</v>
      </c>
      <c r="J100" t="s">
        <v>76</v>
      </c>
      <c r="K100" t="s">
        <v>76</v>
      </c>
      <c r="L100" t="s">
        <v>61</v>
      </c>
      <c r="M100" t="s">
        <v>62</v>
      </c>
      <c r="N100" t="s">
        <v>63</v>
      </c>
      <c r="O100" t="s">
        <v>127</v>
      </c>
      <c r="P100" t="s">
        <v>127</v>
      </c>
      <c r="Q100">
        <v>42</v>
      </c>
      <c r="R100">
        <v>42</v>
      </c>
      <c r="S100">
        <v>42</v>
      </c>
      <c r="T100">
        <v>42</v>
      </c>
      <c r="U100">
        <v>34</v>
      </c>
      <c r="V100">
        <v>34</v>
      </c>
      <c r="W100">
        <v>34</v>
      </c>
      <c r="X100">
        <v>14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42</v>
      </c>
      <c r="AL100">
        <v>0</v>
      </c>
      <c r="AM100">
        <v>0</v>
      </c>
      <c r="AN100">
        <v>0</v>
      </c>
      <c r="AO100">
        <v>0</v>
      </c>
      <c r="AP100">
        <v>42</v>
      </c>
      <c r="AQ100">
        <v>0</v>
      </c>
      <c r="AR100">
        <v>0</v>
      </c>
      <c r="AS100">
        <v>0</v>
      </c>
      <c r="AT100" s="1">
        <v>3220</v>
      </c>
      <c r="AU100" s="1">
        <v>135240</v>
      </c>
      <c r="AV100" s="1">
        <v>0</v>
      </c>
      <c r="AW100" s="1">
        <v>45080</v>
      </c>
      <c r="AX100" t="s">
        <v>76</v>
      </c>
    </row>
    <row r="101" spans="1:50" x14ac:dyDescent="0.25">
      <c r="A101" t="s">
        <v>1641</v>
      </c>
      <c r="B101" t="s">
        <v>51</v>
      </c>
      <c r="C101" t="s">
        <v>303</v>
      </c>
      <c r="D101" t="s">
        <v>1642</v>
      </c>
      <c r="E101" t="s">
        <v>1643</v>
      </c>
      <c r="F101" t="s">
        <v>1644</v>
      </c>
      <c r="G101" t="s">
        <v>56</v>
      </c>
      <c r="H101" t="s">
        <v>72</v>
      </c>
      <c r="I101" t="s">
        <v>58</v>
      </c>
      <c r="J101" t="s">
        <v>1645</v>
      </c>
      <c r="K101" t="s">
        <v>1646</v>
      </c>
      <c r="L101" t="s">
        <v>61</v>
      </c>
      <c r="M101" t="s">
        <v>62</v>
      </c>
      <c r="N101" t="s">
        <v>76</v>
      </c>
      <c r="O101" t="s">
        <v>76</v>
      </c>
      <c r="P101" t="s">
        <v>65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 s="1" t="s">
        <v>78</v>
      </c>
      <c r="AU101" s="1">
        <v>0</v>
      </c>
      <c r="AV101" s="1">
        <v>0</v>
      </c>
      <c r="AW101" s="1">
        <v>0</v>
      </c>
      <c r="AX101" t="s">
        <v>1646</v>
      </c>
    </row>
    <row r="102" spans="1:50" x14ac:dyDescent="0.25">
      <c r="A102" t="s">
        <v>1647</v>
      </c>
      <c r="B102" t="s">
        <v>67</v>
      </c>
      <c r="C102">
        <v>2014</v>
      </c>
      <c r="D102" t="s">
        <v>1648</v>
      </c>
      <c r="E102" t="s">
        <v>555</v>
      </c>
      <c r="F102" t="s">
        <v>556</v>
      </c>
      <c r="G102" t="s">
        <v>71</v>
      </c>
      <c r="H102" t="s">
        <v>72</v>
      </c>
      <c r="I102" t="s">
        <v>355</v>
      </c>
      <c r="J102" t="s">
        <v>557</v>
      </c>
      <c r="K102" t="s">
        <v>558</v>
      </c>
      <c r="L102" t="s">
        <v>61</v>
      </c>
      <c r="M102" t="s">
        <v>62</v>
      </c>
      <c r="N102" t="s">
        <v>63</v>
      </c>
      <c r="O102" t="s">
        <v>85</v>
      </c>
      <c r="P102" t="s">
        <v>77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 s="1" t="s">
        <v>78</v>
      </c>
      <c r="AU102" s="1">
        <v>0</v>
      </c>
      <c r="AV102" s="1">
        <v>0</v>
      </c>
      <c r="AW102" s="1">
        <v>0</v>
      </c>
      <c r="AX102" t="s">
        <v>558</v>
      </c>
    </row>
    <row r="103" spans="1:50" x14ac:dyDescent="0.25">
      <c r="A103" t="s">
        <v>1649</v>
      </c>
      <c r="B103" t="s">
        <v>51</v>
      </c>
      <c r="C103" t="s">
        <v>156</v>
      </c>
      <c r="D103" t="s">
        <v>1650</v>
      </c>
      <c r="E103" t="s">
        <v>1651</v>
      </c>
      <c r="F103" t="s">
        <v>1652</v>
      </c>
      <c r="G103" t="s">
        <v>116</v>
      </c>
      <c r="H103" t="s">
        <v>57</v>
      </c>
      <c r="I103" t="s">
        <v>117</v>
      </c>
      <c r="J103" t="s">
        <v>118</v>
      </c>
      <c r="K103" t="s">
        <v>1653</v>
      </c>
      <c r="L103" t="s">
        <v>61</v>
      </c>
      <c r="M103" t="s">
        <v>62</v>
      </c>
      <c r="N103" t="s">
        <v>63</v>
      </c>
      <c r="O103" t="s">
        <v>120</v>
      </c>
      <c r="P103" t="s">
        <v>120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1</v>
      </c>
      <c r="AQ103">
        <v>0</v>
      </c>
      <c r="AR103">
        <v>0</v>
      </c>
      <c r="AS103">
        <v>0</v>
      </c>
      <c r="AT103" s="1">
        <v>728.33</v>
      </c>
      <c r="AU103" s="1">
        <v>728.33</v>
      </c>
      <c r="AV103" s="1">
        <v>0</v>
      </c>
      <c r="AW103" s="1">
        <v>728.33</v>
      </c>
      <c r="AX103" t="s">
        <v>1653</v>
      </c>
    </row>
    <row r="104" spans="1:50" x14ac:dyDescent="0.25">
      <c r="A104" t="s">
        <v>1654</v>
      </c>
      <c r="B104" t="s">
        <v>67</v>
      </c>
      <c r="C104" t="s">
        <v>1148</v>
      </c>
      <c r="D104" t="s">
        <v>1655</v>
      </c>
      <c r="E104" t="s">
        <v>494</v>
      </c>
      <c r="F104" t="s">
        <v>493</v>
      </c>
      <c r="G104" t="s">
        <v>71</v>
      </c>
      <c r="H104" t="s">
        <v>72</v>
      </c>
      <c r="I104" t="s">
        <v>230</v>
      </c>
      <c r="J104" t="s">
        <v>494</v>
      </c>
      <c r="K104" t="s">
        <v>495</v>
      </c>
      <c r="L104" t="s">
        <v>61</v>
      </c>
      <c r="M104" t="s">
        <v>76</v>
      </c>
      <c r="N104" t="s">
        <v>76</v>
      </c>
      <c r="O104" t="s">
        <v>76</v>
      </c>
      <c r="P104" t="s">
        <v>77</v>
      </c>
      <c r="Q104">
        <v>85</v>
      </c>
      <c r="R104">
        <v>85</v>
      </c>
      <c r="S104">
        <v>85</v>
      </c>
      <c r="T104">
        <v>85</v>
      </c>
      <c r="U104">
        <v>85</v>
      </c>
      <c r="V104">
        <v>85</v>
      </c>
      <c r="W104">
        <v>85</v>
      </c>
      <c r="X104">
        <v>85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30</v>
      </c>
      <c r="AL104">
        <v>55</v>
      </c>
      <c r="AM104">
        <v>0</v>
      </c>
      <c r="AN104">
        <v>0</v>
      </c>
      <c r="AO104">
        <v>0</v>
      </c>
      <c r="AP104">
        <v>85</v>
      </c>
      <c r="AQ104">
        <v>0</v>
      </c>
      <c r="AR104">
        <v>0</v>
      </c>
      <c r="AS104">
        <v>0</v>
      </c>
      <c r="AT104" s="1">
        <v>459.45</v>
      </c>
      <c r="AU104" s="1">
        <v>39053.25</v>
      </c>
      <c r="AV104" s="1">
        <v>0</v>
      </c>
      <c r="AW104" s="1">
        <v>39053.25</v>
      </c>
      <c r="AX104" t="s">
        <v>495</v>
      </c>
    </row>
    <row r="105" spans="1:50" x14ac:dyDescent="0.25">
      <c r="A105" t="s">
        <v>1656</v>
      </c>
      <c r="B105" t="s">
        <v>67</v>
      </c>
      <c r="C105">
        <v>2014</v>
      </c>
      <c r="D105" t="s">
        <v>1657</v>
      </c>
      <c r="E105" t="s">
        <v>334</v>
      </c>
      <c r="F105" t="s">
        <v>335</v>
      </c>
      <c r="G105" t="s">
        <v>71</v>
      </c>
      <c r="H105" t="s">
        <v>72</v>
      </c>
      <c r="I105" t="s">
        <v>230</v>
      </c>
      <c r="J105" t="s">
        <v>336</v>
      </c>
      <c r="K105" t="s">
        <v>335</v>
      </c>
      <c r="L105" t="s">
        <v>61</v>
      </c>
      <c r="M105" t="s">
        <v>76</v>
      </c>
      <c r="N105" t="s">
        <v>76</v>
      </c>
      <c r="O105" t="s">
        <v>76</v>
      </c>
      <c r="P105" t="s">
        <v>77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 s="1" t="s">
        <v>78</v>
      </c>
      <c r="AU105" s="1">
        <v>0</v>
      </c>
      <c r="AV105" s="1">
        <v>0</v>
      </c>
      <c r="AW105" s="1">
        <v>0</v>
      </c>
      <c r="AX105" t="s">
        <v>335</v>
      </c>
    </row>
    <row r="106" spans="1:50" x14ac:dyDescent="0.25">
      <c r="A106" t="s">
        <v>437</v>
      </c>
      <c r="B106" t="s">
        <v>67</v>
      </c>
      <c r="C106">
        <v>2014</v>
      </c>
      <c r="D106" t="s">
        <v>438</v>
      </c>
      <c r="E106" t="s">
        <v>298</v>
      </c>
      <c r="F106" t="s">
        <v>299</v>
      </c>
      <c r="G106" t="s">
        <v>71</v>
      </c>
      <c r="H106" t="s">
        <v>72</v>
      </c>
      <c r="I106" t="s">
        <v>230</v>
      </c>
      <c r="J106" t="s">
        <v>300</v>
      </c>
      <c r="K106" t="s">
        <v>301</v>
      </c>
      <c r="L106" t="s">
        <v>61</v>
      </c>
      <c r="M106" t="s">
        <v>62</v>
      </c>
      <c r="N106" t="s">
        <v>76</v>
      </c>
      <c r="O106" t="s">
        <v>76</v>
      </c>
      <c r="P106" t="s">
        <v>77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 s="1" t="s">
        <v>78</v>
      </c>
      <c r="AU106" s="1">
        <v>0</v>
      </c>
      <c r="AV106" s="1">
        <v>0</v>
      </c>
      <c r="AW106" s="1">
        <v>0</v>
      </c>
      <c r="AX106" t="s">
        <v>301</v>
      </c>
    </row>
    <row r="107" spans="1:50" x14ac:dyDescent="0.25">
      <c r="A107" t="s">
        <v>439</v>
      </c>
      <c r="B107" t="s">
        <v>67</v>
      </c>
      <c r="C107">
        <v>2014</v>
      </c>
      <c r="D107" t="s">
        <v>440</v>
      </c>
      <c r="E107" t="s">
        <v>441</v>
      </c>
      <c r="F107" t="s">
        <v>362</v>
      </c>
      <c r="G107" t="s">
        <v>71</v>
      </c>
      <c r="H107" t="s">
        <v>72</v>
      </c>
      <c r="I107" t="s">
        <v>230</v>
      </c>
      <c r="J107" t="s">
        <v>363</v>
      </c>
      <c r="K107" t="s">
        <v>364</v>
      </c>
      <c r="L107" t="s">
        <v>61</v>
      </c>
      <c r="M107" t="s">
        <v>62</v>
      </c>
      <c r="N107" t="s">
        <v>76</v>
      </c>
      <c r="O107" t="s">
        <v>76</v>
      </c>
      <c r="P107" t="s">
        <v>77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 s="1" t="s">
        <v>78</v>
      </c>
      <c r="AU107" s="1">
        <v>0</v>
      </c>
      <c r="AV107" s="1">
        <v>0</v>
      </c>
      <c r="AW107" s="1">
        <v>0</v>
      </c>
      <c r="AX107" t="s">
        <v>364</v>
      </c>
    </row>
    <row r="108" spans="1:50" x14ac:dyDescent="0.25">
      <c r="A108" t="s">
        <v>442</v>
      </c>
      <c r="B108" t="s">
        <v>101</v>
      </c>
      <c r="C108" t="s">
        <v>171</v>
      </c>
      <c r="D108" t="s">
        <v>443</v>
      </c>
      <c r="E108" t="s">
        <v>444</v>
      </c>
      <c r="F108" t="s">
        <v>445</v>
      </c>
      <c r="G108" t="s">
        <v>71</v>
      </c>
      <c r="H108" t="s">
        <v>106</v>
      </c>
      <c r="I108" t="s">
        <v>73</v>
      </c>
      <c r="J108" t="s">
        <v>446</v>
      </c>
      <c r="K108" t="s">
        <v>447</v>
      </c>
      <c r="L108" t="s">
        <v>61</v>
      </c>
      <c r="M108" t="s">
        <v>76</v>
      </c>
      <c r="N108" t="s">
        <v>76</v>
      </c>
      <c r="O108" t="s">
        <v>76</v>
      </c>
      <c r="P108" t="s">
        <v>110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7168</v>
      </c>
      <c r="AH108">
        <v>0</v>
      </c>
      <c r="AI108">
        <v>7168</v>
      </c>
      <c r="AJ108">
        <v>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7168</v>
      </c>
      <c r="AR108">
        <v>0</v>
      </c>
      <c r="AS108">
        <v>7168</v>
      </c>
      <c r="AT108" s="1">
        <v>244.63810000000001</v>
      </c>
      <c r="AU108" s="1">
        <v>0</v>
      </c>
      <c r="AV108" s="1">
        <v>1753565.9007999999</v>
      </c>
      <c r="AW108" s="1">
        <v>0</v>
      </c>
      <c r="AX108" t="s">
        <v>447</v>
      </c>
    </row>
    <row r="109" spans="1:50" x14ac:dyDescent="0.25">
      <c r="A109" t="s">
        <v>448</v>
      </c>
      <c r="B109" t="s">
        <v>101</v>
      </c>
      <c r="C109" t="s">
        <v>171</v>
      </c>
      <c r="D109" t="s">
        <v>449</v>
      </c>
      <c r="E109" t="s">
        <v>450</v>
      </c>
      <c r="F109" t="s">
        <v>451</v>
      </c>
      <c r="G109" t="s">
        <v>71</v>
      </c>
      <c r="H109" t="s">
        <v>106</v>
      </c>
      <c r="I109" t="s">
        <v>73</v>
      </c>
      <c r="J109" t="s">
        <v>452</v>
      </c>
      <c r="K109" t="s">
        <v>453</v>
      </c>
      <c r="L109" t="s">
        <v>61</v>
      </c>
      <c r="M109" t="s">
        <v>76</v>
      </c>
      <c r="N109" t="s">
        <v>76</v>
      </c>
      <c r="O109" t="s">
        <v>76</v>
      </c>
      <c r="P109" t="s">
        <v>110</v>
      </c>
      <c r="Q109">
        <v>1371</v>
      </c>
      <c r="R109">
        <v>1371</v>
      </c>
      <c r="S109">
        <v>1371</v>
      </c>
      <c r="T109">
        <v>861</v>
      </c>
      <c r="U109">
        <v>857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5284</v>
      </c>
      <c r="AH109">
        <v>0</v>
      </c>
      <c r="AI109">
        <v>5284</v>
      </c>
      <c r="AJ109">
        <v>0</v>
      </c>
      <c r="AK109">
        <v>1266</v>
      </c>
      <c r="AL109">
        <v>0</v>
      </c>
      <c r="AM109">
        <v>0</v>
      </c>
      <c r="AN109">
        <v>105</v>
      </c>
      <c r="AO109">
        <v>0</v>
      </c>
      <c r="AP109">
        <v>1371</v>
      </c>
      <c r="AQ109">
        <v>2113</v>
      </c>
      <c r="AR109">
        <v>3171</v>
      </c>
      <c r="AS109">
        <v>2113</v>
      </c>
      <c r="AT109" s="1">
        <v>572.16999999999996</v>
      </c>
      <c r="AU109" s="1">
        <v>784445.07</v>
      </c>
      <c r="AV109" s="1">
        <v>3023346.28</v>
      </c>
      <c r="AW109" s="1">
        <v>0</v>
      </c>
      <c r="AX109" t="s">
        <v>453</v>
      </c>
    </row>
    <row r="110" spans="1:50" x14ac:dyDescent="0.25">
      <c r="A110" t="s">
        <v>510</v>
      </c>
      <c r="B110" t="s">
        <v>67</v>
      </c>
      <c r="C110">
        <v>2014</v>
      </c>
      <c r="D110" t="s">
        <v>511</v>
      </c>
      <c r="E110" t="s">
        <v>512</v>
      </c>
      <c r="F110" t="s">
        <v>513</v>
      </c>
      <c r="G110" t="s">
        <v>71</v>
      </c>
      <c r="H110" t="s">
        <v>72</v>
      </c>
      <c r="I110" t="s">
        <v>133</v>
      </c>
      <c r="J110" t="s">
        <v>514</v>
      </c>
      <c r="K110" t="s">
        <v>515</v>
      </c>
      <c r="L110" t="s">
        <v>61</v>
      </c>
      <c r="M110" t="s">
        <v>62</v>
      </c>
      <c r="N110" t="s">
        <v>76</v>
      </c>
      <c r="O110" t="s">
        <v>76</v>
      </c>
      <c r="P110" t="s">
        <v>77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 s="1" t="s">
        <v>78</v>
      </c>
      <c r="AU110" s="1">
        <v>0</v>
      </c>
      <c r="AV110" s="1">
        <v>0</v>
      </c>
      <c r="AW110" s="1">
        <v>0</v>
      </c>
      <c r="AX110" t="s">
        <v>515</v>
      </c>
    </row>
    <row r="111" spans="1:50" x14ac:dyDescent="0.25">
      <c r="A111" t="s">
        <v>516</v>
      </c>
      <c r="B111" t="s">
        <v>190</v>
      </c>
      <c r="C111" t="s">
        <v>191</v>
      </c>
      <c r="D111" t="s">
        <v>517</v>
      </c>
      <c r="E111" t="s">
        <v>518</v>
      </c>
      <c r="F111" t="s">
        <v>146</v>
      </c>
      <c r="G111" t="s">
        <v>56</v>
      </c>
      <c r="H111" t="s">
        <v>57</v>
      </c>
      <c r="I111" t="s">
        <v>90</v>
      </c>
      <c r="J111" t="s">
        <v>147</v>
      </c>
      <c r="K111" t="s">
        <v>148</v>
      </c>
      <c r="L111" t="s">
        <v>196</v>
      </c>
      <c r="M111" t="s">
        <v>76</v>
      </c>
      <c r="N111" t="s">
        <v>76</v>
      </c>
      <c r="O111" t="s">
        <v>76</v>
      </c>
      <c r="P111" t="s">
        <v>65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5</v>
      </c>
      <c r="AG111">
        <v>0</v>
      </c>
      <c r="AH111">
        <v>0</v>
      </c>
      <c r="AI111">
        <v>5</v>
      </c>
      <c r="AJ111">
        <v>41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5</v>
      </c>
      <c r="AS111">
        <v>5</v>
      </c>
      <c r="AT111" s="1">
        <v>591.28250000000003</v>
      </c>
      <c r="AU111" s="1">
        <v>0</v>
      </c>
      <c r="AV111" s="1">
        <v>2956.4125000000004</v>
      </c>
      <c r="AW111" s="1">
        <v>0</v>
      </c>
      <c r="AX111" t="s">
        <v>148</v>
      </c>
    </row>
    <row r="112" spans="1:50" x14ac:dyDescent="0.25">
      <c r="A112" t="s">
        <v>519</v>
      </c>
      <c r="B112" t="s">
        <v>67</v>
      </c>
      <c r="C112">
        <v>2014</v>
      </c>
      <c r="D112" t="s">
        <v>520</v>
      </c>
      <c r="E112" t="s">
        <v>441</v>
      </c>
      <c r="F112" t="s">
        <v>362</v>
      </c>
      <c r="G112" t="s">
        <v>71</v>
      </c>
      <c r="H112" t="s">
        <v>72</v>
      </c>
      <c r="I112" t="s">
        <v>230</v>
      </c>
      <c r="J112" t="s">
        <v>363</v>
      </c>
      <c r="K112" t="s">
        <v>364</v>
      </c>
      <c r="L112" t="s">
        <v>61</v>
      </c>
      <c r="M112" t="s">
        <v>76</v>
      </c>
      <c r="N112" t="s">
        <v>76</v>
      </c>
      <c r="O112" t="s">
        <v>76</v>
      </c>
      <c r="P112" t="s">
        <v>77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 s="1" t="s">
        <v>78</v>
      </c>
      <c r="AU112" s="1">
        <v>0</v>
      </c>
      <c r="AV112" s="1">
        <v>0</v>
      </c>
      <c r="AW112" s="1">
        <v>0</v>
      </c>
      <c r="AX112" t="s">
        <v>364</v>
      </c>
    </row>
    <row r="113" spans="1:50" x14ac:dyDescent="0.25">
      <c r="A113" t="s">
        <v>521</v>
      </c>
      <c r="B113" t="s">
        <v>67</v>
      </c>
      <c r="C113" t="s">
        <v>129</v>
      </c>
      <c r="D113" t="s">
        <v>522</v>
      </c>
      <c r="E113" t="s">
        <v>523</v>
      </c>
      <c r="F113" t="s">
        <v>180</v>
      </c>
      <c r="G113" t="s">
        <v>71</v>
      </c>
      <c r="H113" t="s">
        <v>72</v>
      </c>
      <c r="I113" t="s">
        <v>73</v>
      </c>
      <c r="J113" t="s">
        <v>181</v>
      </c>
      <c r="K113" t="s">
        <v>182</v>
      </c>
      <c r="L113" t="s">
        <v>61</v>
      </c>
      <c r="M113" t="s">
        <v>62</v>
      </c>
      <c r="N113" t="s">
        <v>63</v>
      </c>
      <c r="O113" t="s">
        <v>85</v>
      </c>
      <c r="P113" t="s">
        <v>77</v>
      </c>
      <c r="Q113">
        <v>35</v>
      </c>
      <c r="R113">
        <v>35</v>
      </c>
      <c r="S113">
        <v>35</v>
      </c>
      <c r="T113">
        <v>35</v>
      </c>
      <c r="U113">
        <v>35</v>
      </c>
      <c r="V113">
        <v>35</v>
      </c>
      <c r="W113">
        <v>35</v>
      </c>
      <c r="X113">
        <v>35</v>
      </c>
      <c r="Y113">
        <v>35</v>
      </c>
      <c r="Z113">
        <v>35</v>
      </c>
      <c r="AA113">
        <v>35</v>
      </c>
      <c r="AB113">
        <v>35</v>
      </c>
      <c r="AC113">
        <v>35</v>
      </c>
      <c r="AD113">
        <v>35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35</v>
      </c>
      <c r="AL113">
        <v>0</v>
      </c>
      <c r="AM113">
        <v>0</v>
      </c>
      <c r="AN113">
        <v>0</v>
      </c>
      <c r="AO113">
        <v>0</v>
      </c>
      <c r="AP113">
        <v>35</v>
      </c>
      <c r="AQ113">
        <v>0</v>
      </c>
      <c r="AR113">
        <v>0</v>
      </c>
      <c r="AS113">
        <v>0</v>
      </c>
      <c r="AT113" s="1">
        <v>574.36</v>
      </c>
      <c r="AU113" s="1">
        <v>20102.600000000002</v>
      </c>
      <c r="AV113" s="1">
        <v>0</v>
      </c>
      <c r="AW113" s="1">
        <v>20102.600000000002</v>
      </c>
      <c r="AX113" t="s">
        <v>182</v>
      </c>
    </row>
    <row r="114" spans="1:50" x14ac:dyDescent="0.25">
      <c r="A114" t="s">
        <v>524</v>
      </c>
      <c r="B114" t="s">
        <v>67</v>
      </c>
      <c r="C114">
        <v>2014</v>
      </c>
      <c r="D114" t="s">
        <v>525</v>
      </c>
      <c r="E114" t="s">
        <v>526</v>
      </c>
      <c r="F114" t="s">
        <v>527</v>
      </c>
      <c r="G114" t="s">
        <v>71</v>
      </c>
      <c r="H114" t="s">
        <v>72</v>
      </c>
      <c r="I114" t="s">
        <v>280</v>
      </c>
      <c r="J114" t="s">
        <v>528</v>
      </c>
      <c r="K114" t="s">
        <v>529</v>
      </c>
      <c r="L114" t="s">
        <v>61</v>
      </c>
      <c r="M114" t="s">
        <v>76</v>
      </c>
      <c r="N114" t="s">
        <v>76</v>
      </c>
      <c r="O114" t="s">
        <v>76</v>
      </c>
      <c r="P114" t="s">
        <v>77</v>
      </c>
      <c r="Q114">
        <v>28</v>
      </c>
      <c r="R114">
        <v>28</v>
      </c>
      <c r="S114">
        <v>28</v>
      </c>
      <c r="T114">
        <v>28</v>
      </c>
      <c r="U114">
        <v>28</v>
      </c>
      <c r="V114">
        <v>28</v>
      </c>
      <c r="W114">
        <v>28</v>
      </c>
      <c r="X114">
        <v>28</v>
      </c>
      <c r="Y114">
        <v>20</v>
      </c>
      <c r="Z114">
        <v>20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28</v>
      </c>
      <c r="AL114">
        <v>0</v>
      </c>
      <c r="AM114">
        <v>0</v>
      </c>
      <c r="AN114">
        <v>0</v>
      </c>
      <c r="AO114">
        <v>0</v>
      </c>
      <c r="AP114">
        <v>28</v>
      </c>
      <c r="AQ114">
        <v>0</v>
      </c>
      <c r="AR114">
        <v>0</v>
      </c>
      <c r="AS114">
        <v>0</v>
      </c>
      <c r="AT114" s="1">
        <v>1076.49</v>
      </c>
      <c r="AU114" s="1">
        <v>30141.72</v>
      </c>
      <c r="AV114" s="1">
        <v>0</v>
      </c>
      <c r="AW114" s="1">
        <v>30141.72</v>
      </c>
      <c r="AX114" t="s">
        <v>529</v>
      </c>
    </row>
    <row r="115" spans="1:50" x14ac:dyDescent="0.25">
      <c r="A115" t="s">
        <v>960</v>
      </c>
      <c r="B115" t="s">
        <v>67</v>
      </c>
      <c r="C115">
        <v>2014</v>
      </c>
      <c r="D115" t="s">
        <v>961</v>
      </c>
      <c r="E115" t="s">
        <v>334</v>
      </c>
      <c r="F115" t="s">
        <v>335</v>
      </c>
      <c r="G115" t="s">
        <v>71</v>
      </c>
      <c r="H115" t="s">
        <v>72</v>
      </c>
      <c r="I115" t="s">
        <v>230</v>
      </c>
      <c r="J115" t="s">
        <v>336</v>
      </c>
      <c r="K115" t="s">
        <v>335</v>
      </c>
      <c r="L115" t="s">
        <v>61</v>
      </c>
      <c r="M115" t="s">
        <v>76</v>
      </c>
      <c r="N115" t="s">
        <v>76</v>
      </c>
      <c r="O115" t="s">
        <v>76</v>
      </c>
      <c r="P115" t="s">
        <v>77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 s="1" t="s">
        <v>78</v>
      </c>
      <c r="AU115" s="1">
        <v>0</v>
      </c>
      <c r="AV115" s="1">
        <v>0</v>
      </c>
      <c r="AW115" s="1">
        <v>0</v>
      </c>
      <c r="AX115" t="s">
        <v>335</v>
      </c>
    </row>
    <row r="116" spans="1:50" x14ac:dyDescent="0.25">
      <c r="A116" t="s">
        <v>2954</v>
      </c>
      <c r="B116" t="s">
        <v>101</v>
      </c>
      <c r="C116" t="s">
        <v>171</v>
      </c>
      <c r="D116" t="s">
        <v>2955</v>
      </c>
      <c r="E116" t="s">
        <v>2956</v>
      </c>
      <c r="F116" t="s">
        <v>911</v>
      </c>
      <c r="G116" t="s">
        <v>71</v>
      </c>
      <c r="H116" t="s">
        <v>106</v>
      </c>
      <c r="I116" t="s">
        <v>73</v>
      </c>
      <c r="J116" t="s">
        <v>912</v>
      </c>
      <c r="K116" t="s">
        <v>913</v>
      </c>
      <c r="L116" t="s">
        <v>61</v>
      </c>
      <c r="M116" t="s">
        <v>76</v>
      </c>
      <c r="N116" t="s">
        <v>76</v>
      </c>
      <c r="O116" t="s">
        <v>76</v>
      </c>
      <c r="P116" t="s">
        <v>110</v>
      </c>
      <c r="Q116">
        <v>43</v>
      </c>
      <c r="R116">
        <v>43</v>
      </c>
      <c r="S116">
        <v>26</v>
      </c>
      <c r="T116">
        <v>26</v>
      </c>
      <c r="U116">
        <v>26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1323</v>
      </c>
      <c r="AH116">
        <v>0</v>
      </c>
      <c r="AI116">
        <v>1323</v>
      </c>
      <c r="AJ116">
        <v>0</v>
      </c>
      <c r="AK116">
        <v>43</v>
      </c>
      <c r="AL116">
        <v>0</v>
      </c>
      <c r="AM116">
        <v>0</v>
      </c>
      <c r="AN116">
        <v>0</v>
      </c>
      <c r="AO116">
        <v>0</v>
      </c>
      <c r="AP116">
        <v>43</v>
      </c>
      <c r="AQ116">
        <v>1323</v>
      </c>
      <c r="AR116">
        <v>0</v>
      </c>
      <c r="AS116">
        <v>1310</v>
      </c>
      <c r="AT116" s="1">
        <v>325.98</v>
      </c>
      <c r="AU116" s="1">
        <v>14017.140000000001</v>
      </c>
      <c r="AV116" s="1">
        <v>431271.54000000004</v>
      </c>
      <c r="AW116" s="1">
        <v>0</v>
      </c>
      <c r="AX116" t="s">
        <v>913</v>
      </c>
    </row>
    <row r="117" spans="1:50" x14ac:dyDescent="0.25">
      <c r="A117" t="s">
        <v>2957</v>
      </c>
      <c r="B117" t="s">
        <v>67</v>
      </c>
      <c r="C117">
        <v>2014</v>
      </c>
      <c r="D117" t="s">
        <v>2958</v>
      </c>
      <c r="E117" t="s">
        <v>1526</v>
      </c>
      <c r="F117" t="s">
        <v>1527</v>
      </c>
      <c r="G117" t="s">
        <v>71</v>
      </c>
      <c r="H117" t="s">
        <v>72</v>
      </c>
      <c r="I117" t="s">
        <v>73</v>
      </c>
      <c r="J117" t="s">
        <v>1528</v>
      </c>
      <c r="K117" t="s">
        <v>1529</v>
      </c>
      <c r="L117" t="s">
        <v>61</v>
      </c>
      <c r="M117" t="s">
        <v>76</v>
      </c>
      <c r="N117" t="s">
        <v>76</v>
      </c>
      <c r="O117" t="s">
        <v>76</v>
      </c>
      <c r="P117" t="s">
        <v>77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 s="1" t="s">
        <v>78</v>
      </c>
      <c r="AU117" s="1">
        <v>0</v>
      </c>
      <c r="AV117" s="1">
        <v>0</v>
      </c>
      <c r="AW117" s="1">
        <v>0</v>
      </c>
      <c r="AX117" t="s">
        <v>1529</v>
      </c>
    </row>
    <row r="118" spans="1:50" x14ac:dyDescent="0.25">
      <c r="A118" t="s">
        <v>6755</v>
      </c>
      <c r="B118" t="s">
        <v>67</v>
      </c>
      <c r="C118" t="s">
        <v>284</v>
      </c>
      <c r="D118" t="s">
        <v>6756</v>
      </c>
      <c r="E118" t="s">
        <v>4357</v>
      </c>
      <c r="F118" t="s">
        <v>4358</v>
      </c>
      <c r="G118" t="s">
        <v>71</v>
      </c>
      <c r="H118" t="s">
        <v>72</v>
      </c>
      <c r="I118" t="s">
        <v>73</v>
      </c>
      <c r="J118" t="s">
        <v>4359</v>
      </c>
      <c r="K118" t="s">
        <v>4360</v>
      </c>
      <c r="L118" t="s">
        <v>61</v>
      </c>
      <c r="M118" t="s">
        <v>76</v>
      </c>
      <c r="N118" t="s">
        <v>76</v>
      </c>
      <c r="O118" t="s">
        <v>76</v>
      </c>
      <c r="P118" t="s">
        <v>77</v>
      </c>
      <c r="Q118">
        <v>184</v>
      </c>
      <c r="R118">
        <v>184</v>
      </c>
      <c r="S118">
        <v>184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4</v>
      </c>
      <c r="AH118">
        <v>0</v>
      </c>
      <c r="AI118">
        <v>4</v>
      </c>
      <c r="AJ118">
        <v>2</v>
      </c>
      <c r="AK118">
        <v>84</v>
      </c>
      <c r="AL118">
        <v>0</v>
      </c>
      <c r="AM118">
        <v>0</v>
      </c>
      <c r="AN118">
        <v>100</v>
      </c>
      <c r="AO118">
        <v>0</v>
      </c>
      <c r="AP118">
        <v>184</v>
      </c>
      <c r="AQ118">
        <v>2</v>
      </c>
      <c r="AR118">
        <v>2</v>
      </c>
      <c r="AS118">
        <v>0</v>
      </c>
      <c r="AT118" s="1">
        <v>388.22</v>
      </c>
      <c r="AU118" s="1">
        <v>71432.48000000001</v>
      </c>
      <c r="AV118" s="1">
        <v>1552.88</v>
      </c>
      <c r="AW118" s="1">
        <v>0</v>
      </c>
      <c r="AX118" t="s">
        <v>4360</v>
      </c>
    </row>
    <row r="119" spans="1:50" x14ac:dyDescent="0.25">
      <c r="A119" t="s">
        <v>764</v>
      </c>
      <c r="B119" t="s">
        <v>101</v>
      </c>
      <c r="C119" t="s">
        <v>112</v>
      </c>
      <c r="D119" t="s">
        <v>765</v>
      </c>
      <c r="E119" t="s">
        <v>766</v>
      </c>
      <c r="F119" t="s">
        <v>767</v>
      </c>
      <c r="G119" t="s">
        <v>116</v>
      </c>
      <c r="H119" t="s">
        <v>106</v>
      </c>
      <c r="I119" t="s">
        <v>117</v>
      </c>
      <c r="J119" t="s">
        <v>118</v>
      </c>
      <c r="K119" t="s">
        <v>768</v>
      </c>
      <c r="L119" t="s">
        <v>61</v>
      </c>
      <c r="M119" t="s">
        <v>76</v>
      </c>
      <c r="N119" t="s">
        <v>76</v>
      </c>
      <c r="O119" t="s">
        <v>76</v>
      </c>
      <c r="P119" t="s">
        <v>120</v>
      </c>
      <c r="Q119">
        <v>42</v>
      </c>
      <c r="R119">
        <v>42</v>
      </c>
      <c r="S119">
        <v>42</v>
      </c>
      <c r="T119">
        <v>42</v>
      </c>
      <c r="U119">
        <v>42</v>
      </c>
      <c r="V119">
        <v>42</v>
      </c>
      <c r="W119">
        <v>42</v>
      </c>
      <c r="X119">
        <v>42</v>
      </c>
      <c r="Y119">
        <v>42</v>
      </c>
      <c r="Z119">
        <v>42</v>
      </c>
      <c r="AA119">
        <v>42</v>
      </c>
      <c r="AB119">
        <v>42</v>
      </c>
      <c r="AC119">
        <v>42</v>
      </c>
      <c r="AD119">
        <v>42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42</v>
      </c>
      <c r="AL119">
        <v>0</v>
      </c>
      <c r="AM119">
        <v>0</v>
      </c>
      <c r="AN119">
        <v>0</v>
      </c>
      <c r="AO119">
        <v>0</v>
      </c>
      <c r="AP119">
        <v>42</v>
      </c>
      <c r="AQ119">
        <v>0</v>
      </c>
      <c r="AR119">
        <v>0</v>
      </c>
      <c r="AS119">
        <v>0</v>
      </c>
      <c r="AT119" s="1">
        <v>413.79</v>
      </c>
      <c r="AU119" s="1">
        <v>17379.18</v>
      </c>
      <c r="AV119" s="1">
        <v>0</v>
      </c>
      <c r="AW119" s="1">
        <v>17379.18</v>
      </c>
      <c r="AX119" t="s">
        <v>768</v>
      </c>
    </row>
    <row r="120" spans="1:50" x14ac:dyDescent="0.25">
      <c r="A120" t="s">
        <v>769</v>
      </c>
      <c r="B120" t="s">
        <v>67</v>
      </c>
      <c r="C120">
        <v>2014</v>
      </c>
      <c r="D120" t="s">
        <v>770</v>
      </c>
      <c r="E120" t="s">
        <v>771</v>
      </c>
      <c r="F120" t="s">
        <v>618</v>
      </c>
      <c r="G120" t="s">
        <v>71</v>
      </c>
      <c r="H120" t="s">
        <v>72</v>
      </c>
      <c r="I120" t="s">
        <v>73</v>
      </c>
      <c r="J120" t="s">
        <v>619</v>
      </c>
      <c r="K120" t="s">
        <v>620</v>
      </c>
      <c r="L120" t="s">
        <v>61</v>
      </c>
      <c r="M120" t="s">
        <v>62</v>
      </c>
      <c r="N120" t="s">
        <v>63</v>
      </c>
      <c r="O120" t="s">
        <v>85</v>
      </c>
      <c r="P120" t="s">
        <v>77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 s="1" t="s">
        <v>78</v>
      </c>
      <c r="AU120" s="1">
        <v>0</v>
      </c>
      <c r="AV120" s="1">
        <v>0</v>
      </c>
      <c r="AW120" s="1">
        <v>0</v>
      </c>
      <c r="AX120" t="s">
        <v>620</v>
      </c>
    </row>
    <row r="121" spans="1:50" x14ac:dyDescent="0.25">
      <c r="A121" t="s">
        <v>772</v>
      </c>
      <c r="B121" t="s">
        <v>101</v>
      </c>
      <c r="C121" t="s">
        <v>468</v>
      </c>
      <c r="D121" t="s">
        <v>773</v>
      </c>
      <c r="E121" t="s">
        <v>774</v>
      </c>
      <c r="F121" t="s">
        <v>486</v>
      </c>
      <c r="G121" t="s">
        <v>71</v>
      </c>
      <c r="H121" t="s">
        <v>106</v>
      </c>
      <c r="I121" t="s">
        <v>230</v>
      </c>
      <c r="J121" t="s">
        <v>487</v>
      </c>
      <c r="K121" t="s">
        <v>488</v>
      </c>
      <c r="L121" t="s">
        <v>61</v>
      </c>
      <c r="M121" t="s">
        <v>76</v>
      </c>
      <c r="N121" t="s">
        <v>76</v>
      </c>
      <c r="O121" t="s">
        <v>76</v>
      </c>
      <c r="P121" t="s">
        <v>110</v>
      </c>
      <c r="Q121">
        <v>39</v>
      </c>
      <c r="R121">
        <v>39</v>
      </c>
      <c r="S121">
        <v>39</v>
      </c>
      <c r="T121">
        <v>39</v>
      </c>
      <c r="U121">
        <v>39</v>
      </c>
      <c r="V121">
        <v>39</v>
      </c>
      <c r="W121">
        <v>39</v>
      </c>
      <c r="X121">
        <v>15</v>
      </c>
      <c r="Y121">
        <v>15</v>
      </c>
      <c r="Z121">
        <v>15</v>
      </c>
      <c r="AA121">
        <v>15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48</v>
      </c>
      <c r="AK121">
        <v>39</v>
      </c>
      <c r="AL121">
        <v>0</v>
      </c>
      <c r="AM121">
        <v>0</v>
      </c>
      <c r="AN121">
        <v>0</v>
      </c>
      <c r="AO121">
        <v>0</v>
      </c>
      <c r="AP121">
        <v>39</v>
      </c>
      <c r="AQ121">
        <v>0</v>
      </c>
      <c r="AR121">
        <v>0</v>
      </c>
      <c r="AS121">
        <v>0</v>
      </c>
      <c r="AT121" s="1">
        <v>383.95</v>
      </c>
      <c r="AU121" s="1">
        <v>14974.05</v>
      </c>
      <c r="AV121" s="1">
        <v>0</v>
      </c>
      <c r="AW121" s="1">
        <v>5759.25</v>
      </c>
      <c r="AX121" t="s">
        <v>488</v>
      </c>
    </row>
    <row r="122" spans="1:50" x14ac:dyDescent="0.25">
      <c r="A122" t="s">
        <v>775</v>
      </c>
      <c r="B122" t="s">
        <v>67</v>
      </c>
      <c r="C122">
        <v>2014</v>
      </c>
      <c r="D122" t="s">
        <v>776</v>
      </c>
      <c r="E122" t="s">
        <v>526</v>
      </c>
      <c r="F122" t="s">
        <v>527</v>
      </c>
      <c r="G122" t="s">
        <v>71</v>
      </c>
      <c r="H122" t="s">
        <v>72</v>
      </c>
      <c r="I122" t="s">
        <v>280</v>
      </c>
      <c r="J122" t="s">
        <v>528</v>
      </c>
      <c r="K122" t="s">
        <v>529</v>
      </c>
      <c r="L122" t="s">
        <v>61</v>
      </c>
      <c r="M122" t="s">
        <v>76</v>
      </c>
      <c r="N122" t="s">
        <v>76</v>
      </c>
      <c r="O122" t="s">
        <v>76</v>
      </c>
      <c r="P122" t="s">
        <v>77</v>
      </c>
      <c r="Q122">
        <v>10</v>
      </c>
      <c r="R122">
        <v>10</v>
      </c>
      <c r="S122">
        <v>10</v>
      </c>
      <c r="T122">
        <v>10</v>
      </c>
      <c r="U122">
        <v>10</v>
      </c>
      <c r="V122">
        <v>10</v>
      </c>
      <c r="W122">
        <v>10</v>
      </c>
      <c r="X122">
        <v>10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10</v>
      </c>
      <c r="AL122">
        <v>0</v>
      </c>
      <c r="AM122">
        <v>0</v>
      </c>
      <c r="AN122">
        <v>0</v>
      </c>
      <c r="AO122">
        <v>0</v>
      </c>
      <c r="AP122">
        <v>10</v>
      </c>
      <c r="AQ122">
        <v>0</v>
      </c>
      <c r="AR122">
        <v>0</v>
      </c>
      <c r="AS122">
        <v>0</v>
      </c>
      <c r="AT122" s="1">
        <v>1076.49</v>
      </c>
      <c r="AU122" s="1">
        <v>10764.9</v>
      </c>
      <c r="AV122" s="1">
        <v>0</v>
      </c>
      <c r="AW122" s="1">
        <v>10764.9</v>
      </c>
      <c r="AX122" t="s">
        <v>529</v>
      </c>
    </row>
    <row r="123" spans="1:50" x14ac:dyDescent="0.25">
      <c r="A123" t="s">
        <v>777</v>
      </c>
      <c r="B123" t="s">
        <v>101</v>
      </c>
      <c r="C123" t="s">
        <v>718</v>
      </c>
      <c r="D123" t="s">
        <v>778</v>
      </c>
      <c r="E123" t="s">
        <v>720</v>
      </c>
      <c r="F123" t="s">
        <v>651</v>
      </c>
      <c r="G123" t="s">
        <v>71</v>
      </c>
      <c r="H123" t="s">
        <v>106</v>
      </c>
      <c r="I123" t="s">
        <v>73</v>
      </c>
      <c r="J123" t="s">
        <v>652</v>
      </c>
      <c r="K123" t="s">
        <v>653</v>
      </c>
      <c r="L123" t="s">
        <v>61</v>
      </c>
      <c r="M123" t="s">
        <v>76</v>
      </c>
      <c r="N123" t="s">
        <v>76</v>
      </c>
      <c r="O123" t="s">
        <v>76</v>
      </c>
      <c r="P123" t="s">
        <v>110</v>
      </c>
      <c r="Q123">
        <v>68</v>
      </c>
      <c r="R123">
        <v>68</v>
      </c>
      <c r="S123">
        <v>68</v>
      </c>
      <c r="T123">
        <v>68</v>
      </c>
      <c r="U123">
        <v>68</v>
      </c>
      <c r="V123">
        <v>68</v>
      </c>
      <c r="W123">
        <v>52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68</v>
      </c>
      <c r="AL123">
        <v>0</v>
      </c>
      <c r="AM123">
        <v>0</v>
      </c>
      <c r="AN123">
        <v>0</v>
      </c>
      <c r="AO123">
        <v>0</v>
      </c>
      <c r="AP123">
        <v>68</v>
      </c>
      <c r="AQ123">
        <v>0</v>
      </c>
      <c r="AR123">
        <v>0</v>
      </c>
      <c r="AS123">
        <v>0</v>
      </c>
      <c r="AT123" s="1">
        <v>673.79</v>
      </c>
      <c r="AU123" s="1">
        <v>45817.72</v>
      </c>
      <c r="AV123" s="1">
        <v>0</v>
      </c>
      <c r="AW123" s="1">
        <v>0</v>
      </c>
      <c r="AX123" t="s">
        <v>653</v>
      </c>
    </row>
    <row r="124" spans="1:50" x14ac:dyDescent="0.25">
      <c r="A124" t="s">
        <v>779</v>
      </c>
      <c r="B124" t="s">
        <v>67</v>
      </c>
      <c r="C124">
        <v>2014</v>
      </c>
      <c r="D124" t="s">
        <v>780</v>
      </c>
      <c r="E124" t="s">
        <v>781</v>
      </c>
      <c r="F124" t="s">
        <v>206</v>
      </c>
      <c r="G124" t="s">
        <v>71</v>
      </c>
      <c r="H124" t="s">
        <v>72</v>
      </c>
      <c r="I124" t="s">
        <v>133</v>
      </c>
      <c r="J124" t="s">
        <v>207</v>
      </c>
      <c r="K124" t="s">
        <v>208</v>
      </c>
      <c r="L124" t="s">
        <v>61</v>
      </c>
      <c r="M124" t="s">
        <v>76</v>
      </c>
      <c r="N124" t="s">
        <v>76</v>
      </c>
      <c r="O124" t="s">
        <v>76</v>
      </c>
      <c r="P124" t="s">
        <v>77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 s="1" t="s">
        <v>78</v>
      </c>
      <c r="AU124" s="1">
        <v>0</v>
      </c>
      <c r="AV124" s="1">
        <v>0</v>
      </c>
      <c r="AW124" s="1">
        <v>0</v>
      </c>
      <c r="AX124" t="s">
        <v>208</v>
      </c>
    </row>
    <row r="125" spans="1:50" x14ac:dyDescent="0.25">
      <c r="A125" t="s">
        <v>782</v>
      </c>
      <c r="B125" t="s">
        <v>67</v>
      </c>
      <c r="C125">
        <v>2014</v>
      </c>
      <c r="D125" t="s">
        <v>783</v>
      </c>
      <c r="E125" t="s">
        <v>256</v>
      </c>
      <c r="F125" t="s">
        <v>257</v>
      </c>
      <c r="G125" t="s">
        <v>71</v>
      </c>
      <c r="H125" t="s">
        <v>72</v>
      </c>
      <c r="I125" t="s">
        <v>133</v>
      </c>
      <c r="J125" t="s">
        <v>258</v>
      </c>
      <c r="K125" t="s">
        <v>259</v>
      </c>
      <c r="L125" t="s">
        <v>61</v>
      </c>
      <c r="M125" t="s">
        <v>76</v>
      </c>
      <c r="N125" t="s">
        <v>76</v>
      </c>
      <c r="O125" t="s">
        <v>76</v>
      </c>
      <c r="P125" t="s">
        <v>77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 s="1" t="s">
        <v>78</v>
      </c>
      <c r="AU125" s="1">
        <v>0</v>
      </c>
      <c r="AV125" s="1">
        <v>0</v>
      </c>
      <c r="AW125" s="1">
        <v>0</v>
      </c>
      <c r="AX125" t="s">
        <v>259</v>
      </c>
    </row>
    <row r="126" spans="1:50" x14ac:dyDescent="0.25">
      <c r="A126" t="s">
        <v>784</v>
      </c>
      <c r="B126" t="s">
        <v>67</v>
      </c>
      <c r="C126" t="s">
        <v>94</v>
      </c>
      <c r="D126" t="s">
        <v>785</v>
      </c>
      <c r="E126" t="s">
        <v>786</v>
      </c>
      <c r="F126" t="s">
        <v>657</v>
      </c>
      <c r="G126" t="s">
        <v>71</v>
      </c>
      <c r="H126" t="s">
        <v>72</v>
      </c>
      <c r="I126" t="s">
        <v>230</v>
      </c>
      <c r="J126" t="s">
        <v>658</v>
      </c>
      <c r="K126" t="s">
        <v>659</v>
      </c>
      <c r="L126" t="s">
        <v>61</v>
      </c>
      <c r="M126" t="s">
        <v>76</v>
      </c>
      <c r="N126" t="s">
        <v>76</v>
      </c>
      <c r="O126" t="s">
        <v>76</v>
      </c>
      <c r="P126" t="s">
        <v>77</v>
      </c>
      <c r="Q126">
        <v>30</v>
      </c>
      <c r="R126">
        <v>30</v>
      </c>
      <c r="S126">
        <v>30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30</v>
      </c>
      <c r="AL126">
        <v>0</v>
      </c>
      <c r="AM126">
        <v>0</v>
      </c>
      <c r="AN126">
        <v>0</v>
      </c>
      <c r="AO126">
        <v>0</v>
      </c>
      <c r="AP126">
        <v>30</v>
      </c>
      <c r="AQ126">
        <v>0</v>
      </c>
      <c r="AR126">
        <v>0</v>
      </c>
      <c r="AS126">
        <v>0</v>
      </c>
      <c r="AT126" s="1">
        <v>341.09</v>
      </c>
      <c r="AU126" s="1">
        <v>10232.699999999999</v>
      </c>
      <c r="AV126" s="1">
        <v>0</v>
      </c>
      <c r="AW126" s="1">
        <v>0</v>
      </c>
      <c r="AX126" t="s">
        <v>659</v>
      </c>
    </row>
    <row r="127" spans="1:50" x14ac:dyDescent="0.25">
      <c r="A127" t="s">
        <v>787</v>
      </c>
      <c r="B127" t="s">
        <v>51</v>
      </c>
      <c r="C127" t="s">
        <v>143</v>
      </c>
      <c r="D127" t="s">
        <v>788</v>
      </c>
      <c r="E127" t="s">
        <v>789</v>
      </c>
      <c r="F127" t="s">
        <v>146</v>
      </c>
      <c r="G127" t="s">
        <v>56</v>
      </c>
      <c r="H127" t="s">
        <v>72</v>
      </c>
      <c r="I127" t="s">
        <v>90</v>
      </c>
      <c r="J127" t="s">
        <v>147</v>
      </c>
      <c r="K127" t="s">
        <v>148</v>
      </c>
      <c r="L127" t="s">
        <v>61</v>
      </c>
      <c r="M127" t="s">
        <v>76</v>
      </c>
      <c r="N127" t="s">
        <v>76</v>
      </c>
      <c r="O127" t="s">
        <v>76</v>
      </c>
      <c r="P127" t="s">
        <v>65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2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 s="1" t="s">
        <v>78</v>
      </c>
      <c r="AU127" s="1">
        <v>0</v>
      </c>
      <c r="AV127" s="1">
        <v>0</v>
      </c>
      <c r="AW127" s="1">
        <v>0</v>
      </c>
      <c r="AX127" t="s">
        <v>148</v>
      </c>
    </row>
    <row r="128" spans="1:50" x14ac:dyDescent="0.25">
      <c r="A128" t="s">
        <v>790</v>
      </c>
      <c r="B128" t="s">
        <v>190</v>
      </c>
      <c r="C128" t="s">
        <v>791</v>
      </c>
      <c r="D128" t="s">
        <v>792</v>
      </c>
      <c r="E128" t="s">
        <v>793</v>
      </c>
      <c r="F128" t="s">
        <v>794</v>
      </c>
      <c r="G128" t="s">
        <v>71</v>
      </c>
      <c r="H128" t="s">
        <v>106</v>
      </c>
      <c r="I128" t="s">
        <v>73</v>
      </c>
      <c r="J128" t="s">
        <v>795</v>
      </c>
      <c r="K128" t="s">
        <v>796</v>
      </c>
      <c r="L128" t="s">
        <v>196</v>
      </c>
      <c r="M128" t="s">
        <v>76</v>
      </c>
      <c r="N128" t="s">
        <v>76</v>
      </c>
      <c r="O128" t="s">
        <v>76</v>
      </c>
      <c r="P128" t="s">
        <v>110</v>
      </c>
      <c r="Q128">
        <v>17</v>
      </c>
      <c r="R128">
        <v>17</v>
      </c>
      <c r="S128">
        <v>17</v>
      </c>
      <c r="T128">
        <v>17</v>
      </c>
      <c r="U128">
        <v>17</v>
      </c>
      <c r="V128">
        <v>17</v>
      </c>
      <c r="W128">
        <v>17</v>
      </c>
      <c r="X128">
        <v>17</v>
      </c>
      <c r="Y128">
        <v>17</v>
      </c>
      <c r="Z128">
        <v>17</v>
      </c>
      <c r="AA128">
        <v>17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6</v>
      </c>
      <c r="AL128">
        <v>0</v>
      </c>
      <c r="AM128">
        <v>0</v>
      </c>
      <c r="AN128">
        <v>0</v>
      </c>
      <c r="AO128">
        <v>11</v>
      </c>
      <c r="AP128">
        <v>17</v>
      </c>
      <c r="AQ128">
        <v>0</v>
      </c>
      <c r="AR128">
        <v>0</v>
      </c>
      <c r="AS128">
        <v>0</v>
      </c>
      <c r="AT128" s="1">
        <v>488.68</v>
      </c>
      <c r="AU128" s="1">
        <v>8307.56</v>
      </c>
      <c r="AV128" s="1">
        <v>0</v>
      </c>
      <c r="AW128" s="1">
        <v>8307.56</v>
      </c>
      <c r="AX128" t="s">
        <v>796</v>
      </c>
    </row>
    <row r="129" spans="1:50" x14ac:dyDescent="0.25">
      <c r="A129" t="s">
        <v>8218</v>
      </c>
      <c r="B129" t="s">
        <v>67</v>
      </c>
      <c r="C129" t="s">
        <v>284</v>
      </c>
      <c r="D129" t="s">
        <v>8219</v>
      </c>
      <c r="E129" t="s">
        <v>8254</v>
      </c>
      <c r="F129" t="s">
        <v>665</v>
      </c>
      <c r="G129" t="s">
        <v>71</v>
      </c>
      <c r="H129" t="s">
        <v>72</v>
      </c>
      <c r="I129" t="s">
        <v>73</v>
      </c>
      <c r="J129" t="s">
        <v>666</v>
      </c>
      <c r="K129" t="s">
        <v>667</v>
      </c>
      <c r="L129" t="s">
        <v>61</v>
      </c>
      <c r="M129" t="s">
        <v>76</v>
      </c>
      <c r="N129" t="s">
        <v>76</v>
      </c>
      <c r="O129" t="s">
        <v>76</v>
      </c>
      <c r="P129" t="s">
        <v>77</v>
      </c>
      <c r="Q129">
        <v>979</v>
      </c>
      <c r="R129">
        <v>979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21</v>
      </c>
      <c r="AF129">
        <v>0</v>
      </c>
      <c r="AG129">
        <v>0</v>
      </c>
      <c r="AH129">
        <v>0</v>
      </c>
      <c r="AI129">
        <v>21</v>
      </c>
      <c r="AJ129">
        <v>8501</v>
      </c>
      <c r="AK129">
        <v>979</v>
      </c>
      <c r="AL129">
        <v>0</v>
      </c>
      <c r="AM129">
        <v>0</v>
      </c>
      <c r="AN129">
        <v>0</v>
      </c>
      <c r="AO129">
        <v>0</v>
      </c>
      <c r="AP129">
        <v>979</v>
      </c>
      <c r="AQ129">
        <v>21</v>
      </c>
      <c r="AR129">
        <v>0</v>
      </c>
      <c r="AS129">
        <v>1000</v>
      </c>
      <c r="AT129" s="1">
        <v>856.19569999999999</v>
      </c>
      <c r="AU129" s="1">
        <v>838215.59030000004</v>
      </c>
      <c r="AV129" s="1">
        <v>17980.109700000001</v>
      </c>
      <c r="AW129" s="1">
        <v>0</v>
      </c>
      <c r="AX129" t="s">
        <v>667</v>
      </c>
    </row>
    <row r="130" spans="1:50" x14ac:dyDescent="0.25">
      <c r="A130" t="s">
        <v>1083</v>
      </c>
      <c r="B130" t="s">
        <v>67</v>
      </c>
      <c r="C130">
        <v>2014</v>
      </c>
      <c r="D130" t="s">
        <v>1084</v>
      </c>
      <c r="E130" t="s">
        <v>923</v>
      </c>
      <c r="F130" t="s">
        <v>397</v>
      </c>
      <c r="G130" t="s">
        <v>71</v>
      </c>
      <c r="H130" t="s">
        <v>72</v>
      </c>
      <c r="I130" t="s">
        <v>230</v>
      </c>
      <c r="J130" t="s">
        <v>398</v>
      </c>
      <c r="K130" t="s">
        <v>399</v>
      </c>
      <c r="L130" t="s">
        <v>61</v>
      </c>
      <c r="M130" t="s">
        <v>76</v>
      </c>
      <c r="N130" t="s">
        <v>76</v>
      </c>
      <c r="O130" t="s">
        <v>76</v>
      </c>
      <c r="P130" t="s">
        <v>77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 s="1" t="s">
        <v>78</v>
      </c>
      <c r="AU130" s="1">
        <v>0</v>
      </c>
      <c r="AV130" s="1">
        <v>0</v>
      </c>
      <c r="AW130" s="1">
        <v>0</v>
      </c>
      <c r="AX130" t="s">
        <v>399</v>
      </c>
    </row>
    <row r="131" spans="1:50" x14ac:dyDescent="0.25">
      <c r="A131" t="s">
        <v>1085</v>
      </c>
      <c r="B131" t="s">
        <v>101</v>
      </c>
      <c r="C131" t="s">
        <v>615</v>
      </c>
      <c r="D131" t="s">
        <v>1086</v>
      </c>
      <c r="E131" t="s">
        <v>1087</v>
      </c>
      <c r="F131" t="s">
        <v>1088</v>
      </c>
      <c r="G131" t="s">
        <v>71</v>
      </c>
      <c r="H131" t="s">
        <v>106</v>
      </c>
      <c r="I131" t="s">
        <v>73</v>
      </c>
      <c r="J131" t="s">
        <v>1089</v>
      </c>
      <c r="K131" t="s">
        <v>1090</v>
      </c>
      <c r="L131" t="s">
        <v>61</v>
      </c>
      <c r="M131" t="s">
        <v>62</v>
      </c>
      <c r="N131" t="s">
        <v>76</v>
      </c>
      <c r="O131" t="s">
        <v>76</v>
      </c>
      <c r="P131" t="s">
        <v>110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 s="1" t="s">
        <v>78</v>
      </c>
      <c r="AU131" s="1">
        <v>0</v>
      </c>
      <c r="AV131" s="1">
        <v>0</v>
      </c>
      <c r="AW131" s="1">
        <v>0</v>
      </c>
      <c r="AX131" t="s">
        <v>1090</v>
      </c>
    </row>
    <row r="132" spans="1:50" x14ac:dyDescent="0.25">
      <c r="A132" t="s">
        <v>1091</v>
      </c>
      <c r="B132" t="s">
        <v>101</v>
      </c>
      <c r="C132" t="s">
        <v>251</v>
      </c>
      <c r="D132" t="s">
        <v>1092</v>
      </c>
      <c r="E132" t="s">
        <v>1093</v>
      </c>
      <c r="F132" t="s">
        <v>180</v>
      </c>
      <c r="G132" t="s">
        <v>71</v>
      </c>
      <c r="H132" t="s">
        <v>106</v>
      </c>
      <c r="I132" t="s">
        <v>73</v>
      </c>
      <c r="J132" t="s">
        <v>181</v>
      </c>
      <c r="K132" t="s">
        <v>182</v>
      </c>
      <c r="L132" t="s">
        <v>61</v>
      </c>
      <c r="M132" t="s">
        <v>76</v>
      </c>
      <c r="N132" t="s">
        <v>76</v>
      </c>
      <c r="O132" t="s">
        <v>76</v>
      </c>
      <c r="P132" t="s">
        <v>110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 s="1" t="s">
        <v>78</v>
      </c>
      <c r="AU132" s="1">
        <v>0</v>
      </c>
      <c r="AV132" s="1">
        <v>0</v>
      </c>
      <c r="AW132" s="1">
        <v>0</v>
      </c>
      <c r="AX132" t="s">
        <v>182</v>
      </c>
    </row>
    <row r="133" spans="1:50" x14ac:dyDescent="0.25">
      <c r="A133" t="s">
        <v>1094</v>
      </c>
      <c r="B133" t="s">
        <v>67</v>
      </c>
      <c r="C133">
        <v>2014</v>
      </c>
      <c r="D133" t="s">
        <v>1095</v>
      </c>
      <c r="E133" t="s">
        <v>256</v>
      </c>
      <c r="F133" t="s">
        <v>257</v>
      </c>
      <c r="G133" t="s">
        <v>71</v>
      </c>
      <c r="H133" t="s">
        <v>72</v>
      </c>
      <c r="I133" t="s">
        <v>133</v>
      </c>
      <c r="J133" t="s">
        <v>258</v>
      </c>
      <c r="K133" t="s">
        <v>259</v>
      </c>
      <c r="L133" t="s">
        <v>61</v>
      </c>
      <c r="M133" t="s">
        <v>76</v>
      </c>
      <c r="N133" t="s">
        <v>76</v>
      </c>
      <c r="O133" t="s">
        <v>76</v>
      </c>
      <c r="P133" t="s">
        <v>77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 s="1" t="s">
        <v>78</v>
      </c>
      <c r="AU133" s="1">
        <v>0</v>
      </c>
      <c r="AV133" s="1">
        <v>0</v>
      </c>
      <c r="AW133" s="1">
        <v>0</v>
      </c>
      <c r="AX133" t="s">
        <v>259</v>
      </c>
    </row>
    <row r="134" spans="1:50" x14ac:dyDescent="0.25">
      <c r="A134" t="s">
        <v>2588</v>
      </c>
      <c r="B134" t="s">
        <v>67</v>
      </c>
      <c r="C134">
        <v>2014</v>
      </c>
      <c r="D134" t="s">
        <v>2589</v>
      </c>
      <c r="E134" t="s">
        <v>1931</v>
      </c>
      <c r="F134" t="s">
        <v>892</v>
      </c>
      <c r="G134" t="s">
        <v>71</v>
      </c>
      <c r="H134" t="s">
        <v>72</v>
      </c>
      <c r="I134" t="s">
        <v>391</v>
      </c>
      <c r="J134" t="s">
        <v>893</v>
      </c>
      <c r="K134" t="s">
        <v>894</v>
      </c>
      <c r="L134" t="s">
        <v>61</v>
      </c>
      <c r="M134" t="s">
        <v>76</v>
      </c>
      <c r="N134" t="s">
        <v>76</v>
      </c>
      <c r="O134" t="s">
        <v>76</v>
      </c>
      <c r="P134" t="s">
        <v>77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0</v>
      </c>
      <c r="AN134">
        <v>0</v>
      </c>
      <c r="AO134">
        <v>0</v>
      </c>
      <c r="AP134">
        <v>1</v>
      </c>
      <c r="AQ134">
        <v>0</v>
      </c>
      <c r="AR134">
        <v>0</v>
      </c>
      <c r="AS134">
        <v>0</v>
      </c>
      <c r="AT134" s="1">
        <v>583.19000000000005</v>
      </c>
      <c r="AU134" s="1">
        <v>583.19000000000005</v>
      </c>
      <c r="AV134" s="1">
        <v>0</v>
      </c>
      <c r="AW134" s="1">
        <v>583.19000000000005</v>
      </c>
      <c r="AX134" t="s">
        <v>894</v>
      </c>
    </row>
    <row r="135" spans="1:50" x14ac:dyDescent="0.25">
      <c r="A135" t="s">
        <v>2590</v>
      </c>
      <c r="B135" t="s">
        <v>51</v>
      </c>
      <c r="C135" t="s">
        <v>52</v>
      </c>
      <c r="D135" t="s">
        <v>2591</v>
      </c>
      <c r="E135" t="s">
        <v>2592</v>
      </c>
      <c r="F135" t="s">
        <v>1116</v>
      </c>
      <c r="G135" t="s">
        <v>56</v>
      </c>
      <c r="H135" t="s">
        <v>57</v>
      </c>
      <c r="I135" t="s">
        <v>58</v>
      </c>
      <c r="J135" t="s">
        <v>1117</v>
      </c>
      <c r="K135" t="s">
        <v>1118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>
        <v>280</v>
      </c>
      <c r="R135">
        <v>280</v>
      </c>
      <c r="S135">
        <v>280</v>
      </c>
      <c r="T135">
        <v>280</v>
      </c>
      <c r="U135">
        <v>280</v>
      </c>
      <c r="V135">
        <v>280</v>
      </c>
      <c r="W135">
        <v>280</v>
      </c>
      <c r="X135">
        <v>280</v>
      </c>
      <c r="Y135">
        <v>280</v>
      </c>
      <c r="Z135">
        <v>280</v>
      </c>
      <c r="AA135">
        <v>280</v>
      </c>
      <c r="AB135">
        <v>280</v>
      </c>
      <c r="AC135">
        <v>280</v>
      </c>
      <c r="AD135">
        <v>280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209</v>
      </c>
      <c r="AL135">
        <v>71</v>
      </c>
      <c r="AM135">
        <v>0</v>
      </c>
      <c r="AN135">
        <v>0</v>
      </c>
      <c r="AO135">
        <v>0</v>
      </c>
      <c r="AP135">
        <v>280</v>
      </c>
      <c r="AQ135">
        <v>0</v>
      </c>
      <c r="AR135">
        <v>0</v>
      </c>
      <c r="AS135">
        <v>0</v>
      </c>
      <c r="AT135" s="1">
        <v>909.08</v>
      </c>
      <c r="AU135" s="1">
        <v>254542.40000000002</v>
      </c>
      <c r="AV135" s="1">
        <v>0</v>
      </c>
      <c r="AW135" s="1">
        <v>254542.40000000002</v>
      </c>
      <c r="AX135" t="s">
        <v>1118</v>
      </c>
    </row>
    <row r="136" spans="1:50" x14ac:dyDescent="0.25">
      <c r="A136" t="s">
        <v>2593</v>
      </c>
      <c r="B136" t="s">
        <v>101</v>
      </c>
      <c r="C136" t="s">
        <v>76</v>
      </c>
      <c r="D136" t="s">
        <v>2594</v>
      </c>
      <c r="E136" t="s">
        <v>954</v>
      </c>
      <c r="F136" t="s">
        <v>229</v>
      </c>
      <c r="G136" t="s">
        <v>71</v>
      </c>
      <c r="H136" t="s">
        <v>106</v>
      </c>
      <c r="I136" t="s">
        <v>230</v>
      </c>
      <c r="J136" t="s">
        <v>231</v>
      </c>
      <c r="K136" t="s">
        <v>229</v>
      </c>
      <c r="L136" t="s">
        <v>61</v>
      </c>
      <c r="M136" t="s">
        <v>76</v>
      </c>
      <c r="N136" t="s">
        <v>76</v>
      </c>
      <c r="O136" t="s">
        <v>76</v>
      </c>
      <c r="P136" t="s">
        <v>110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 s="1" t="s">
        <v>78</v>
      </c>
      <c r="AU136" s="1">
        <v>0</v>
      </c>
      <c r="AV136" s="1">
        <v>0</v>
      </c>
      <c r="AW136" s="1">
        <v>0</v>
      </c>
      <c r="AX136" t="s">
        <v>229</v>
      </c>
    </row>
    <row r="137" spans="1:50" x14ac:dyDescent="0.25">
      <c r="A137" t="s">
        <v>2595</v>
      </c>
      <c r="B137" t="s">
        <v>190</v>
      </c>
      <c r="C137" t="s">
        <v>791</v>
      </c>
      <c r="D137" t="s">
        <v>2596</v>
      </c>
      <c r="E137" t="s">
        <v>2597</v>
      </c>
      <c r="F137" t="s">
        <v>345</v>
      </c>
      <c r="G137" t="s">
        <v>71</v>
      </c>
      <c r="H137" t="s">
        <v>106</v>
      </c>
      <c r="I137" t="s">
        <v>73</v>
      </c>
      <c r="J137" t="s">
        <v>346</v>
      </c>
      <c r="K137" t="s">
        <v>347</v>
      </c>
      <c r="L137" t="s">
        <v>196</v>
      </c>
      <c r="M137" t="s">
        <v>76</v>
      </c>
      <c r="N137" t="s">
        <v>76</v>
      </c>
      <c r="O137" t="s">
        <v>76</v>
      </c>
      <c r="P137" t="s">
        <v>110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4</v>
      </c>
      <c r="Y137">
        <v>4</v>
      </c>
      <c r="Z137">
        <v>4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4</v>
      </c>
      <c r="AL137">
        <v>0</v>
      </c>
      <c r="AM137">
        <v>0</v>
      </c>
      <c r="AN137">
        <v>0</v>
      </c>
      <c r="AO137">
        <v>0</v>
      </c>
      <c r="AP137">
        <v>4</v>
      </c>
      <c r="AQ137">
        <v>0</v>
      </c>
      <c r="AR137">
        <v>0</v>
      </c>
      <c r="AS137">
        <v>0</v>
      </c>
      <c r="AT137" s="1">
        <v>718.12</v>
      </c>
      <c r="AU137" s="1">
        <v>2872.48</v>
      </c>
      <c r="AV137" s="1">
        <v>0</v>
      </c>
      <c r="AW137" s="1">
        <v>2872.48</v>
      </c>
      <c r="AX137" t="s">
        <v>347</v>
      </c>
    </row>
    <row r="138" spans="1:50" x14ac:dyDescent="0.25">
      <c r="A138" t="s">
        <v>2598</v>
      </c>
      <c r="B138" t="s">
        <v>190</v>
      </c>
      <c r="C138" t="s">
        <v>191</v>
      </c>
      <c r="D138" t="s">
        <v>2599</v>
      </c>
      <c r="E138" t="s">
        <v>2600</v>
      </c>
      <c r="F138" t="s">
        <v>1366</v>
      </c>
      <c r="G138" t="s">
        <v>56</v>
      </c>
      <c r="H138" t="s">
        <v>57</v>
      </c>
      <c r="I138" t="s">
        <v>90</v>
      </c>
      <c r="J138" t="s">
        <v>147</v>
      </c>
      <c r="K138" t="s">
        <v>1367</v>
      </c>
      <c r="L138" t="s">
        <v>196</v>
      </c>
      <c r="M138" t="s">
        <v>76</v>
      </c>
      <c r="N138" t="s">
        <v>76</v>
      </c>
      <c r="O138" t="s">
        <v>76</v>
      </c>
      <c r="P138" t="s">
        <v>65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46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 s="1" t="s">
        <v>78</v>
      </c>
      <c r="AU138" s="1">
        <v>0</v>
      </c>
      <c r="AV138" s="1">
        <v>0</v>
      </c>
      <c r="AW138" s="1">
        <v>0</v>
      </c>
      <c r="AX138" t="s">
        <v>1367</v>
      </c>
    </row>
    <row r="139" spans="1:50" x14ac:dyDescent="0.25">
      <c r="A139" t="s">
        <v>136</v>
      </c>
      <c r="B139" t="s">
        <v>67</v>
      </c>
      <c r="C139">
        <v>2014</v>
      </c>
      <c r="D139" t="s">
        <v>137</v>
      </c>
      <c r="E139" t="s">
        <v>138</v>
      </c>
      <c r="F139" t="s">
        <v>139</v>
      </c>
      <c r="G139" t="s">
        <v>71</v>
      </c>
      <c r="H139" t="s">
        <v>72</v>
      </c>
      <c r="I139" t="s">
        <v>73</v>
      </c>
      <c r="J139" t="s">
        <v>140</v>
      </c>
      <c r="K139" t="s">
        <v>141</v>
      </c>
      <c r="L139" t="s">
        <v>61</v>
      </c>
      <c r="M139" t="s">
        <v>76</v>
      </c>
      <c r="N139" t="s">
        <v>76</v>
      </c>
      <c r="O139" t="s">
        <v>76</v>
      </c>
      <c r="P139" t="s">
        <v>77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 s="1" t="s">
        <v>78</v>
      </c>
      <c r="AU139" s="1">
        <v>0</v>
      </c>
      <c r="AV139" s="1">
        <v>0</v>
      </c>
      <c r="AW139" s="1">
        <v>0</v>
      </c>
      <c r="AX139" t="s">
        <v>141</v>
      </c>
    </row>
    <row r="140" spans="1:50" x14ac:dyDescent="0.25">
      <c r="A140" t="s">
        <v>142</v>
      </c>
      <c r="B140" t="s">
        <v>51</v>
      </c>
      <c r="C140" t="s">
        <v>143</v>
      </c>
      <c r="D140" t="s">
        <v>144</v>
      </c>
      <c r="E140" t="s">
        <v>145</v>
      </c>
      <c r="F140" t="s">
        <v>146</v>
      </c>
      <c r="G140" t="s">
        <v>56</v>
      </c>
      <c r="H140" t="s">
        <v>72</v>
      </c>
      <c r="I140" t="s">
        <v>90</v>
      </c>
      <c r="J140" t="s">
        <v>147</v>
      </c>
      <c r="K140" t="s">
        <v>148</v>
      </c>
      <c r="L140" t="s">
        <v>61</v>
      </c>
      <c r="M140" t="s">
        <v>76</v>
      </c>
      <c r="N140" t="s">
        <v>76</v>
      </c>
      <c r="O140" t="s">
        <v>76</v>
      </c>
      <c r="P140" t="s">
        <v>65</v>
      </c>
      <c r="Q140">
        <v>49</v>
      </c>
      <c r="R140">
        <v>49</v>
      </c>
      <c r="S140">
        <v>25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96</v>
      </c>
      <c r="AG140">
        <v>0</v>
      </c>
      <c r="AH140">
        <v>0</v>
      </c>
      <c r="AI140">
        <v>96</v>
      </c>
      <c r="AJ140">
        <v>289</v>
      </c>
      <c r="AK140">
        <v>49</v>
      </c>
      <c r="AL140">
        <v>0</v>
      </c>
      <c r="AM140">
        <v>0</v>
      </c>
      <c r="AN140">
        <v>0</v>
      </c>
      <c r="AO140">
        <v>0</v>
      </c>
      <c r="AP140">
        <v>49</v>
      </c>
      <c r="AQ140">
        <v>0</v>
      </c>
      <c r="AR140">
        <v>96</v>
      </c>
      <c r="AS140">
        <v>120</v>
      </c>
      <c r="AT140" s="1">
        <v>665.35940000000005</v>
      </c>
      <c r="AU140" s="1">
        <v>32602.610600000004</v>
      </c>
      <c r="AV140" s="1">
        <v>63874.502400000005</v>
      </c>
      <c r="AW140" s="1">
        <v>0</v>
      </c>
      <c r="AX140" t="s">
        <v>148</v>
      </c>
    </row>
    <row r="141" spans="1:50" x14ac:dyDescent="0.25">
      <c r="A141" t="s">
        <v>149</v>
      </c>
      <c r="B141" t="s">
        <v>67</v>
      </c>
      <c r="C141">
        <v>2014</v>
      </c>
      <c r="D141" t="s">
        <v>150</v>
      </c>
      <c r="E141" t="s">
        <v>151</v>
      </c>
      <c r="F141" t="s">
        <v>152</v>
      </c>
      <c r="G141" t="s">
        <v>71</v>
      </c>
      <c r="H141" t="s">
        <v>72</v>
      </c>
      <c r="I141" t="s">
        <v>73</v>
      </c>
      <c r="J141" t="s">
        <v>153</v>
      </c>
      <c r="K141" t="s">
        <v>154</v>
      </c>
      <c r="L141" t="s">
        <v>61</v>
      </c>
      <c r="M141" t="s">
        <v>76</v>
      </c>
      <c r="N141" t="s">
        <v>76</v>
      </c>
      <c r="O141" t="s">
        <v>76</v>
      </c>
      <c r="P141" t="s">
        <v>77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 s="1" t="s">
        <v>78</v>
      </c>
      <c r="AU141" s="1">
        <v>0</v>
      </c>
      <c r="AV141" s="1">
        <v>0</v>
      </c>
      <c r="AW141" s="1">
        <v>0</v>
      </c>
      <c r="AX141" t="s">
        <v>154</v>
      </c>
    </row>
    <row r="142" spans="1:50" x14ac:dyDescent="0.25">
      <c r="A142" t="s">
        <v>155</v>
      </c>
      <c r="B142" t="s">
        <v>51</v>
      </c>
      <c r="C142" t="s">
        <v>156</v>
      </c>
      <c r="D142" t="s">
        <v>157</v>
      </c>
      <c r="E142" t="s">
        <v>158</v>
      </c>
      <c r="F142" t="s">
        <v>159</v>
      </c>
      <c r="G142" t="s">
        <v>56</v>
      </c>
      <c r="H142" t="s">
        <v>57</v>
      </c>
      <c r="I142" t="s">
        <v>90</v>
      </c>
      <c r="J142" t="s">
        <v>91</v>
      </c>
      <c r="K142" t="s">
        <v>160</v>
      </c>
      <c r="L142" t="s">
        <v>61</v>
      </c>
      <c r="M142" t="s">
        <v>76</v>
      </c>
      <c r="N142" t="s">
        <v>76</v>
      </c>
      <c r="O142" t="s">
        <v>76</v>
      </c>
      <c r="P142" t="s">
        <v>65</v>
      </c>
      <c r="Q142">
        <v>773</v>
      </c>
      <c r="R142">
        <v>773</v>
      </c>
      <c r="S142">
        <v>453</v>
      </c>
      <c r="T142">
        <v>22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964</v>
      </c>
      <c r="AH142">
        <v>0</v>
      </c>
      <c r="AI142">
        <v>964</v>
      </c>
      <c r="AJ142">
        <v>469</v>
      </c>
      <c r="AK142">
        <v>149</v>
      </c>
      <c r="AL142">
        <v>95</v>
      </c>
      <c r="AM142">
        <v>0</v>
      </c>
      <c r="AN142">
        <v>529</v>
      </c>
      <c r="AO142">
        <v>0</v>
      </c>
      <c r="AP142">
        <v>773</v>
      </c>
      <c r="AQ142">
        <v>0</v>
      </c>
      <c r="AR142">
        <v>964</v>
      </c>
      <c r="AS142">
        <v>260</v>
      </c>
      <c r="AT142" s="1">
        <v>475.63</v>
      </c>
      <c r="AU142" s="1">
        <v>367661.99</v>
      </c>
      <c r="AV142" s="1">
        <v>458507.32</v>
      </c>
      <c r="AW142" s="1">
        <v>0</v>
      </c>
      <c r="AX142" t="s">
        <v>160</v>
      </c>
    </row>
    <row r="143" spans="1:50" x14ac:dyDescent="0.25">
      <c r="A143" t="s">
        <v>161</v>
      </c>
      <c r="B143" t="s">
        <v>51</v>
      </c>
      <c r="C143" t="s">
        <v>162</v>
      </c>
      <c r="D143" t="s">
        <v>163</v>
      </c>
      <c r="E143" t="s">
        <v>164</v>
      </c>
      <c r="F143" t="s">
        <v>165</v>
      </c>
      <c r="G143" t="s">
        <v>56</v>
      </c>
      <c r="H143" t="s">
        <v>57</v>
      </c>
      <c r="I143" t="s">
        <v>58</v>
      </c>
      <c r="J143" t="s">
        <v>166</v>
      </c>
      <c r="K143" t="s">
        <v>167</v>
      </c>
      <c r="L143" t="s">
        <v>61</v>
      </c>
      <c r="M143" t="s">
        <v>62</v>
      </c>
      <c r="N143" t="s">
        <v>76</v>
      </c>
      <c r="O143" t="s">
        <v>76</v>
      </c>
      <c r="P143" t="s">
        <v>65</v>
      </c>
      <c r="Q143">
        <v>63</v>
      </c>
      <c r="R143">
        <v>63</v>
      </c>
      <c r="S143">
        <v>63</v>
      </c>
      <c r="T143">
        <v>63</v>
      </c>
      <c r="U143">
        <v>63</v>
      </c>
      <c r="V143">
        <v>63</v>
      </c>
      <c r="W143">
        <v>63</v>
      </c>
      <c r="X143">
        <v>63</v>
      </c>
      <c r="Y143">
        <v>63</v>
      </c>
      <c r="Z143">
        <v>63</v>
      </c>
      <c r="AA143">
        <v>63</v>
      </c>
      <c r="AB143">
        <v>63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63</v>
      </c>
      <c r="AM143">
        <v>0</v>
      </c>
      <c r="AN143">
        <v>0</v>
      </c>
      <c r="AO143">
        <v>0</v>
      </c>
      <c r="AP143">
        <v>63</v>
      </c>
      <c r="AQ143">
        <v>0</v>
      </c>
      <c r="AR143">
        <v>0</v>
      </c>
      <c r="AS143">
        <v>0</v>
      </c>
      <c r="AT143" s="1">
        <v>827.61</v>
      </c>
      <c r="AU143" s="1">
        <v>52139.43</v>
      </c>
      <c r="AV143" s="1">
        <v>0</v>
      </c>
      <c r="AW143" s="1">
        <v>52139.43</v>
      </c>
      <c r="AX143" t="s">
        <v>167</v>
      </c>
    </row>
    <row r="144" spans="1:50" x14ac:dyDescent="0.25">
      <c r="A144" t="s">
        <v>332</v>
      </c>
      <c r="B144" t="s">
        <v>67</v>
      </c>
      <c r="C144">
        <v>2014</v>
      </c>
      <c r="D144" t="s">
        <v>333</v>
      </c>
      <c r="E144" t="s">
        <v>334</v>
      </c>
      <c r="F144" t="s">
        <v>335</v>
      </c>
      <c r="G144" t="s">
        <v>71</v>
      </c>
      <c r="H144" t="s">
        <v>72</v>
      </c>
      <c r="I144" t="s">
        <v>230</v>
      </c>
      <c r="J144" t="s">
        <v>336</v>
      </c>
      <c r="K144" t="s">
        <v>335</v>
      </c>
      <c r="L144" t="s">
        <v>61</v>
      </c>
      <c r="M144" t="s">
        <v>62</v>
      </c>
      <c r="N144" t="s">
        <v>76</v>
      </c>
      <c r="O144" t="s">
        <v>76</v>
      </c>
      <c r="P144" t="s">
        <v>77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 s="1" t="s">
        <v>78</v>
      </c>
      <c r="AU144" s="1">
        <v>0</v>
      </c>
      <c r="AV144" s="1">
        <v>0</v>
      </c>
      <c r="AW144" s="1">
        <v>0</v>
      </c>
      <c r="AX144" t="s">
        <v>335</v>
      </c>
    </row>
    <row r="145" spans="1:50" x14ac:dyDescent="0.25">
      <c r="A145" t="s">
        <v>337</v>
      </c>
      <c r="B145" t="s">
        <v>101</v>
      </c>
      <c r="C145" t="s">
        <v>156</v>
      </c>
      <c r="D145" t="s">
        <v>338</v>
      </c>
      <c r="E145" t="s">
        <v>339</v>
      </c>
      <c r="F145" t="s">
        <v>339</v>
      </c>
      <c r="G145" t="s">
        <v>71</v>
      </c>
      <c r="H145" t="s">
        <v>106</v>
      </c>
      <c r="I145" t="s">
        <v>73</v>
      </c>
      <c r="J145" t="s">
        <v>340</v>
      </c>
      <c r="K145" t="s">
        <v>341</v>
      </c>
      <c r="L145" t="s">
        <v>61</v>
      </c>
      <c r="M145" t="s">
        <v>76</v>
      </c>
      <c r="N145" t="s">
        <v>76</v>
      </c>
      <c r="O145" t="s">
        <v>76</v>
      </c>
      <c r="P145" t="s">
        <v>110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 s="1" t="s">
        <v>78</v>
      </c>
      <c r="AU145" s="1">
        <v>0</v>
      </c>
      <c r="AV145" s="1">
        <v>0</v>
      </c>
      <c r="AW145" s="1">
        <v>0</v>
      </c>
      <c r="AX145" t="s">
        <v>341</v>
      </c>
    </row>
    <row r="146" spans="1:50" x14ac:dyDescent="0.25">
      <c r="A146" t="s">
        <v>342</v>
      </c>
      <c r="B146" t="s">
        <v>67</v>
      </c>
      <c r="C146">
        <v>2014</v>
      </c>
      <c r="D146" t="s">
        <v>343</v>
      </c>
      <c r="E146" t="s">
        <v>344</v>
      </c>
      <c r="F146" t="s">
        <v>345</v>
      </c>
      <c r="G146" t="s">
        <v>71</v>
      </c>
      <c r="H146" t="s">
        <v>72</v>
      </c>
      <c r="I146" t="s">
        <v>73</v>
      </c>
      <c r="J146" t="s">
        <v>346</v>
      </c>
      <c r="K146" t="s">
        <v>347</v>
      </c>
      <c r="L146" t="s">
        <v>61</v>
      </c>
      <c r="M146" t="s">
        <v>76</v>
      </c>
      <c r="N146" t="s">
        <v>76</v>
      </c>
      <c r="O146" t="s">
        <v>76</v>
      </c>
      <c r="P146" t="s">
        <v>77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 s="1" t="s">
        <v>78</v>
      </c>
      <c r="AU146" s="1">
        <v>0</v>
      </c>
      <c r="AV146" s="1">
        <v>0</v>
      </c>
      <c r="AW146" s="1">
        <v>0</v>
      </c>
      <c r="AX146" t="s">
        <v>347</v>
      </c>
    </row>
    <row r="147" spans="1:50" x14ac:dyDescent="0.25">
      <c r="A147" t="s">
        <v>348</v>
      </c>
      <c r="B147" t="s">
        <v>67</v>
      </c>
      <c r="C147" t="s">
        <v>129</v>
      </c>
      <c r="D147" t="s">
        <v>349</v>
      </c>
      <c r="E147" t="s">
        <v>350</v>
      </c>
      <c r="F147" t="s">
        <v>229</v>
      </c>
      <c r="G147" t="s">
        <v>71</v>
      </c>
      <c r="H147" t="s">
        <v>72</v>
      </c>
      <c r="I147" t="s">
        <v>230</v>
      </c>
      <c r="J147" t="s">
        <v>231</v>
      </c>
      <c r="K147" t="s">
        <v>229</v>
      </c>
      <c r="L147" t="s">
        <v>61</v>
      </c>
      <c r="M147" t="s">
        <v>62</v>
      </c>
      <c r="N147" t="s">
        <v>76</v>
      </c>
      <c r="O147" t="s">
        <v>76</v>
      </c>
      <c r="P147" t="s">
        <v>77</v>
      </c>
      <c r="Q147">
        <v>2</v>
      </c>
      <c r="R147">
        <v>2</v>
      </c>
      <c r="S147">
        <v>2</v>
      </c>
      <c r="T147">
        <v>2</v>
      </c>
      <c r="U147">
        <v>2</v>
      </c>
      <c r="V147">
        <v>2</v>
      </c>
      <c r="W147">
        <v>2</v>
      </c>
      <c r="X147">
        <v>2</v>
      </c>
      <c r="Y147">
        <v>2</v>
      </c>
      <c r="Z147">
        <v>2</v>
      </c>
      <c r="AA147">
        <v>2</v>
      </c>
      <c r="AB147">
        <v>2</v>
      </c>
      <c r="AC147">
        <v>2</v>
      </c>
      <c r="AD147">
        <v>2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2</v>
      </c>
      <c r="AL147">
        <v>0</v>
      </c>
      <c r="AM147">
        <v>0</v>
      </c>
      <c r="AN147">
        <v>0</v>
      </c>
      <c r="AO147">
        <v>0</v>
      </c>
      <c r="AP147">
        <v>2</v>
      </c>
      <c r="AQ147">
        <v>0</v>
      </c>
      <c r="AR147">
        <v>0</v>
      </c>
      <c r="AS147">
        <v>0</v>
      </c>
      <c r="AT147" s="1">
        <v>564.55999999999995</v>
      </c>
      <c r="AU147" s="1">
        <v>1129.1199999999999</v>
      </c>
      <c r="AV147" s="1">
        <v>0</v>
      </c>
      <c r="AW147" s="1">
        <v>1129.1199999999999</v>
      </c>
      <c r="AX147" t="s">
        <v>229</v>
      </c>
    </row>
    <row r="148" spans="1:50" x14ac:dyDescent="0.25">
      <c r="A148" t="s">
        <v>351</v>
      </c>
      <c r="B148" t="s">
        <v>67</v>
      </c>
      <c r="C148">
        <v>2014</v>
      </c>
      <c r="D148" t="s">
        <v>352</v>
      </c>
      <c r="E148" t="s">
        <v>353</v>
      </c>
      <c r="F148" t="s">
        <v>354</v>
      </c>
      <c r="G148" t="s">
        <v>71</v>
      </c>
      <c r="H148" t="s">
        <v>72</v>
      </c>
      <c r="I148" t="s">
        <v>355</v>
      </c>
      <c r="J148" t="s">
        <v>356</v>
      </c>
      <c r="K148" t="s">
        <v>357</v>
      </c>
      <c r="L148" t="s">
        <v>61</v>
      </c>
      <c r="M148" t="s">
        <v>62</v>
      </c>
      <c r="N148" t="s">
        <v>76</v>
      </c>
      <c r="O148" t="s">
        <v>76</v>
      </c>
      <c r="P148" t="s">
        <v>77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 s="1" t="s">
        <v>78</v>
      </c>
      <c r="AU148" s="1">
        <v>0</v>
      </c>
      <c r="AV148" s="1">
        <v>0</v>
      </c>
      <c r="AW148" s="1">
        <v>0</v>
      </c>
      <c r="AX148" t="s">
        <v>357</v>
      </c>
    </row>
    <row r="149" spans="1:50" x14ac:dyDescent="0.25">
      <c r="A149" t="s">
        <v>1746</v>
      </c>
      <c r="B149" t="s">
        <v>190</v>
      </c>
      <c r="C149">
        <v>2014</v>
      </c>
      <c r="D149" t="s">
        <v>1747</v>
      </c>
      <c r="E149" t="s">
        <v>802</v>
      </c>
      <c r="F149" t="s">
        <v>794</v>
      </c>
      <c r="G149" t="s">
        <v>71</v>
      </c>
      <c r="H149" t="s">
        <v>72</v>
      </c>
      <c r="I149" t="s">
        <v>73</v>
      </c>
      <c r="J149" t="s">
        <v>795</v>
      </c>
      <c r="K149" t="s">
        <v>796</v>
      </c>
      <c r="L149" t="s">
        <v>196</v>
      </c>
      <c r="M149" t="s">
        <v>76</v>
      </c>
      <c r="N149" t="s">
        <v>76</v>
      </c>
      <c r="O149" t="s">
        <v>76</v>
      </c>
      <c r="P149" t="s">
        <v>1748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 s="1" t="s">
        <v>78</v>
      </c>
      <c r="AU149" s="1">
        <v>0</v>
      </c>
      <c r="AV149" s="1">
        <v>0</v>
      </c>
      <c r="AW149" s="1">
        <v>0</v>
      </c>
      <c r="AX149" t="s">
        <v>796</v>
      </c>
    </row>
    <row r="150" spans="1:50" x14ac:dyDescent="0.25">
      <c r="A150" t="s">
        <v>1749</v>
      </c>
      <c r="B150" t="s">
        <v>67</v>
      </c>
      <c r="C150">
        <v>2014</v>
      </c>
      <c r="D150" t="s">
        <v>1750</v>
      </c>
      <c r="E150" t="s">
        <v>381</v>
      </c>
      <c r="F150" t="s">
        <v>382</v>
      </c>
      <c r="G150" t="s">
        <v>71</v>
      </c>
      <c r="H150" t="s">
        <v>72</v>
      </c>
      <c r="I150" t="s">
        <v>73</v>
      </c>
      <c r="J150" t="s">
        <v>383</v>
      </c>
      <c r="K150" t="s">
        <v>384</v>
      </c>
      <c r="L150" t="s">
        <v>61</v>
      </c>
      <c r="M150" t="s">
        <v>76</v>
      </c>
      <c r="N150" t="s">
        <v>76</v>
      </c>
      <c r="O150" t="s">
        <v>76</v>
      </c>
      <c r="P150" t="s">
        <v>77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 s="1" t="s">
        <v>78</v>
      </c>
      <c r="AU150" s="1">
        <v>0</v>
      </c>
      <c r="AV150" s="1">
        <v>0</v>
      </c>
      <c r="AW150" s="1">
        <v>0</v>
      </c>
      <c r="AX150" t="s">
        <v>384</v>
      </c>
    </row>
    <row r="151" spans="1:50" x14ac:dyDescent="0.25">
      <c r="A151" t="s">
        <v>1751</v>
      </c>
      <c r="B151" t="s">
        <v>67</v>
      </c>
      <c r="C151">
        <v>2014</v>
      </c>
      <c r="D151" t="s">
        <v>1752</v>
      </c>
      <c r="E151" t="s">
        <v>1753</v>
      </c>
      <c r="F151" t="s">
        <v>1754</v>
      </c>
      <c r="G151" t="s">
        <v>116</v>
      </c>
      <c r="H151" t="s">
        <v>72</v>
      </c>
      <c r="I151" t="s">
        <v>117</v>
      </c>
      <c r="J151" t="s">
        <v>1755</v>
      </c>
      <c r="K151" t="s">
        <v>1756</v>
      </c>
      <c r="L151" t="s">
        <v>61</v>
      </c>
      <c r="M151" t="s">
        <v>76</v>
      </c>
      <c r="N151" t="s">
        <v>76</v>
      </c>
      <c r="O151" t="s">
        <v>76</v>
      </c>
      <c r="P151" t="s">
        <v>120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 s="1" t="s">
        <v>78</v>
      </c>
      <c r="AU151" s="1">
        <v>0</v>
      </c>
      <c r="AV151" s="1">
        <v>0</v>
      </c>
      <c r="AW151" s="1">
        <v>0</v>
      </c>
      <c r="AX151" t="s">
        <v>1756</v>
      </c>
    </row>
    <row r="152" spans="1:50" x14ac:dyDescent="0.25">
      <c r="A152" t="s">
        <v>1757</v>
      </c>
      <c r="B152" t="s">
        <v>67</v>
      </c>
      <c r="C152">
        <v>2014</v>
      </c>
      <c r="D152" t="s">
        <v>1758</v>
      </c>
      <c r="E152" t="s">
        <v>138</v>
      </c>
      <c r="F152" t="s">
        <v>139</v>
      </c>
      <c r="G152" t="s">
        <v>71</v>
      </c>
      <c r="H152" t="s">
        <v>72</v>
      </c>
      <c r="I152" t="s">
        <v>73</v>
      </c>
      <c r="J152" t="s">
        <v>140</v>
      </c>
      <c r="K152" t="s">
        <v>141</v>
      </c>
      <c r="L152" t="s">
        <v>61</v>
      </c>
      <c r="M152" t="s">
        <v>76</v>
      </c>
      <c r="N152" t="s">
        <v>76</v>
      </c>
      <c r="O152" t="s">
        <v>76</v>
      </c>
      <c r="P152" t="s">
        <v>77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 s="1" t="s">
        <v>78</v>
      </c>
      <c r="AU152" s="1">
        <v>0</v>
      </c>
      <c r="AV152" s="1">
        <v>0</v>
      </c>
      <c r="AW152" s="1">
        <v>0</v>
      </c>
      <c r="AX152" t="s">
        <v>141</v>
      </c>
    </row>
    <row r="153" spans="1:50" x14ac:dyDescent="0.25">
      <c r="A153" t="s">
        <v>1759</v>
      </c>
      <c r="B153" t="s">
        <v>67</v>
      </c>
      <c r="C153" t="s">
        <v>94</v>
      </c>
      <c r="D153" t="s">
        <v>1760</v>
      </c>
      <c r="E153" t="s">
        <v>1761</v>
      </c>
      <c r="F153" t="s">
        <v>263</v>
      </c>
      <c r="G153" t="s">
        <v>71</v>
      </c>
      <c r="H153" t="s">
        <v>72</v>
      </c>
      <c r="I153" t="s">
        <v>73</v>
      </c>
      <c r="J153" t="s">
        <v>264</v>
      </c>
      <c r="K153" t="s">
        <v>265</v>
      </c>
      <c r="L153" t="s">
        <v>61</v>
      </c>
      <c r="M153" t="s">
        <v>76</v>
      </c>
      <c r="N153" t="s">
        <v>76</v>
      </c>
      <c r="O153" t="s">
        <v>76</v>
      </c>
      <c r="P153" t="s">
        <v>77</v>
      </c>
      <c r="Q153">
        <v>2914</v>
      </c>
      <c r="R153">
        <v>2914</v>
      </c>
      <c r="S153">
        <v>2914</v>
      </c>
      <c r="T153">
        <v>2914</v>
      </c>
      <c r="U153">
        <v>2914</v>
      </c>
      <c r="V153">
        <v>2914</v>
      </c>
      <c r="W153">
        <v>2914</v>
      </c>
      <c r="X153">
        <v>2914</v>
      </c>
      <c r="Y153">
        <v>2914</v>
      </c>
      <c r="Z153">
        <v>2914</v>
      </c>
      <c r="AA153">
        <v>2914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2914</v>
      </c>
      <c r="AL153">
        <v>0</v>
      </c>
      <c r="AM153">
        <v>0</v>
      </c>
      <c r="AN153">
        <v>0</v>
      </c>
      <c r="AO153">
        <v>0</v>
      </c>
      <c r="AP153">
        <v>2914</v>
      </c>
      <c r="AQ153">
        <v>0</v>
      </c>
      <c r="AR153">
        <v>0</v>
      </c>
      <c r="AS153">
        <v>0</v>
      </c>
      <c r="AT153" s="1">
        <v>286.17</v>
      </c>
      <c r="AU153" s="1">
        <v>833899.38</v>
      </c>
      <c r="AV153" s="1">
        <v>0</v>
      </c>
      <c r="AW153" s="1">
        <v>833899.38</v>
      </c>
      <c r="AX153" t="s">
        <v>265</v>
      </c>
    </row>
    <row r="154" spans="1:50" x14ac:dyDescent="0.25">
      <c r="A154" t="s">
        <v>2959</v>
      </c>
      <c r="B154" t="s">
        <v>101</v>
      </c>
      <c r="C154" t="s">
        <v>251</v>
      </c>
      <c r="D154" t="s">
        <v>2960</v>
      </c>
      <c r="E154" t="s">
        <v>2961</v>
      </c>
      <c r="F154" t="s">
        <v>645</v>
      </c>
      <c r="G154" t="s">
        <v>71</v>
      </c>
      <c r="H154" t="s">
        <v>106</v>
      </c>
      <c r="I154" t="s">
        <v>73</v>
      </c>
      <c r="J154" t="s">
        <v>646</v>
      </c>
      <c r="K154" t="s">
        <v>647</v>
      </c>
      <c r="L154" t="s">
        <v>61</v>
      </c>
      <c r="M154" t="s">
        <v>76</v>
      </c>
      <c r="N154" t="s">
        <v>76</v>
      </c>
      <c r="O154" t="s">
        <v>76</v>
      </c>
      <c r="P154" t="s">
        <v>110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0</v>
      </c>
      <c r="AR154">
        <v>0</v>
      </c>
      <c r="AS154">
        <v>0</v>
      </c>
      <c r="AT154" s="1">
        <v>637.05999999999995</v>
      </c>
      <c r="AU154" s="1">
        <v>637.05999999999995</v>
      </c>
      <c r="AV154" s="1">
        <v>0</v>
      </c>
      <c r="AW154" s="1">
        <v>637.05999999999995</v>
      </c>
      <c r="AX154" t="s">
        <v>647</v>
      </c>
    </row>
    <row r="155" spans="1:50" x14ac:dyDescent="0.25">
      <c r="A155" t="s">
        <v>2962</v>
      </c>
      <c r="B155" t="s">
        <v>67</v>
      </c>
      <c r="C155">
        <v>2014</v>
      </c>
      <c r="D155" t="s">
        <v>2963</v>
      </c>
      <c r="E155" t="s">
        <v>179</v>
      </c>
      <c r="F155" t="s">
        <v>180</v>
      </c>
      <c r="G155" t="s">
        <v>71</v>
      </c>
      <c r="H155" t="s">
        <v>72</v>
      </c>
      <c r="I155" t="s">
        <v>73</v>
      </c>
      <c r="J155" t="s">
        <v>181</v>
      </c>
      <c r="K155" t="s">
        <v>182</v>
      </c>
      <c r="L155" t="s">
        <v>61</v>
      </c>
      <c r="M155" t="s">
        <v>62</v>
      </c>
      <c r="N155" t="s">
        <v>63</v>
      </c>
      <c r="O155" t="s">
        <v>85</v>
      </c>
      <c r="P155" t="s">
        <v>77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 s="1" t="s">
        <v>78</v>
      </c>
      <c r="AU155" s="1">
        <v>0</v>
      </c>
      <c r="AV155" s="1">
        <v>0</v>
      </c>
      <c r="AW155" s="1">
        <v>0</v>
      </c>
      <c r="AX155" t="s">
        <v>182</v>
      </c>
    </row>
    <row r="156" spans="1:50" x14ac:dyDescent="0.25">
      <c r="A156" t="s">
        <v>2964</v>
      </c>
      <c r="B156" t="s">
        <v>67</v>
      </c>
      <c r="C156">
        <v>2014</v>
      </c>
      <c r="D156" t="s">
        <v>2965</v>
      </c>
      <c r="E156" t="s">
        <v>138</v>
      </c>
      <c r="F156" t="s">
        <v>139</v>
      </c>
      <c r="G156" t="s">
        <v>71</v>
      </c>
      <c r="H156" t="s">
        <v>72</v>
      </c>
      <c r="I156" t="s">
        <v>73</v>
      </c>
      <c r="J156" t="s">
        <v>140</v>
      </c>
      <c r="K156" t="s">
        <v>141</v>
      </c>
      <c r="L156" t="s">
        <v>61</v>
      </c>
      <c r="M156" t="s">
        <v>76</v>
      </c>
      <c r="N156" t="s">
        <v>76</v>
      </c>
      <c r="O156" t="s">
        <v>76</v>
      </c>
      <c r="P156" t="s">
        <v>77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 s="1" t="s">
        <v>78</v>
      </c>
      <c r="AU156" s="1">
        <v>0</v>
      </c>
      <c r="AV156" s="1">
        <v>0</v>
      </c>
      <c r="AW156" s="1">
        <v>0</v>
      </c>
      <c r="AX156" t="s">
        <v>141</v>
      </c>
    </row>
    <row r="157" spans="1:50" x14ac:dyDescent="0.25">
      <c r="A157" t="s">
        <v>2980</v>
      </c>
      <c r="B157" t="s">
        <v>67</v>
      </c>
      <c r="C157">
        <v>2014</v>
      </c>
      <c r="D157" t="s">
        <v>2981</v>
      </c>
      <c r="E157" t="s">
        <v>247</v>
      </c>
      <c r="F157" t="s">
        <v>248</v>
      </c>
      <c r="G157" t="s">
        <v>71</v>
      </c>
      <c r="H157" t="s">
        <v>72</v>
      </c>
      <c r="I157" t="s">
        <v>133</v>
      </c>
      <c r="J157" t="s">
        <v>215</v>
      </c>
      <c r="K157" t="s">
        <v>249</v>
      </c>
      <c r="L157" t="s">
        <v>61</v>
      </c>
      <c r="M157" t="s">
        <v>76</v>
      </c>
      <c r="N157" t="s">
        <v>76</v>
      </c>
      <c r="O157" t="s">
        <v>76</v>
      </c>
      <c r="P157" t="s">
        <v>77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 s="1" t="s">
        <v>78</v>
      </c>
      <c r="AU157" s="1">
        <v>0</v>
      </c>
      <c r="AV157" s="1">
        <v>0</v>
      </c>
      <c r="AW157" s="1">
        <v>0</v>
      </c>
      <c r="AX157" t="s">
        <v>249</v>
      </c>
    </row>
    <row r="158" spans="1:50" x14ac:dyDescent="0.25">
      <c r="A158" t="s">
        <v>2982</v>
      </c>
      <c r="B158" t="s">
        <v>51</v>
      </c>
      <c r="C158">
        <v>2013</v>
      </c>
      <c r="D158" t="s">
        <v>2983</v>
      </c>
      <c r="E158" t="s">
        <v>2984</v>
      </c>
      <c r="F158" t="s">
        <v>2985</v>
      </c>
      <c r="G158" t="s">
        <v>2986</v>
      </c>
      <c r="H158" t="s">
        <v>57</v>
      </c>
      <c r="I158" t="s">
        <v>58</v>
      </c>
      <c r="J158" t="s">
        <v>76</v>
      </c>
      <c r="K158" t="s">
        <v>2987</v>
      </c>
      <c r="L158" t="s">
        <v>61</v>
      </c>
      <c r="M158" t="s">
        <v>62</v>
      </c>
      <c r="N158" t="s">
        <v>63</v>
      </c>
      <c r="O158" t="s">
        <v>372</v>
      </c>
      <c r="P158" t="s">
        <v>65</v>
      </c>
      <c r="Q158">
        <v>243</v>
      </c>
      <c r="R158">
        <v>243</v>
      </c>
      <c r="S158">
        <v>243</v>
      </c>
      <c r="T158">
        <v>243</v>
      </c>
      <c r="U158">
        <v>243</v>
      </c>
      <c r="V158">
        <v>243</v>
      </c>
      <c r="W158">
        <v>243</v>
      </c>
      <c r="X158">
        <v>243</v>
      </c>
      <c r="Y158">
        <v>243</v>
      </c>
      <c r="Z158">
        <v>243</v>
      </c>
      <c r="AA158">
        <v>243</v>
      </c>
      <c r="AB158">
        <v>243</v>
      </c>
      <c r="AC158">
        <v>243</v>
      </c>
      <c r="AD158">
        <v>243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243</v>
      </c>
      <c r="AL158">
        <v>0</v>
      </c>
      <c r="AM158">
        <v>0</v>
      </c>
      <c r="AN158">
        <v>0</v>
      </c>
      <c r="AO158">
        <v>0</v>
      </c>
      <c r="AP158">
        <v>243</v>
      </c>
      <c r="AQ158">
        <v>0</v>
      </c>
      <c r="AR158">
        <v>0</v>
      </c>
      <c r="AS158">
        <v>0</v>
      </c>
      <c r="AT158" s="1">
        <v>659.70865878678978</v>
      </c>
      <c r="AU158" s="1">
        <v>160309.20408518991</v>
      </c>
      <c r="AV158" s="1">
        <v>0</v>
      </c>
      <c r="AW158" s="1">
        <v>160309.20408518991</v>
      </c>
      <c r="AX158" t="s">
        <v>2987</v>
      </c>
    </row>
    <row r="159" spans="1:50" x14ac:dyDescent="0.25">
      <c r="A159" t="s">
        <v>2877</v>
      </c>
      <c r="B159" t="s">
        <v>67</v>
      </c>
      <c r="C159" t="s">
        <v>359</v>
      </c>
      <c r="D159" t="s">
        <v>2878</v>
      </c>
      <c r="E159" t="s">
        <v>2879</v>
      </c>
      <c r="F159" t="s">
        <v>362</v>
      </c>
      <c r="G159" t="s">
        <v>71</v>
      </c>
      <c r="H159" t="s">
        <v>72</v>
      </c>
      <c r="I159" t="s">
        <v>230</v>
      </c>
      <c r="J159" t="s">
        <v>363</v>
      </c>
      <c r="K159" t="s">
        <v>364</v>
      </c>
      <c r="L159" t="s">
        <v>61</v>
      </c>
      <c r="M159" t="s">
        <v>62</v>
      </c>
      <c r="N159" t="s">
        <v>63</v>
      </c>
      <c r="O159" t="s">
        <v>85</v>
      </c>
      <c r="P159" t="s">
        <v>77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1</v>
      </c>
      <c r="AQ159">
        <v>0</v>
      </c>
      <c r="AR159">
        <v>0</v>
      </c>
      <c r="AS159">
        <v>0</v>
      </c>
      <c r="AT159" s="1">
        <v>554.67010000000005</v>
      </c>
      <c r="AU159" s="1">
        <v>554.67010000000005</v>
      </c>
      <c r="AV159" s="1">
        <v>0</v>
      </c>
      <c r="AW159" s="1">
        <v>554.67010000000005</v>
      </c>
      <c r="AX159" t="s">
        <v>364</v>
      </c>
    </row>
    <row r="160" spans="1:50" x14ac:dyDescent="0.25">
      <c r="A160" t="s">
        <v>2880</v>
      </c>
      <c r="B160" t="s">
        <v>67</v>
      </c>
      <c r="C160">
        <v>2014</v>
      </c>
      <c r="D160" t="s">
        <v>2881</v>
      </c>
      <c r="E160" t="s">
        <v>298</v>
      </c>
      <c r="F160" t="s">
        <v>299</v>
      </c>
      <c r="G160" t="s">
        <v>71</v>
      </c>
      <c r="H160" t="s">
        <v>72</v>
      </c>
      <c r="I160" t="s">
        <v>230</v>
      </c>
      <c r="J160" t="s">
        <v>300</v>
      </c>
      <c r="K160" t="s">
        <v>301</v>
      </c>
      <c r="L160" t="s">
        <v>61</v>
      </c>
      <c r="M160" t="s">
        <v>76</v>
      </c>
      <c r="N160" t="s">
        <v>76</v>
      </c>
      <c r="O160" t="s">
        <v>76</v>
      </c>
      <c r="P160" t="s">
        <v>77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 s="1" t="s">
        <v>78</v>
      </c>
      <c r="AU160" s="1">
        <v>0</v>
      </c>
      <c r="AV160" s="1">
        <v>0</v>
      </c>
      <c r="AW160" s="1">
        <v>0</v>
      </c>
      <c r="AX160" t="s">
        <v>301</v>
      </c>
    </row>
    <row r="161" spans="1:50" x14ac:dyDescent="0.25">
      <c r="A161" t="s">
        <v>2882</v>
      </c>
      <c r="B161" t="s">
        <v>67</v>
      </c>
      <c r="C161">
        <v>2014</v>
      </c>
      <c r="D161" t="s">
        <v>2883</v>
      </c>
      <c r="E161" t="s">
        <v>256</v>
      </c>
      <c r="F161" t="s">
        <v>257</v>
      </c>
      <c r="G161" t="s">
        <v>71</v>
      </c>
      <c r="H161" t="s">
        <v>72</v>
      </c>
      <c r="I161" t="s">
        <v>133</v>
      </c>
      <c r="J161" t="s">
        <v>258</v>
      </c>
      <c r="K161" t="s">
        <v>259</v>
      </c>
      <c r="L161" t="s">
        <v>61</v>
      </c>
      <c r="M161" t="s">
        <v>76</v>
      </c>
      <c r="N161" t="s">
        <v>76</v>
      </c>
      <c r="O161" t="s">
        <v>76</v>
      </c>
      <c r="P161" t="s">
        <v>77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 s="1" t="s">
        <v>78</v>
      </c>
      <c r="AU161" s="1">
        <v>0</v>
      </c>
      <c r="AV161" s="1">
        <v>0</v>
      </c>
      <c r="AW161" s="1">
        <v>0</v>
      </c>
      <c r="AX161" t="s">
        <v>259</v>
      </c>
    </row>
    <row r="162" spans="1:50" x14ac:dyDescent="0.25">
      <c r="A162" t="s">
        <v>2884</v>
      </c>
      <c r="B162" t="s">
        <v>67</v>
      </c>
      <c r="C162">
        <v>2014</v>
      </c>
      <c r="D162" t="s">
        <v>2885</v>
      </c>
      <c r="E162" t="s">
        <v>589</v>
      </c>
      <c r="F162" t="s">
        <v>458</v>
      </c>
      <c r="G162" t="s">
        <v>71</v>
      </c>
      <c r="H162" t="s">
        <v>72</v>
      </c>
      <c r="I162" t="s">
        <v>73</v>
      </c>
      <c r="J162" t="s">
        <v>459</v>
      </c>
      <c r="K162" t="s">
        <v>460</v>
      </c>
      <c r="L162" t="s">
        <v>61</v>
      </c>
      <c r="M162" t="s">
        <v>76</v>
      </c>
      <c r="N162" t="s">
        <v>76</v>
      </c>
      <c r="O162" t="s">
        <v>76</v>
      </c>
      <c r="P162" t="s">
        <v>77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 s="1" t="s">
        <v>78</v>
      </c>
      <c r="AU162" s="1">
        <v>0</v>
      </c>
      <c r="AV162" s="1">
        <v>0</v>
      </c>
      <c r="AW162" s="1">
        <v>0</v>
      </c>
      <c r="AX162" t="s">
        <v>460</v>
      </c>
    </row>
    <row r="163" spans="1:50" x14ac:dyDescent="0.25">
      <c r="A163" t="s">
        <v>2886</v>
      </c>
      <c r="B163" t="s">
        <v>67</v>
      </c>
      <c r="C163" t="s">
        <v>575</v>
      </c>
      <c r="D163" t="s">
        <v>2887</v>
      </c>
      <c r="E163" t="s">
        <v>2888</v>
      </c>
      <c r="F163" t="s">
        <v>900</v>
      </c>
      <c r="G163" t="s">
        <v>71</v>
      </c>
      <c r="H163" t="s">
        <v>72</v>
      </c>
      <c r="I163" t="s">
        <v>230</v>
      </c>
      <c r="J163" t="s">
        <v>901</v>
      </c>
      <c r="K163" t="s">
        <v>902</v>
      </c>
      <c r="L163" t="s">
        <v>61</v>
      </c>
      <c r="M163" t="s">
        <v>62</v>
      </c>
      <c r="N163" t="s">
        <v>76</v>
      </c>
      <c r="O163" t="s">
        <v>76</v>
      </c>
      <c r="P163" t="s">
        <v>77</v>
      </c>
      <c r="Q163">
        <v>43</v>
      </c>
      <c r="R163">
        <v>43</v>
      </c>
      <c r="S163">
        <v>43</v>
      </c>
      <c r="T163">
        <v>43</v>
      </c>
      <c r="U163">
        <v>43</v>
      </c>
      <c r="V163">
        <v>43</v>
      </c>
      <c r="W163">
        <v>43</v>
      </c>
      <c r="X163">
        <v>43</v>
      </c>
      <c r="Y163">
        <v>43</v>
      </c>
      <c r="Z163">
        <v>43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43</v>
      </c>
      <c r="AL163">
        <v>0</v>
      </c>
      <c r="AM163">
        <v>0</v>
      </c>
      <c r="AN163">
        <v>0</v>
      </c>
      <c r="AO163">
        <v>0</v>
      </c>
      <c r="AP163">
        <v>43</v>
      </c>
      <c r="AQ163">
        <v>0</v>
      </c>
      <c r="AR163">
        <v>0</v>
      </c>
      <c r="AS163">
        <v>0</v>
      </c>
      <c r="AT163" s="1">
        <v>504.71</v>
      </c>
      <c r="AU163" s="1">
        <v>21702.53</v>
      </c>
      <c r="AV163" s="1">
        <v>0</v>
      </c>
      <c r="AW163" s="1">
        <v>21702.53</v>
      </c>
      <c r="AX163" t="s">
        <v>902</v>
      </c>
    </row>
    <row r="164" spans="1:50" x14ac:dyDescent="0.25">
      <c r="A164" t="s">
        <v>574</v>
      </c>
      <c r="B164" t="s">
        <v>67</v>
      </c>
      <c r="C164" t="s">
        <v>575</v>
      </c>
      <c r="D164" t="s">
        <v>576</v>
      </c>
      <c r="E164" t="s">
        <v>577</v>
      </c>
      <c r="F164" t="s">
        <v>229</v>
      </c>
      <c r="G164" t="s">
        <v>71</v>
      </c>
      <c r="H164" t="s">
        <v>72</v>
      </c>
      <c r="I164" t="s">
        <v>230</v>
      </c>
      <c r="J164" t="s">
        <v>231</v>
      </c>
      <c r="K164" t="s">
        <v>229</v>
      </c>
      <c r="L164" t="s">
        <v>61</v>
      </c>
      <c r="M164" t="s">
        <v>62</v>
      </c>
      <c r="N164" t="s">
        <v>76</v>
      </c>
      <c r="O164" t="s">
        <v>76</v>
      </c>
      <c r="P164" t="s">
        <v>77</v>
      </c>
      <c r="Q164">
        <v>23</v>
      </c>
      <c r="R164">
        <v>23</v>
      </c>
      <c r="S164">
        <v>23</v>
      </c>
      <c r="T164">
        <v>23</v>
      </c>
      <c r="U164">
        <v>23</v>
      </c>
      <c r="V164">
        <v>23</v>
      </c>
      <c r="W164">
        <v>23</v>
      </c>
      <c r="X164">
        <v>23</v>
      </c>
      <c r="Y164">
        <v>23</v>
      </c>
      <c r="Z164">
        <v>23</v>
      </c>
      <c r="AA164">
        <v>23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23</v>
      </c>
      <c r="AL164">
        <v>0</v>
      </c>
      <c r="AM164">
        <v>0</v>
      </c>
      <c r="AN164">
        <v>0</v>
      </c>
      <c r="AO164">
        <v>0</v>
      </c>
      <c r="AP164">
        <v>23</v>
      </c>
      <c r="AQ164">
        <v>0</v>
      </c>
      <c r="AR164">
        <v>0</v>
      </c>
      <c r="AS164">
        <v>0</v>
      </c>
      <c r="AT164" s="1">
        <v>473.11</v>
      </c>
      <c r="AU164" s="1">
        <v>10881.53</v>
      </c>
      <c r="AV164" s="1">
        <v>0</v>
      </c>
      <c r="AW164" s="1">
        <v>10881.53</v>
      </c>
      <c r="AX164" t="s">
        <v>229</v>
      </c>
    </row>
    <row r="165" spans="1:50" x14ac:dyDescent="0.25">
      <c r="A165" t="s">
        <v>6726</v>
      </c>
      <c r="B165" t="s">
        <v>67</v>
      </c>
      <c r="C165" t="s">
        <v>284</v>
      </c>
      <c r="D165" t="s">
        <v>6727</v>
      </c>
      <c r="E165" t="s">
        <v>3657</v>
      </c>
      <c r="F165" t="s">
        <v>451</v>
      </c>
      <c r="G165" t="s">
        <v>71</v>
      </c>
      <c r="H165" t="s">
        <v>72</v>
      </c>
      <c r="I165" t="s">
        <v>73</v>
      </c>
      <c r="J165" t="s">
        <v>452</v>
      </c>
      <c r="K165" t="s">
        <v>453</v>
      </c>
      <c r="L165" t="s">
        <v>61</v>
      </c>
      <c r="M165" t="s">
        <v>76</v>
      </c>
      <c r="N165" t="s">
        <v>76</v>
      </c>
      <c r="O165" t="s">
        <v>76</v>
      </c>
      <c r="P165" t="s">
        <v>77</v>
      </c>
      <c r="Q165">
        <v>3200</v>
      </c>
      <c r="R165">
        <v>3200</v>
      </c>
      <c r="S165">
        <v>3200</v>
      </c>
      <c r="T165">
        <v>3200</v>
      </c>
      <c r="U165">
        <v>3200</v>
      </c>
      <c r="V165">
        <v>2700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3200</v>
      </c>
      <c r="AL165">
        <v>0</v>
      </c>
      <c r="AM165">
        <v>0</v>
      </c>
      <c r="AN165">
        <v>0</v>
      </c>
      <c r="AO165">
        <v>0</v>
      </c>
      <c r="AP165">
        <v>3200</v>
      </c>
      <c r="AQ165">
        <v>0</v>
      </c>
      <c r="AR165">
        <v>0</v>
      </c>
      <c r="AS165">
        <v>0</v>
      </c>
      <c r="AT165" s="1">
        <v>726.04</v>
      </c>
      <c r="AU165" s="1">
        <v>2323328</v>
      </c>
      <c r="AV165" s="1">
        <v>0</v>
      </c>
      <c r="AW165" s="1">
        <v>0</v>
      </c>
      <c r="AX165" t="s">
        <v>453</v>
      </c>
    </row>
    <row r="166" spans="1:50" x14ac:dyDescent="0.25">
      <c r="A166" t="s">
        <v>578</v>
      </c>
      <c r="B166" t="s">
        <v>67</v>
      </c>
      <c r="C166" t="s">
        <v>129</v>
      </c>
      <c r="D166" t="s">
        <v>579</v>
      </c>
      <c r="E166" t="s">
        <v>580</v>
      </c>
      <c r="F166" t="s">
        <v>82</v>
      </c>
      <c r="G166" t="s">
        <v>71</v>
      </c>
      <c r="H166" t="s">
        <v>72</v>
      </c>
      <c r="I166" t="s">
        <v>73</v>
      </c>
      <c r="J166" t="s">
        <v>83</v>
      </c>
      <c r="K166" t="s">
        <v>84</v>
      </c>
      <c r="L166" t="s">
        <v>61</v>
      </c>
      <c r="M166" t="s">
        <v>62</v>
      </c>
      <c r="N166" t="s">
        <v>63</v>
      </c>
      <c r="O166" t="s">
        <v>85</v>
      </c>
      <c r="P166" t="s">
        <v>77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1</v>
      </c>
      <c r="AQ166">
        <v>0</v>
      </c>
      <c r="AR166">
        <v>0</v>
      </c>
      <c r="AS166">
        <v>0</v>
      </c>
      <c r="AT166" s="1">
        <v>458.72</v>
      </c>
      <c r="AU166" s="1">
        <v>458.72</v>
      </c>
      <c r="AV166" s="1">
        <v>0</v>
      </c>
      <c r="AW166" s="1">
        <v>458.72</v>
      </c>
      <c r="AX166" t="s">
        <v>84</v>
      </c>
    </row>
    <row r="167" spans="1:50" x14ac:dyDescent="0.25">
      <c r="A167" t="s">
        <v>581</v>
      </c>
      <c r="B167" t="s">
        <v>101</v>
      </c>
      <c r="C167" t="s">
        <v>251</v>
      </c>
      <c r="D167" t="s">
        <v>582</v>
      </c>
      <c r="E167" t="s">
        <v>583</v>
      </c>
      <c r="F167" t="s">
        <v>82</v>
      </c>
      <c r="G167" t="s">
        <v>71</v>
      </c>
      <c r="H167" t="s">
        <v>106</v>
      </c>
      <c r="I167" t="s">
        <v>73</v>
      </c>
      <c r="J167" t="s">
        <v>83</v>
      </c>
      <c r="K167" t="s">
        <v>84</v>
      </c>
      <c r="L167" t="s">
        <v>61</v>
      </c>
      <c r="M167" t="s">
        <v>76</v>
      </c>
      <c r="N167" t="s">
        <v>76</v>
      </c>
      <c r="O167" t="s">
        <v>76</v>
      </c>
      <c r="P167" t="s">
        <v>110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 s="1" t="s">
        <v>78</v>
      </c>
      <c r="AU167" s="1">
        <v>0</v>
      </c>
      <c r="AV167" s="1">
        <v>0</v>
      </c>
      <c r="AW167" s="1">
        <v>0</v>
      </c>
      <c r="AX167" t="s">
        <v>84</v>
      </c>
    </row>
    <row r="168" spans="1:50" x14ac:dyDescent="0.25">
      <c r="A168" t="s">
        <v>584</v>
      </c>
      <c r="B168" t="s">
        <v>51</v>
      </c>
      <c r="C168" t="s">
        <v>156</v>
      </c>
      <c r="D168" t="s">
        <v>585</v>
      </c>
      <c r="E168" t="s">
        <v>586</v>
      </c>
      <c r="F168" t="s">
        <v>504</v>
      </c>
      <c r="G168" t="s">
        <v>56</v>
      </c>
      <c r="H168" t="s">
        <v>57</v>
      </c>
      <c r="I168" t="s">
        <v>90</v>
      </c>
      <c r="J168" t="s">
        <v>505</v>
      </c>
      <c r="K168" t="s">
        <v>506</v>
      </c>
      <c r="L168" t="s">
        <v>61</v>
      </c>
      <c r="M168" t="s">
        <v>76</v>
      </c>
      <c r="N168" t="s">
        <v>76</v>
      </c>
      <c r="O168" t="s">
        <v>76</v>
      </c>
      <c r="P168" t="s">
        <v>65</v>
      </c>
      <c r="Q168">
        <v>3523</v>
      </c>
      <c r="R168">
        <v>3523</v>
      </c>
      <c r="S168">
        <v>3523</v>
      </c>
      <c r="T168">
        <v>3403</v>
      </c>
      <c r="U168">
        <v>3163</v>
      </c>
      <c r="V168">
        <v>1903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1416</v>
      </c>
      <c r="AH168">
        <v>0</v>
      </c>
      <c r="AI168">
        <v>1416</v>
      </c>
      <c r="AJ168">
        <v>768</v>
      </c>
      <c r="AK168">
        <v>3491</v>
      </c>
      <c r="AL168">
        <v>32</v>
      </c>
      <c r="AM168">
        <v>0</v>
      </c>
      <c r="AN168">
        <v>0</v>
      </c>
      <c r="AO168">
        <v>0</v>
      </c>
      <c r="AP168">
        <v>3523</v>
      </c>
      <c r="AQ168">
        <v>0</v>
      </c>
      <c r="AR168">
        <v>1416</v>
      </c>
      <c r="AS168">
        <v>240</v>
      </c>
      <c r="AT168" s="1">
        <v>391.83</v>
      </c>
      <c r="AU168" s="1">
        <v>1380417.0899999999</v>
      </c>
      <c r="AV168" s="1">
        <v>554831.28</v>
      </c>
      <c r="AW168" s="1">
        <v>0</v>
      </c>
      <c r="AX168" t="s">
        <v>506</v>
      </c>
    </row>
    <row r="169" spans="1:50" x14ac:dyDescent="0.25">
      <c r="A169" t="s">
        <v>358</v>
      </c>
      <c r="B169" t="s">
        <v>67</v>
      </c>
      <c r="C169" t="s">
        <v>359</v>
      </c>
      <c r="D169" t="s">
        <v>360</v>
      </c>
      <c r="E169" t="s">
        <v>361</v>
      </c>
      <c r="F169" t="s">
        <v>362</v>
      </c>
      <c r="G169" t="s">
        <v>71</v>
      </c>
      <c r="H169" t="s">
        <v>72</v>
      </c>
      <c r="I169" t="s">
        <v>230</v>
      </c>
      <c r="J169" t="s">
        <v>363</v>
      </c>
      <c r="K169" t="s">
        <v>364</v>
      </c>
      <c r="L169" t="s">
        <v>61</v>
      </c>
      <c r="M169" t="s">
        <v>62</v>
      </c>
      <c r="N169" t="s">
        <v>76</v>
      </c>
      <c r="O169" t="s">
        <v>76</v>
      </c>
      <c r="P169" t="s">
        <v>77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0</v>
      </c>
      <c r="AR169">
        <v>0</v>
      </c>
      <c r="AS169">
        <v>0</v>
      </c>
      <c r="AT169" s="1">
        <v>513.15</v>
      </c>
      <c r="AU169" s="1">
        <v>513.15</v>
      </c>
      <c r="AV169" s="1">
        <v>0</v>
      </c>
      <c r="AW169" s="1">
        <v>513.15</v>
      </c>
      <c r="AX169" t="s">
        <v>364</v>
      </c>
    </row>
    <row r="170" spans="1:50" x14ac:dyDescent="0.25">
      <c r="A170" t="s">
        <v>365</v>
      </c>
      <c r="B170" t="s">
        <v>51</v>
      </c>
      <c r="C170" t="s">
        <v>52</v>
      </c>
      <c r="D170" t="s">
        <v>366</v>
      </c>
      <c r="E170" t="s">
        <v>367</v>
      </c>
      <c r="F170" t="s">
        <v>165</v>
      </c>
      <c r="G170" t="s">
        <v>56</v>
      </c>
      <c r="H170" t="s">
        <v>57</v>
      </c>
      <c r="I170" t="s">
        <v>58</v>
      </c>
      <c r="J170" t="s">
        <v>166</v>
      </c>
      <c r="K170" t="s">
        <v>167</v>
      </c>
      <c r="L170" t="s">
        <v>61</v>
      </c>
      <c r="M170" t="s">
        <v>62</v>
      </c>
      <c r="N170" t="s">
        <v>63</v>
      </c>
      <c r="O170" t="s">
        <v>64</v>
      </c>
      <c r="P170" t="s">
        <v>65</v>
      </c>
      <c r="Q170">
        <v>2</v>
      </c>
      <c r="R170">
        <v>2</v>
      </c>
      <c r="S170">
        <v>2</v>
      </c>
      <c r="T170">
        <v>2</v>
      </c>
      <c r="U170">
        <v>2</v>
      </c>
      <c r="V170">
        <v>2</v>
      </c>
      <c r="W170">
        <v>2</v>
      </c>
      <c r="X170">
        <v>2</v>
      </c>
      <c r="Y170">
        <v>2</v>
      </c>
      <c r="Z170">
        <v>2</v>
      </c>
      <c r="AA170">
        <v>2</v>
      </c>
      <c r="AB170">
        <v>2</v>
      </c>
      <c r="AC170">
        <v>2</v>
      </c>
      <c r="AD170">
        <v>2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1</v>
      </c>
      <c r="AM170">
        <v>0</v>
      </c>
      <c r="AN170">
        <v>0</v>
      </c>
      <c r="AO170">
        <v>0</v>
      </c>
      <c r="AP170">
        <v>2</v>
      </c>
      <c r="AQ170">
        <v>0</v>
      </c>
      <c r="AR170">
        <v>0</v>
      </c>
      <c r="AS170">
        <v>0</v>
      </c>
      <c r="AT170" s="1">
        <v>724</v>
      </c>
      <c r="AU170" s="1">
        <v>1448</v>
      </c>
      <c r="AV170" s="1">
        <v>0</v>
      </c>
      <c r="AW170" s="1">
        <v>1448</v>
      </c>
      <c r="AX170" t="s">
        <v>167</v>
      </c>
    </row>
    <row r="171" spans="1:50" x14ac:dyDescent="0.25">
      <c r="A171" t="s">
        <v>368</v>
      </c>
      <c r="B171" t="s">
        <v>51</v>
      </c>
      <c r="C171">
        <v>2013</v>
      </c>
      <c r="D171" t="s">
        <v>369</v>
      </c>
      <c r="E171" t="s">
        <v>370</v>
      </c>
      <c r="F171" t="s">
        <v>371</v>
      </c>
      <c r="G171" t="s">
        <v>76</v>
      </c>
      <c r="H171" t="s">
        <v>57</v>
      </c>
      <c r="I171" t="s">
        <v>90</v>
      </c>
      <c r="J171" t="s">
        <v>76</v>
      </c>
      <c r="K171" t="s">
        <v>76</v>
      </c>
      <c r="L171" t="s">
        <v>61</v>
      </c>
      <c r="M171" t="s">
        <v>62</v>
      </c>
      <c r="N171" t="s">
        <v>63</v>
      </c>
      <c r="O171" t="s">
        <v>372</v>
      </c>
      <c r="P171" t="s">
        <v>65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 s="1" t="s">
        <v>78</v>
      </c>
      <c r="AU171" s="1">
        <v>0</v>
      </c>
      <c r="AV171" s="1">
        <v>0</v>
      </c>
      <c r="AW171" s="1">
        <v>0</v>
      </c>
      <c r="AX171" t="s">
        <v>76</v>
      </c>
    </row>
    <row r="172" spans="1:50" x14ac:dyDescent="0.25">
      <c r="A172" t="s">
        <v>373</v>
      </c>
      <c r="B172" t="s">
        <v>67</v>
      </c>
      <c r="C172">
        <v>2014</v>
      </c>
      <c r="D172" t="s">
        <v>374</v>
      </c>
      <c r="E172" t="s">
        <v>375</v>
      </c>
      <c r="F172" t="s">
        <v>376</v>
      </c>
      <c r="G172" t="s">
        <v>56</v>
      </c>
      <c r="H172" t="s">
        <v>72</v>
      </c>
      <c r="I172" t="s">
        <v>90</v>
      </c>
      <c r="J172" t="s">
        <v>377</v>
      </c>
      <c r="K172" t="s">
        <v>378</v>
      </c>
      <c r="L172" t="s">
        <v>61</v>
      </c>
      <c r="M172" t="s">
        <v>76</v>
      </c>
      <c r="N172" t="s">
        <v>76</v>
      </c>
      <c r="O172" t="s">
        <v>76</v>
      </c>
      <c r="P172" t="s">
        <v>65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 s="1" t="s">
        <v>78</v>
      </c>
      <c r="AU172" s="1">
        <v>0</v>
      </c>
      <c r="AV172" s="1">
        <v>0</v>
      </c>
      <c r="AW172" s="1">
        <v>0</v>
      </c>
      <c r="AX172" t="s">
        <v>378</v>
      </c>
    </row>
    <row r="173" spans="1:50" x14ac:dyDescent="0.25">
      <c r="A173" t="s">
        <v>379</v>
      </c>
      <c r="B173" t="s">
        <v>67</v>
      </c>
      <c r="C173">
        <v>2014</v>
      </c>
      <c r="D173" t="s">
        <v>380</v>
      </c>
      <c r="E173" t="s">
        <v>381</v>
      </c>
      <c r="F173" t="s">
        <v>382</v>
      </c>
      <c r="G173" t="s">
        <v>71</v>
      </c>
      <c r="H173" t="s">
        <v>72</v>
      </c>
      <c r="I173" t="s">
        <v>73</v>
      </c>
      <c r="J173" t="s">
        <v>383</v>
      </c>
      <c r="K173" t="s">
        <v>384</v>
      </c>
      <c r="L173" t="s">
        <v>61</v>
      </c>
      <c r="M173" t="s">
        <v>76</v>
      </c>
      <c r="N173" t="s">
        <v>76</v>
      </c>
      <c r="O173" t="s">
        <v>76</v>
      </c>
      <c r="P173" t="s">
        <v>77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 s="1" t="s">
        <v>78</v>
      </c>
      <c r="AU173" s="1">
        <v>0</v>
      </c>
      <c r="AV173" s="1">
        <v>0</v>
      </c>
      <c r="AW173" s="1">
        <v>0</v>
      </c>
      <c r="AX173" t="s">
        <v>384</v>
      </c>
    </row>
    <row r="174" spans="1:50" x14ac:dyDescent="0.25">
      <c r="A174" t="s">
        <v>6385</v>
      </c>
      <c r="B174" t="s">
        <v>67</v>
      </c>
      <c r="C174" t="s">
        <v>455</v>
      </c>
      <c r="D174" t="s">
        <v>6386</v>
      </c>
      <c r="E174" t="s">
        <v>6387</v>
      </c>
      <c r="F174" t="s">
        <v>236</v>
      </c>
      <c r="G174" t="s">
        <v>71</v>
      </c>
      <c r="H174" t="s">
        <v>72</v>
      </c>
      <c r="I174" t="s">
        <v>73</v>
      </c>
      <c r="J174" t="s">
        <v>237</v>
      </c>
      <c r="K174" t="s">
        <v>238</v>
      </c>
      <c r="L174" t="s">
        <v>61</v>
      </c>
      <c r="M174" t="s">
        <v>62</v>
      </c>
      <c r="N174" t="s">
        <v>76</v>
      </c>
      <c r="O174" t="s">
        <v>76</v>
      </c>
      <c r="P174" t="s">
        <v>77</v>
      </c>
      <c r="Q174">
        <v>57</v>
      </c>
      <c r="R174">
        <v>57</v>
      </c>
      <c r="S174">
        <v>57</v>
      </c>
      <c r="T174">
        <v>57</v>
      </c>
      <c r="U174">
        <v>57</v>
      </c>
      <c r="V174">
        <v>57</v>
      </c>
      <c r="W174">
        <v>57</v>
      </c>
      <c r="X174">
        <v>57</v>
      </c>
      <c r="Y174">
        <v>57</v>
      </c>
      <c r="Z174">
        <v>57</v>
      </c>
      <c r="AA174">
        <v>57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57</v>
      </c>
      <c r="AL174">
        <v>0</v>
      </c>
      <c r="AM174">
        <v>0</v>
      </c>
      <c r="AN174">
        <v>0</v>
      </c>
      <c r="AO174">
        <v>0</v>
      </c>
      <c r="AP174">
        <v>57</v>
      </c>
      <c r="AQ174">
        <v>0</v>
      </c>
      <c r="AR174">
        <v>0</v>
      </c>
      <c r="AS174">
        <v>0</v>
      </c>
      <c r="AT174" s="1">
        <v>464.88</v>
      </c>
      <c r="AU174" s="1">
        <v>26498.16</v>
      </c>
      <c r="AV174" s="1">
        <v>0</v>
      </c>
      <c r="AW174" s="1">
        <v>26498.16</v>
      </c>
      <c r="AX174" t="s">
        <v>238</v>
      </c>
    </row>
    <row r="175" spans="1:50" x14ac:dyDescent="0.25">
      <c r="A175" t="s">
        <v>6388</v>
      </c>
      <c r="B175" t="s">
        <v>67</v>
      </c>
      <c r="C175">
        <v>2014</v>
      </c>
      <c r="D175" t="s">
        <v>6389</v>
      </c>
      <c r="E175" t="s">
        <v>555</v>
      </c>
      <c r="F175" t="s">
        <v>556</v>
      </c>
      <c r="G175" t="s">
        <v>71</v>
      </c>
      <c r="H175" t="s">
        <v>72</v>
      </c>
      <c r="I175" t="s">
        <v>355</v>
      </c>
      <c r="J175" t="s">
        <v>557</v>
      </c>
      <c r="K175" t="s">
        <v>558</v>
      </c>
      <c r="L175" t="s">
        <v>61</v>
      </c>
      <c r="M175" t="s">
        <v>62</v>
      </c>
      <c r="N175" t="s">
        <v>76</v>
      </c>
      <c r="O175" t="s">
        <v>76</v>
      </c>
      <c r="P175" t="s">
        <v>77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 s="1" t="s">
        <v>78</v>
      </c>
      <c r="AU175" s="1">
        <v>0</v>
      </c>
      <c r="AV175" s="1">
        <v>0</v>
      </c>
      <c r="AW175" s="1">
        <v>0</v>
      </c>
      <c r="AX175" t="s">
        <v>558</v>
      </c>
    </row>
    <row r="176" spans="1:50" x14ac:dyDescent="0.25">
      <c r="A176" t="s">
        <v>6390</v>
      </c>
      <c r="B176" t="s">
        <v>101</v>
      </c>
      <c r="C176" t="s">
        <v>615</v>
      </c>
      <c r="D176" t="s">
        <v>6391</v>
      </c>
      <c r="E176" t="s">
        <v>1739</v>
      </c>
      <c r="F176" t="s">
        <v>229</v>
      </c>
      <c r="G176" t="s">
        <v>71</v>
      </c>
      <c r="H176" t="s">
        <v>106</v>
      </c>
      <c r="I176" t="s">
        <v>230</v>
      </c>
      <c r="J176" t="s">
        <v>231</v>
      </c>
      <c r="K176" t="s">
        <v>229</v>
      </c>
      <c r="L176" t="s">
        <v>61</v>
      </c>
      <c r="M176" t="s">
        <v>62</v>
      </c>
      <c r="N176" t="s">
        <v>76</v>
      </c>
      <c r="O176" t="s">
        <v>76</v>
      </c>
      <c r="P176" t="s">
        <v>110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 s="1" t="s">
        <v>78</v>
      </c>
      <c r="AU176" s="1">
        <v>0</v>
      </c>
      <c r="AV176" s="1">
        <v>0</v>
      </c>
      <c r="AW176" s="1">
        <v>0</v>
      </c>
      <c r="AX176" t="s">
        <v>229</v>
      </c>
    </row>
    <row r="177" spans="1:50" x14ac:dyDescent="0.25">
      <c r="A177" t="s">
        <v>6392</v>
      </c>
      <c r="B177" t="s">
        <v>101</v>
      </c>
      <c r="C177" t="s">
        <v>251</v>
      </c>
      <c r="D177" t="s">
        <v>6393</v>
      </c>
      <c r="E177" t="s">
        <v>6394</v>
      </c>
      <c r="F177" t="s">
        <v>1606</v>
      </c>
      <c r="G177" t="s">
        <v>71</v>
      </c>
      <c r="H177" t="s">
        <v>106</v>
      </c>
      <c r="I177" t="s">
        <v>133</v>
      </c>
      <c r="J177" t="s">
        <v>1607</v>
      </c>
      <c r="K177" t="s">
        <v>1608</v>
      </c>
      <c r="L177" t="s">
        <v>61</v>
      </c>
      <c r="M177" t="s">
        <v>76</v>
      </c>
      <c r="N177" t="s">
        <v>76</v>
      </c>
      <c r="O177" t="s">
        <v>76</v>
      </c>
      <c r="P177" t="s">
        <v>110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 s="1" t="s">
        <v>78</v>
      </c>
      <c r="AU177" s="1">
        <v>0</v>
      </c>
      <c r="AV177" s="1">
        <v>0</v>
      </c>
      <c r="AW177" s="1">
        <v>0</v>
      </c>
      <c r="AX177" t="s">
        <v>1608</v>
      </c>
    </row>
    <row r="178" spans="1:50" x14ac:dyDescent="0.25">
      <c r="A178" t="s">
        <v>6395</v>
      </c>
      <c r="B178" t="s">
        <v>51</v>
      </c>
      <c r="C178" t="s">
        <v>156</v>
      </c>
      <c r="D178" t="s">
        <v>6396</v>
      </c>
      <c r="E178" t="s">
        <v>2703</v>
      </c>
      <c r="F178" t="s">
        <v>1707</v>
      </c>
      <c r="G178" t="s">
        <v>688</v>
      </c>
      <c r="H178" t="s">
        <v>57</v>
      </c>
      <c r="I178" t="s">
        <v>689</v>
      </c>
      <c r="J178" t="s">
        <v>1046</v>
      </c>
      <c r="K178" t="s">
        <v>1708</v>
      </c>
      <c r="L178" t="s">
        <v>61</v>
      </c>
      <c r="M178" t="s">
        <v>76</v>
      </c>
      <c r="N178" t="s">
        <v>76</v>
      </c>
      <c r="O178" t="s">
        <v>76</v>
      </c>
      <c r="P178" t="s">
        <v>65</v>
      </c>
      <c r="Q178">
        <v>628</v>
      </c>
      <c r="R178">
        <v>628</v>
      </c>
      <c r="S178">
        <v>28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620</v>
      </c>
      <c r="AH178">
        <v>0</v>
      </c>
      <c r="AI178">
        <v>620</v>
      </c>
      <c r="AJ178">
        <v>440</v>
      </c>
      <c r="AK178">
        <v>628</v>
      </c>
      <c r="AL178">
        <v>0</v>
      </c>
      <c r="AM178">
        <v>0</v>
      </c>
      <c r="AN178">
        <v>0</v>
      </c>
      <c r="AO178">
        <v>0</v>
      </c>
      <c r="AP178">
        <v>628</v>
      </c>
      <c r="AQ178">
        <v>0</v>
      </c>
      <c r="AR178">
        <v>620</v>
      </c>
      <c r="AS178">
        <v>250</v>
      </c>
      <c r="AT178" s="1">
        <v>120.41</v>
      </c>
      <c r="AU178" s="1">
        <v>75617.48</v>
      </c>
      <c r="AV178" s="1">
        <v>74654.2</v>
      </c>
      <c r="AW178" s="1">
        <v>0</v>
      </c>
      <c r="AX178" t="s">
        <v>1708</v>
      </c>
    </row>
    <row r="179" spans="1:50" x14ac:dyDescent="0.25">
      <c r="A179" t="s">
        <v>648</v>
      </c>
      <c r="B179" t="s">
        <v>67</v>
      </c>
      <c r="C179">
        <v>2014</v>
      </c>
      <c r="D179" t="s">
        <v>649</v>
      </c>
      <c r="E179" t="s">
        <v>650</v>
      </c>
      <c r="F179" t="s">
        <v>651</v>
      </c>
      <c r="G179" t="s">
        <v>71</v>
      </c>
      <c r="H179" t="s">
        <v>72</v>
      </c>
      <c r="I179" t="s">
        <v>73</v>
      </c>
      <c r="J179" t="s">
        <v>652</v>
      </c>
      <c r="K179" t="s">
        <v>653</v>
      </c>
      <c r="L179" t="s">
        <v>61</v>
      </c>
      <c r="M179" t="s">
        <v>76</v>
      </c>
      <c r="N179" t="s">
        <v>76</v>
      </c>
      <c r="O179" t="s">
        <v>76</v>
      </c>
      <c r="P179" t="s">
        <v>77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 s="1" t="s">
        <v>78</v>
      </c>
      <c r="AU179" s="1">
        <v>0</v>
      </c>
      <c r="AV179" s="1">
        <v>0</v>
      </c>
      <c r="AW179" s="1">
        <v>0</v>
      </c>
      <c r="AX179" t="s">
        <v>653</v>
      </c>
    </row>
    <row r="180" spans="1:50" x14ac:dyDescent="0.25">
      <c r="A180" t="s">
        <v>654</v>
      </c>
      <c r="B180" t="s">
        <v>67</v>
      </c>
      <c r="C180" t="s">
        <v>94</v>
      </c>
      <c r="D180" t="s">
        <v>655</v>
      </c>
      <c r="E180" t="s">
        <v>656</v>
      </c>
      <c r="F180" t="s">
        <v>657</v>
      </c>
      <c r="G180" t="s">
        <v>71</v>
      </c>
      <c r="H180" t="s">
        <v>72</v>
      </c>
      <c r="I180" t="s">
        <v>230</v>
      </c>
      <c r="J180" t="s">
        <v>658</v>
      </c>
      <c r="K180" t="s">
        <v>659</v>
      </c>
      <c r="L180" t="s">
        <v>61</v>
      </c>
      <c r="M180" t="s">
        <v>76</v>
      </c>
      <c r="N180" t="s">
        <v>76</v>
      </c>
      <c r="O180" t="s">
        <v>76</v>
      </c>
      <c r="P180" t="s">
        <v>77</v>
      </c>
      <c r="Q180">
        <v>11</v>
      </c>
      <c r="R180">
        <v>11</v>
      </c>
      <c r="S180">
        <v>11</v>
      </c>
      <c r="T180">
        <v>11</v>
      </c>
      <c r="U180">
        <v>11</v>
      </c>
      <c r="V180">
        <v>11</v>
      </c>
      <c r="W180">
        <v>11</v>
      </c>
      <c r="X180">
        <v>11</v>
      </c>
      <c r="Y180">
        <v>11</v>
      </c>
      <c r="Z180">
        <v>11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11</v>
      </c>
      <c r="AL180">
        <v>0</v>
      </c>
      <c r="AM180">
        <v>0</v>
      </c>
      <c r="AN180">
        <v>0</v>
      </c>
      <c r="AO180">
        <v>0</v>
      </c>
      <c r="AP180">
        <v>11</v>
      </c>
      <c r="AQ180">
        <v>0</v>
      </c>
      <c r="AR180">
        <v>0</v>
      </c>
      <c r="AS180">
        <v>0</v>
      </c>
      <c r="AT180" s="1">
        <v>320.10000000000002</v>
      </c>
      <c r="AU180" s="1">
        <v>3521.1000000000004</v>
      </c>
      <c r="AV180" s="1">
        <v>0</v>
      </c>
      <c r="AW180" s="1">
        <v>3521.1000000000004</v>
      </c>
      <c r="AX180" t="s">
        <v>659</v>
      </c>
    </row>
    <row r="181" spans="1:50" x14ac:dyDescent="0.25">
      <c r="A181" t="s">
        <v>660</v>
      </c>
      <c r="B181" t="s">
        <v>67</v>
      </c>
      <c r="C181">
        <v>2014</v>
      </c>
      <c r="D181" t="s">
        <v>661</v>
      </c>
      <c r="E181" t="s">
        <v>268</v>
      </c>
      <c r="F181" t="s">
        <v>269</v>
      </c>
      <c r="G181" t="s">
        <v>71</v>
      </c>
      <c r="H181" t="s">
        <v>72</v>
      </c>
      <c r="I181" t="s">
        <v>73</v>
      </c>
      <c r="J181" t="s">
        <v>270</v>
      </c>
      <c r="K181" t="s">
        <v>271</v>
      </c>
      <c r="L181" t="s">
        <v>61</v>
      </c>
      <c r="M181" t="s">
        <v>76</v>
      </c>
      <c r="N181" t="s">
        <v>76</v>
      </c>
      <c r="O181" t="s">
        <v>76</v>
      </c>
      <c r="P181" t="s">
        <v>77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 s="1" t="s">
        <v>78</v>
      </c>
      <c r="AU181" s="1">
        <v>0</v>
      </c>
      <c r="AV181" s="1">
        <v>0</v>
      </c>
      <c r="AW181" s="1">
        <v>0</v>
      </c>
      <c r="AX181" t="s">
        <v>271</v>
      </c>
    </row>
    <row r="182" spans="1:50" x14ac:dyDescent="0.25">
      <c r="A182" t="s">
        <v>662</v>
      </c>
      <c r="B182" t="s">
        <v>190</v>
      </c>
      <c r="C182" t="s">
        <v>171</v>
      </c>
      <c r="D182" t="s">
        <v>663</v>
      </c>
      <c r="E182" t="s">
        <v>664</v>
      </c>
      <c r="F182" t="s">
        <v>665</v>
      </c>
      <c r="G182" t="s">
        <v>71</v>
      </c>
      <c r="H182" t="s">
        <v>106</v>
      </c>
      <c r="I182" t="s">
        <v>73</v>
      </c>
      <c r="J182" t="s">
        <v>666</v>
      </c>
      <c r="K182" t="s">
        <v>667</v>
      </c>
      <c r="L182" t="s">
        <v>196</v>
      </c>
      <c r="M182" t="s">
        <v>76</v>
      </c>
      <c r="N182" t="s">
        <v>76</v>
      </c>
      <c r="O182" t="s">
        <v>76</v>
      </c>
      <c r="P182" t="s">
        <v>110</v>
      </c>
      <c r="Q182">
        <v>1735</v>
      </c>
      <c r="R182">
        <v>1735</v>
      </c>
      <c r="S182">
        <v>1561</v>
      </c>
      <c r="T182">
        <v>1561</v>
      </c>
      <c r="U182">
        <v>1192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178</v>
      </c>
      <c r="AH182">
        <v>0</v>
      </c>
      <c r="AI182">
        <v>178</v>
      </c>
      <c r="AJ182">
        <v>358</v>
      </c>
      <c r="AK182">
        <v>360</v>
      </c>
      <c r="AL182">
        <v>0</v>
      </c>
      <c r="AM182">
        <v>0</v>
      </c>
      <c r="AN182">
        <v>0</v>
      </c>
      <c r="AO182">
        <v>1375</v>
      </c>
      <c r="AP182">
        <v>1735</v>
      </c>
      <c r="AQ182">
        <v>47</v>
      </c>
      <c r="AR182">
        <v>131</v>
      </c>
      <c r="AS182">
        <v>47</v>
      </c>
      <c r="AT182" s="1">
        <v>729.18</v>
      </c>
      <c r="AU182" s="1">
        <v>1265127.2999999998</v>
      </c>
      <c r="AV182" s="1">
        <v>129794.04</v>
      </c>
      <c r="AW182" s="1">
        <v>0</v>
      </c>
      <c r="AX182" t="s">
        <v>667</v>
      </c>
    </row>
    <row r="183" spans="1:50" x14ac:dyDescent="0.25">
      <c r="A183" t="s">
        <v>668</v>
      </c>
      <c r="B183" t="s">
        <v>67</v>
      </c>
      <c r="C183">
        <v>2014</v>
      </c>
      <c r="D183" t="s">
        <v>669</v>
      </c>
      <c r="E183" t="s">
        <v>650</v>
      </c>
      <c r="F183" t="s">
        <v>651</v>
      </c>
      <c r="G183" t="s">
        <v>71</v>
      </c>
      <c r="H183" t="s">
        <v>72</v>
      </c>
      <c r="I183" t="s">
        <v>73</v>
      </c>
      <c r="J183" t="s">
        <v>652</v>
      </c>
      <c r="K183" t="s">
        <v>653</v>
      </c>
      <c r="L183" t="s">
        <v>61</v>
      </c>
      <c r="M183" t="s">
        <v>76</v>
      </c>
      <c r="N183" t="s">
        <v>76</v>
      </c>
      <c r="O183" t="s">
        <v>76</v>
      </c>
      <c r="P183" t="s">
        <v>77</v>
      </c>
      <c r="Q183">
        <v>191</v>
      </c>
      <c r="R183">
        <v>191</v>
      </c>
      <c r="S183">
        <v>191</v>
      </c>
      <c r="T183">
        <v>191</v>
      </c>
      <c r="U183">
        <v>191</v>
      </c>
      <c r="V183">
        <v>191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191</v>
      </c>
      <c r="AL183">
        <v>0</v>
      </c>
      <c r="AM183">
        <v>0</v>
      </c>
      <c r="AN183">
        <v>0</v>
      </c>
      <c r="AO183">
        <v>0</v>
      </c>
      <c r="AP183">
        <v>191</v>
      </c>
      <c r="AQ183">
        <v>0</v>
      </c>
      <c r="AR183">
        <v>0</v>
      </c>
      <c r="AS183">
        <v>0</v>
      </c>
      <c r="AT183" s="1">
        <v>870.49</v>
      </c>
      <c r="AU183" s="1">
        <v>166263.59</v>
      </c>
      <c r="AV183" s="1">
        <v>0</v>
      </c>
      <c r="AW183" s="1">
        <v>0</v>
      </c>
      <c r="AX183" t="s">
        <v>653</v>
      </c>
    </row>
    <row r="184" spans="1:50" x14ac:dyDescent="0.25">
      <c r="A184" t="s">
        <v>2988</v>
      </c>
      <c r="B184" t="s">
        <v>67</v>
      </c>
      <c r="C184">
        <v>2014</v>
      </c>
      <c r="D184" t="s">
        <v>2989</v>
      </c>
      <c r="E184" t="s">
        <v>247</v>
      </c>
      <c r="F184" t="s">
        <v>248</v>
      </c>
      <c r="G184" t="s">
        <v>71</v>
      </c>
      <c r="H184" t="s">
        <v>72</v>
      </c>
      <c r="I184" t="s">
        <v>133</v>
      </c>
      <c r="J184" t="s">
        <v>215</v>
      </c>
      <c r="K184" t="s">
        <v>249</v>
      </c>
      <c r="L184" t="s">
        <v>61</v>
      </c>
      <c r="M184" t="s">
        <v>76</v>
      </c>
      <c r="N184" t="s">
        <v>76</v>
      </c>
      <c r="O184" t="s">
        <v>76</v>
      </c>
      <c r="P184" t="s">
        <v>77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 s="1" t="s">
        <v>78</v>
      </c>
      <c r="AU184" s="1">
        <v>0</v>
      </c>
      <c r="AV184" s="1">
        <v>0</v>
      </c>
      <c r="AW184" s="1">
        <v>0</v>
      </c>
      <c r="AX184" t="s">
        <v>249</v>
      </c>
    </row>
    <row r="185" spans="1:50" x14ac:dyDescent="0.25">
      <c r="A185" t="s">
        <v>2990</v>
      </c>
      <c r="B185" t="s">
        <v>51</v>
      </c>
      <c r="C185" t="s">
        <v>162</v>
      </c>
      <c r="D185" t="s">
        <v>2991</v>
      </c>
      <c r="E185" t="s">
        <v>2992</v>
      </c>
      <c r="F185" t="s">
        <v>1116</v>
      </c>
      <c r="G185" t="s">
        <v>56</v>
      </c>
      <c r="H185" t="s">
        <v>57</v>
      </c>
      <c r="I185" t="s">
        <v>58</v>
      </c>
      <c r="J185" t="s">
        <v>1117</v>
      </c>
      <c r="K185" t="s">
        <v>1118</v>
      </c>
      <c r="L185" t="s">
        <v>61</v>
      </c>
      <c r="M185" t="s">
        <v>62</v>
      </c>
      <c r="N185" t="s">
        <v>76</v>
      </c>
      <c r="O185" t="s">
        <v>76</v>
      </c>
      <c r="P185" t="s">
        <v>65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 s="1" t="s">
        <v>78</v>
      </c>
      <c r="AU185" s="1">
        <v>0</v>
      </c>
      <c r="AV185" s="1">
        <v>0</v>
      </c>
      <c r="AW185" s="1">
        <v>0</v>
      </c>
      <c r="AX185" t="s">
        <v>1118</v>
      </c>
    </row>
    <row r="186" spans="1:50" x14ac:dyDescent="0.25">
      <c r="A186" t="s">
        <v>2993</v>
      </c>
      <c r="B186" t="s">
        <v>101</v>
      </c>
      <c r="C186" t="s">
        <v>468</v>
      </c>
      <c r="D186" t="s">
        <v>2994</v>
      </c>
      <c r="E186" t="s">
        <v>2995</v>
      </c>
      <c r="F186" t="s">
        <v>486</v>
      </c>
      <c r="G186" t="s">
        <v>71</v>
      </c>
      <c r="H186" t="s">
        <v>106</v>
      </c>
      <c r="I186" t="s">
        <v>230</v>
      </c>
      <c r="J186" t="s">
        <v>487</v>
      </c>
      <c r="K186" t="s">
        <v>488</v>
      </c>
      <c r="L186" t="s">
        <v>61</v>
      </c>
      <c r="M186" t="s">
        <v>76</v>
      </c>
      <c r="N186" t="s">
        <v>76</v>
      </c>
      <c r="O186" t="s">
        <v>76</v>
      </c>
      <c r="P186" t="s">
        <v>110</v>
      </c>
      <c r="Q186">
        <v>6</v>
      </c>
      <c r="R186">
        <v>6</v>
      </c>
      <c r="S186">
        <v>6</v>
      </c>
      <c r="T186">
        <v>6</v>
      </c>
      <c r="U186">
        <v>6</v>
      </c>
      <c r="V186">
        <v>6</v>
      </c>
      <c r="W186">
        <v>6</v>
      </c>
      <c r="X186">
        <v>6</v>
      </c>
      <c r="Y186">
        <v>6</v>
      </c>
      <c r="Z186">
        <v>6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6</v>
      </c>
      <c r="AL186">
        <v>0</v>
      </c>
      <c r="AM186">
        <v>0</v>
      </c>
      <c r="AN186">
        <v>0</v>
      </c>
      <c r="AO186">
        <v>0</v>
      </c>
      <c r="AP186">
        <v>6</v>
      </c>
      <c r="AQ186">
        <v>0</v>
      </c>
      <c r="AR186">
        <v>0</v>
      </c>
      <c r="AS186">
        <v>0</v>
      </c>
      <c r="AT186" s="1">
        <v>352.16</v>
      </c>
      <c r="AU186" s="1">
        <v>2112.96</v>
      </c>
      <c r="AV186" s="1">
        <v>0</v>
      </c>
      <c r="AW186" s="1">
        <v>2112.96</v>
      </c>
      <c r="AX186" t="s">
        <v>488</v>
      </c>
    </row>
    <row r="187" spans="1:50" x14ac:dyDescent="0.25">
      <c r="A187" t="s">
        <v>3286</v>
      </c>
      <c r="B187" t="s">
        <v>190</v>
      </c>
      <c r="C187" t="s">
        <v>1012</v>
      </c>
      <c r="D187" t="s">
        <v>3287</v>
      </c>
      <c r="E187" t="s">
        <v>3288</v>
      </c>
      <c r="F187" t="s">
        <v>2338</v>
      </c>
      <c r="G187" t="s">
        <v>71</v>
      </c>
      <c r="H187" t="s">
        <v>106</v>
      </c>
      <c r="I187" t="s">
        <v>73</v>
      </c>
      <c r="J187" t="s">
        <v>2339</v>
      </c>
      <c r="K187" t="s">
        <v>2340</v>
      </c>
      <c r="L187" t="s">
        <v>196</v>
      </c>
      <c r="M187" t="s">
        <v>196</v>
      </c>
      <c r="N187" t="s">
        <v>826</v>
      </c>
      <c r="O187" t="s">
        <v>885</v>
      </c>
      <c r="P187" t="s">
        <v>110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0</v>
      </c>
      <c r="AS187">
        <v>0</v>
      </c>
      <c r="AT187" s="1">
        <v>432.05</v>
      </c>
      <c r="AU187" s="1">
        <v>432.05</v>
      </c>
      <c r="AV187" s="1">
        <v>0</v>
      </c>
      <c r="AW187" s="1">
        <v>432.05</v>
      </c>
      <c r="AX187" t="s">
        <v>2340</v>
      </c>
    </row>
    <row r="188" spans="1:50" x14ac:dyDescent="0.25">
      <c r="A188" t="s">
        <v>3289</v>
      </c>
      <c r="B188" t="s">
        <v>51</v>
      </c>
      <c r="C188" t="s">
        <v>52</v>
      </c>
      <c r="D188" t="s">
        <v>3290</v>
      </c>
      <c r="E188" t="s">
        <v>2614</v>
      </c>
      <c r="F188" t="s">
        <v>3291</v>
      </c>
      <c r="G188" t="s">
        <v>56</v>
      </c>
      <c r="H188" t="s">
        <v>57</v>
      </c>
      <c r="I188" t="s">
        <v>90</v>
      </c>
      <c r="J188" t="s">
        <v>2616</v>
      </c>
      <c r="K188" t="s">
        <v>3292</v>
      </c>
      <c r="L188" t="s">
        <v>61</v>
      </c>
      <c r="M188" t="s">
        <v>62</v>
      </c>
      <c r="N188" t="s">
        <v>63</v>
      </c>
      <c r="O188" t="s">
        <v>372</v>
      </c>
      <c r="P188" t="s">
        <v>65</v>
      </c>
      <c r="Q188">
        <v>30</v>
      </c>
      <c r="R188">
        <v>30</v>
      </c>
      <c r="S188">
        <v>30</v>
      </c>
      <c r="T188">
        <v>30</v>
      </c>
      <c r="U188">
        <v>30</v>
      </c>
      <c r="V188">
        <v>30</v>
      </c>
      <c r="W188">
        <v>30</v>
      </c>
      <c r="X188">
        <v>30</v>
      </c>
      <c r="Y188">
        <v>30</v>
      </c>
      <c r="Z188">
        <v>30</v>
      </c>
      <c r="AA188">
        <v>30</v>
      </c>
      <c r="AB188">
        <v>30</v>
      </c>
      <c r="AC188">
        <v>30</v>
      </c>
      <c r="AD188">
        <v>30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14</v>
      </c>
      <c r="AL188">
        <v>16</v>
      </c>
      <c r="AM188">
        <v>0</v>
      </c>
      <c r="AN188">
        <v>0</v>
      </c>
      <c r="AO188">
        <v>0</v>
      </c>
      <c r="AP188">
        <v>30</v>
      </c>
      <c r="AQ188">
        <v>0</v>
      </c>
      <c r="AR188">
        <v>0</v>
      </c>
      <c r="AS188">
        <v>0</v>
      </c>
      <c r="AT188" s="1">
        <v>454.32</v>
      </c>
      <c r="AU188" s="1">
        <v>13629.6</v>
      </c>
      <c r="AV188" s="1">
        <v>0</v>
      </c>
      <c r="AW188" s="1">
        <v>13629.6</v>
      </c>
      <c r="AX188" t="s">
        <v>3292</v>
      </c>
    </row>
    <row r="189" spans="1:50" x14ac:dyDescent="0.25">
      <c r="A189" t="s">
        <v>385</v>
      </c>
      <c r="B189" t="s">
        <v>67</v>
      </c>
      <c r="C189">
        <v>2014</v>
      </c>
      <c r="D189" t="s">
        <v>386</v>
      </c>
      <c r="E189" t="s">
        <v>219</v>
      </c>
      <c r="F189" t="s">
        <v>220</v>
      </c>
      <c r="G189" t="s">
        <v>71</v>
      </c>
      <c r="H189" t="s">
        <v>72</v>
      </c>
      <c r="I189" t="s">
        <v>73</v>
      </c>
      <c r="J189" t="s">
        <v>221</v>
      </c>
      <c r="K189" t="s">
        <v>222</v>
      </c>
      <c r="L189" t="s">
        <v>61</v>
      </c>
      <c r="M189" t="s">
        <v>76</v>
      </c>
      <c r="N189" t="s">
        <v>76</v>
      </c>
      <c r="O189" t="s">
        <v>76</v>
      </c>
      <c r="P189" t="s">
        <v>77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 s="1" t="s">
        <v>78</v>
      </c>
      <c r="AU189" s="1">
        <v>0</v>
      </c>
      <c r="AV189" s="1">
        <v>0</v>
      </c>
      <c r="AW189" s="1">
        <v>0</v>
      </c>
      <c r="AX189" t="s">
        <v>222</v>
      </c>
    </row>
    <row r="190" spans="1:50" x14ac:dyDescent="0.25">
      <c r="A190" t="s">
        <v>387</v>
      </c>
      <c r="B190" t="s">
        <v>67</v>
      </c>
      <c r="C190">
        <v>2014</v>
      </c>
      <c r="D190" t="s">
        <v>388</v>
      </c>
      <c r="E190" t="s">
        <v>389</v>
      </c>
      <c r="F190" t="s">
        <v>390</v>
      </c>
      <c r="G190" t="s">
        <v>71</v>
      </c>
      <c r="H190" t="s">
        <v>72</v>
      </c>
      <c r="I190" t="s">
        <v>391</v>
      </c>
      <c r="J190" t="s">
        <v>392</v>
      </c>
      <c r="K190" t="s">
        <v>393</v>
      </c>
      <c r="L190" t="s">
        <v>61</v>
      </c>
      <c r="M190" t="s">
        <v>62</v>
      </c>
      <c r="N190" t="s">
        <v>76</v>
      </c>
      <c r="O190" t="s">
        <v>76</v>
      </c>
      <c r="P190" t="s">
        <v>77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 s="1" t="s">
        <v>78</v>
      </c>
      <c r="AU190" s="1">
        <v>0</v>
      </c>
      <c r="AV190" s="1">
        <v>0</v>
      </c>
      <c r="AW190" s="1">
        <v>0</v>
      </c>
      <c r="AX190" t="s">
        <v>393</v>
      </c>
    </row>
    <row r="191" spans="1:50" x14ac:dyDescent="0.25">
      <c r="A191" t="s">
        <v>394</v>
      </c>
      <c r="B191" t="s">
        <v>67</v>
      </c>
      <c r="C191" t="s">
        <v>129</v>
      </c>
      <c r="D191" t="s">
        <v>395</v>
      </c>
      <c r="E191" t="s">
        <v>396</v>
      </c>
      <c r="F191" t="s">
        <v>397</v>
      </c>
      <c r="G191" t="s">
        <v>71</v>
      </c>
      <c r="H191" t="s">
        <v>72</v>
      </c>
      <c r="I191" t="s">
        <v>230</v>
      </c>
      <c r="J191" t="s">
        <v>398</v>
      </c>
      <c r="K191" t="s">
        <v>399</v>
      </c>
      <c r="L191" t="s">
        <v>61</v>
      </c>
      <c r="M191" t="s">
        <v>62</v>
      </c>
      <c r="N191" t="s">
        <v>76</v>
      </c>
      <c r="O191" t="s">
        <v>76</v>
      </c>
      <c r="P191" t="s">
        <v>77</v>
      </c>
      <c r="Q191">
        <v>93</v>
      </c>
      <c r="R191">
        <v>93</v>
      </c>
      <c r="S191">
        <v>93</v>
      </c>
      <c r="T191">
        <v>93</v>
      </c>
      <c r="U191">
        <v>93</v>
      </c>
      <c r="V191">
        <v>93</v>
      </c>
      <c r="W191">
        <v>93</v>
      </c>
      <c r="X191">
        <v>93</v>
      </c>
      <c r="Y191">
        <v>93</v>
      </c>
      <c r="Z191">
        <v>93</v>
      </c>
      <c r="AA191">
        <v>93</v>
      </c>
      <c r="AB191">
        <v>93</v>
      </c>
      <c r="AC191">
        <v>93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93</v>
      </c>
      <c r="AL191">
        <v>0</v>
      </c>
      <c r="AM191">
        <v>0</v>
      </c>
      <c r="AN191">
        <v>0</v>
      </c>
      <c r="AO191">
        <v>0</v>
      </c>
      <c r="AP191">
        <v>93</v>
      </c>
      <c r="AQ191">
        <v>0</v>
      </c>
      <c r="AR191">
        <v>0</v>
      </c>
      <c r="AS191">
        <v>0</v>
      </c>
      <c r="AT191" s="1">
        <v>314.2</v>
      </c>
      <c r="AU191" s="1">
        <v>29220.6</v>
      </c>
      <c r="AV191" s="1">
        <v>0</v>
      </c>
      <c r="AW191" s="1">
        <v>29220.6</v>
      </c>
      <c r="AX191" t="s">
        <v>399</v>
      </c>
    </row>
    <row r="192" spans="1:50" x14ac:dyDescent="0.25">
      <c r="A192" t="s">
        <v>400</v>
      </c>
      <c r="B192" t="s">
        <v>101</v>
      </c>
      <c r="C192" t="s">
        <v>171</v>
      </c>
      <c r="D192" t="s">
        <v>401</v>
      </c>
      <c r="E192" t="s">
        <v>402</v>
      </c>
      <c r="F192" t="s">
        <v>403</v>
      </c>
      <c r="G192" t="s">
        <v>71</v>
      </c>
      <c r="H192" t="s">
        <v>106</v>
      </c>
      <c r="I192" t="s">
        <v>230</v>
      </c>
      <c r="J192" t="s">
        <v>404</v>
      </c>
      <c r="K192" t="s">
        <v>405</v>
      </c>
      <c r="L192" t="s">
        <v>61</v>
      </c>
      <c r="M192" t="s">
        <v>76</v>
      </c>
      <c r="N192" t="s">
        <v>76</v>
      </c>
      <c r="O192" t="s">
        <v>76</v>
      </c>
      <c r="P192" t="s">
        <v>110</v>
      </c>
      <c r="Q192">
        <v>50</v>
      </c>
      <c r="R192">
        <v>50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150</v>
      </c>
      <c r="AF192">
        <v>0</v>
      </c>
      <c r="AG192">
        <v>148</v>
      </c>
      <c r="AH192">
        <v>0</v>
      </c>
      <c r="AI192">
        <v>298</v>
      </c>
      <c r="AJ192">
        <v>134</v>
      </c>
      <c r="AK192">
        <v>50</v>
      </c>
      <c r="AL192">
        <v>0</v>
      </c>
      <c r="AM192">
        <v>0</v>
      </c>
      <c r="AN192">
        <v>0</v>
      </c>
      <c r="AO192">
        <v>0</v>
      </c>
      <c r="AP192">
        <v>50</v>
      </c>
      <c r="AQ192">
        <v>148</v>
      </c>
      <c r="AR192">
        <v>150</v>
      </c>
      <c r="AS192">
        <v>150</v>
      </c>
      <c r="AT192" s="1">
        <v>617.33960000000002</v>
      </c>
      <c r="AU192" s="1">
        <v>30866.98</v>
      </c>
      <c r="AV192" s="1">
        <v>183967.20079999999</v>
      </c>
      <c r="AW192" s="1">
        <v>0</v>
      </c>
      <c r="AX192" t="s">
        <v>405</v>
      </c>
    </row>
    <row r="193" spans="1:50" x14ac:dyDescent="0.25">
      <c r="A193" t="s">
        <v>406</v>
      </c>
      <c r="B193" t="s">
        <v>51</v>
      </c>
      <c r="C193" t="s">
        <v>156</v>
      </c>
      <c r="D193" t="s">
        <v>407</v>
      </c>
      <c r="E193" t="s">
        <v>408</v>
      </c>
      <c r="F193" t="s">
        <v>409</v>
      </c>
      <c r="G193" t="s">
        <v>56</v>
      </c>
      <c r="H193" t="s">
        <v>57</v>
      </c>
      <c r="I193" t="s">
        <v>90</v>
      </c>
      <c r="J193" t="s">
        <v>307</v>
      </c>
      <c r="K193" t="s">
        <v>410</v>
      </c>
      <c r="L193" t="s">
        <v>61</v>
      </c>
      <c r="M193" t="s">
        <v>76</v>
      </c>
      <c r="N193" t="s">
        <v>76</v>
      </c>
      <c r="O193" t="s">
        <v>76</v>
      </c>
      <c r="P193" t="s">
        <v>65</v>
      </c>
      <c r="Q193">
        <v>521</v>
      </c>
      <c r="R193">
        <v>521</v>
      </c>
      <c r="S193">
        <v>311</v>
      </c>
      <c r="T193">
        <v>174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222</v>
      </c>
      <c r="AG193">
        <v>1224</v>
      </c>
      <c r="AH193">
        <v>0</v>
      </c>
      <c r="AI193">
        <v>1446</v>
      </c>
      <c r="AJ193">
        <v>90</v>
      </c>
      <c r="AK193">
        <v>471</v>
      </c>
      <c r="AL193">
        <v>32</v>
      </c>
      <c r="AM193">
        <v>0</v>
      </c>
      <c r="AN193">
        <v>18</v>
      </c>
      <c r="AO193">
        <v>0</v>
      </c>
      <c r="AP193">
        <v>521</v>
      </c>
      <c r="AQ193">
        <v>420</v>
      </c>
      <c r="AR193">
        <v>1026</v>
      </c>
      <c r="AS193">
        <v>282</v>
      </c>
      <c r="AT193" s="1">
        <v>298.89</v>
      </c>
      <c r="AU193" s="1">
        <v>155721.69</v>
      </c>
      <c r="AV193" s="1">
        <v>432194.94</v>
      </c>
      <c r="AW193" s="1">
        <v>0</v>
      </c>
      <c r="AX193" t="s">
        <v>410</v>
      </c>
    </row>
    <row r="194" spans="1:50" x14ac:dyDescent="0.25">
      <c r="A194" t="s">
        <v>483</v>
      </c>
      <c r="B194" t="s">
        <v>67</v>
      </c>
      <c r="C194" t="s">
        <v>102</v>
      </c>
      <c r="D194" t="s">
        <v>484</v>
      </c>
      <c r="E194" t="s">
        <v>485</v>
      </c>
      <c r="F194" t="s">
        <v>486</v>
      </c>
      <c r="G194" t="s">
        <v>71</v>
      </c>
      <c r="H194" t="s">
        <v>72</v>
      </c>
      <c r="I194" t="s">
        <v>230</v>
      </c>
      <c r="J194" t="s">
        <v>487</v>
      </c>
      <c r="K194" t="s">
        <v>488</v>
      </c>
      <c r="L194" t="s">
        <v>61</v>
      </c>
      <c r="M194" t="s">
        <v>76</v>
      </c>
      <c r="N194" t="s">
        <v>76</v>
      </c>
      <c r="O194" t="s">
        <v>76</v>
      </c>
      <c r="P194" t="s">
        <v>77</v>
      </c>
      <c r="Q194">
        <v>269</v>
      </c>
      <c r="R194">
        <v>269</v>
      </c>
      <c r="S194">
        <v>245</v>
      </c>
      <c r="T194">
        <v>245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16</v>
      </c>
      <c r="AG194">
        <v>0</v>
      </c>
      <c r="AH194">
        <v>0</v>
      </c>
      <c r="AI194">
        <v>16</v>
      </c>
      <c r="AJ194">
        <v>1</v>
      </c>
      <c r="AK194">
        <v>269</v>
      </c>
      <c r="AL194">
        <v>0</v>
      </c>
      <c r="AM194">
        <v>0</v>
      </c>
      <c r="AN194">
        <v>0</v>
      </c>
      <c r="AO194">
        <v>0</v>
      </c>
      <c r="AP194">
        <v>269</v>
      </c>
      <c r="AQ194">
        <v>0</v>
      </c>
      <c r="AR194">
        <v>16</v>
      </c>
      <c r="AS194">
        <v>40</v>
      </c>
      <c r="AT194" s="1">
        <v>303.20999999999998</v>
      </c>
      <c r="AU194" s="1">
        <v>81563.489999999991</v>
      </c>
      <c r="AV194" s="1">
        <v>4851.3599999999997</v>
      </c>
      <c r="AW194" s="1">
        <v>0</v>
      </c>
      <c r="AX194" t="s">
        <v>488</v>
      </c>
    </row>
    <row r="195" spans="1:50" x14ac:dyDescent="0.25">
      <c r="A195" t="s">
        <v>489</v>
      </c>
      <c r="B195" t="s">
        <v>67</v>
      </c>
      <c r="C195" t="s">
        <v>490</v>
      </c>
      <c r="D195" t="s">
        <v>491</v>
      </c>
      <c r="E195" t="s">
        <v>492</v>
      </c>
      <c r="F195" t="s">
        <v>493</v>
      </c>
      <c r="G195" t="s">
        <v>71</v>
      </c>
      <c r="H195" t="s">
        <v>72</v>
      </c>
      <c r="I195" t="s">
        <v>230</v>
      </c>
      <c r="J195" t="s">
        <v>494</v>
      </c>
      <c r="K195" t="s">
        <v>495</v>
      </c>
      <c r="L195" t="s">
        <v>61</v>
      </c>
      <c r="M195" t="s">
        <v>76</v>
      </c>
      <c r="N195" t="s">
        <v>76</v>
      </c>
      <c r="O195" t="s">
        <v>76</v>
      </c>
      <c r="P195" t="s">
        <v>77</v>
      </c>
      <c r="Q195">
        <v>2534</v>
      </c>
      <c r="R195">
        <v>2534</v>
      </c>
      <c r="S195">
        <v>518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6441</v>
      </c>
      <c r="AH195">
        <v>0</v>
      </c>
      <c r="AI195">
        <v>6441</v>
      </c>
      <c r="AJ195">
        <v>1727</v>
      </c>
      <c r="AK195">
        <v>12</v>
      </c>
      <c r="AL195">
        <v>0</v>
      </c>
      <c r="AM195">
        <v>0</v>
      </c>
      <c r="AN195">
        <v>2522</v>
      </c>
      <c r="AO195">
        <v>0</v>
      </c>
      <c r="AP195">
        <v>2534</v>
      </c>
      <c r="AQ195">
        <v>3024</v>
      </c>
      <c r="AR195">
        <v>3417</v>
      </c>
      <c r="AS195">
        <v>1526</v>
      </c>
      <c r="AT195" s="1">
        <v>513.91</v>
      </c>
      <c r="AU195" s="1">
        <v>1302247.94</v>
      </c>
      <c r="AV195" s="1">
        <v>3310094.3099999996</v>
      </c>
      <c r="AW195" s="1">
        <v>0</v>
      </c>
      <c r="AX195" t="s">
        <v>495</v>
      </c>
    </row>
    <row r="196" spans="1:50" x14ac:dyDescent="0.25">
      <c r="A196" t="s">
        <v>496</v>
      </c>
      <c r="B196" t="s">
        <v>101</v>
      </c>
      <c r="C196" t="s">
        <v>468</v>
      </c>
      <c r="D196" t="s">
        <v>497</v>
      </c>
      <c r="E196" t="s">
        <v>498</v>
      </c>
      <c r="F196" t="s">
        <v>499</v>
      </c>
      <c r="G196" t="s">
        <v>71</v>
      </c>
      <c r="H196" t="s">
        <v>106</v>
      </c>
      <c r="I196" t="s">
        <v>73</v>
      </c>
      <c r="J196" t="s">
        <v>498</v>
      </c>
      <c r="K196" t="s">
        <v>500</v>
      </c>
      <c r="L196" t="s">
        <v>61</v>
      </c>
      <c r="M196" t="s">
        <v>76</v>
      </c>
      <c r="N196" t="s">
        <v>76</v>
      </c>
      <c r="O196" t="s">
        <v>76</v>
      </c>
      <c r="P196" t="s">
        <v>110</v>
      </c>
      <c r="Q196">
        <v>98</v>
      </c>
      <c r="R196">
        <v>98</v>
      </c>
      <c r="S196">
        <v>98</v>
      </c>
      <c r="T196">
        <v>98</v>
      </c>
      <c r="U196">
        <v>98</v>
      </c>
      <c r="V196">
        <v>98</v>
      </c>
      <c r="W196">
        <v>98</v>
      </c>
      <c r="X196">
        <v>98</v>
      </c>
      <c r="Y196">
        <v>98</v>
      </c>
      <c r="Z196">
        <v>98</v>
      </c>
      <c r="AA196">
        <v>98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98</v>
      </c>
      <c r="AL196">
        <v>0</v>
      </c>
      <c r="AM196">
        <v>0</v>
      </c>
      <c r="AN196">
        <v>0</v>
      </c>
      <c r="AO196">
        <v>0</v>
      </c>
      <c r="AP196">
        <v>98</v>
      </c>
      <c r="AQ196">
        <v>0</v>
      </c>
      <c r="AR196">
        <v>0</v>
      </c>
      <c r="AS196">
        <v>0</v>
      </c>
      <c r="AT196" s="1">
        <v>928.61</v>
      </c>
      <c r="AU196" s="1">
        <v>91003.78</v>
      </c>
      <c r="AV196" s="1">
        <v>0</v>
      </c>
      <c r="AW196" s="1">
        <v>91003.78</v>
      </c>
      <c r="AX196" t="s">
        <v>500</v>
      </c>
    </row>
    <row r="197" spans="1:50" x14ac:dyDescent="0.25">
      <c r="A197" t="s">
        <v>501</v>
      </c>
      <c r="B197" t="s">
        <v>51</v>
      </c>
      <c r="C197" t="s">
        <v>156</v>
      </c>
      <c r="D197" t="s">
        <v>502</v>
      </c>
      <c r="E197" t="s">
        <v>503</v>
      </c>
      <c r="F197" t="s">
        <v>504</v>
      </c>
      <c r="G197" t="s">
        <v>56</v>
      </c>
      <c r="H197" t="s">
        <v>57</v>
      </c>
      <c r="I197" t="s">
        <v>90</v>
      </c>
      <c r="J197" t="s">
        <v>505</v>
      </c>
      <c r="K197" t="s">
        <v>506</v>
      </c>
      <c r="L197" t="s">
        <v>61</v>
      </c>
      <c r="M197" t="s">
        <v>62</v>
      </c>
      <c r="N197" t="s">
        <v>76</v>
      </c>
      <c r="O197" t="s">
        <v>76</v>
      </c>
      <c r="P197" t="s">
        <v>65</v>
      </c>
      <c r="Q197">
        <v>53</v>
      </c>
      <c r="R197">
        <v>53</v>
      </c>
      <c r="S197">
        <v>53</v>
      </c>
      <c r="T197">
        <v>53</v>
      </c>
      <c r="U197">
        <v>53</v>
      </c>
      <c r="V197">
        <v>53</v>
      </c>
      <c r="W197">
        <v>53</v>
      </c>
      <c r="X197">
        <v>53</v>
      </c>
      <c r="Y197">
        <v>53</v>
      </c>
      <c r="Z197">
        <v>53</v>
      </c>
      <c r="AA197">
        <v>53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15</v>
      </c>
      <c r="AL197">
        <v>38</v>
      </c>
      <c r="AM197">
        <v>0</v>
      </c>
      <c r="AN197">
        <v>0</v>
      </c>
      <c r="AO197">
        <v>0</v>
      </c>
      <c r="AP197">
        <v>53</v>
      </c>
      <c r="AQ197">
        <v>0</v>
      </c>
      <c r="AR197">
        <v>0</v>
      </c>
      <c r="AS197">
        <v>0</v>
      </c>
      <c r="AT197" s="1">
        <v>391.98</v>
      </c>
      <c r="AU197" s="1">
        <v>20774.940000000002</v>
      </c>
      <c r="AV197" s="1">
        <v>0</v>
      </c>
      <c r="AW197" s="1">
        <v>20774.940000000002</v>
      </c>
      <c r="AX197" t="s">
        <v>506</v>
      </c>
    </row>
    <row r="198" spans="1:50" x14ac:dyDescent="0.25">
      <c r="A198" t="s">
        <v>507</v>
      </c>
      <c r="B198" t="s">
        <v>67</v>
      </c>
      <c r="C198">
        <v>2014</v>
      </c>
      <c r="D198" t="s">
        <v>508</v>
      </c>
      <c r="E198" t="s">
        <v>509</v>
      </c>
      <c r="F198" t="s">
        <v>427</v>
      </c>
      <c r="G198" t="s">
        <v>71</v>
      </c>
      <c r="H198" t="s">
        <v>72</v>
      </c>
      <c r="I198" t="s">
        <v>73</v>
      </c>
      <c r="J198" t="s">
        <v>428</v>
      </c>
      <c r="K198" t="s">
        <v>429</v>
      </c>
      <c r="L198" t="s">
        <v>61</v>
      </c>
      <c r="M198" t="s">
        <v>76</v>
      </c>
      <c r="N198" t="s">
        <v>76</v>
      </c>
      <c r="O198" t="s">
        <v>76</v>
      </c>
      <c r="P198" t="s">
        <v>77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 s="1" t="s">
        <v>78</v>
      </c>
      <c r="AU198" s="1">
        <v>0</v>
      </c>
      <c r="AV198" s="1">
        <v>0</v>
      </c>
      <c r="AW198" s="1">
        <v>0</v>
      </c>
      <c r="AX198" t="s">
        <v>429</v>
      </c>
    </row>
    <row r="199" spans="1:50" x14ac:dyDescent="0.25">
      <c r="A199" t="s">
        <v>814</v>
      </c>
      <c r="B199" t="s">
        <v>67</v>
      </c>
      <c r="C199">
        <v>2014</v>
      </c>
      <c r="D199" t="s">
        <v>815</v>
      </c>
      <c r="E199" t="s">
        <v>816</v>
      </c>
      <c r="F199" t="s">
        <v>817</v>
      </c>
      <c r="G199" t="s">
        <v>71</v>
      </c>
      <c r="H199" t="s">
        <v>72</v>
      </c>
      <c r="I199" t="s">
        <v>230</v>
      </c>
      <c r="J199" t="s">
        <v>818</v>
      </c>
      <c r="K199" t="s">
        <v>819</v>
      </c>
      <c r="L199" t="s">
        <v>61</v>
      </c>
      <c r="M199" t="s">
        <v>76</v>
      </c>
      <c r="N199" t="s">
        <v>76</v>
      </c>
      <c r="O199" t="s">
        <v>76</v>
      </c>
      <c r="P199" t="s">
        <v>77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 s="1" t="s">
        <v>78</v>
      </c>
      <c r="AU199" s="1">
        <v>0</v>
      </c>
      <c r="AV199" s="1">
        <v>0</v>
      </c>
      <c r="AW199" s="1">
        <v>0</v>
      </c>
      <c r="AX199" t="s">
        <v>819</v>
      </c>
    </row>
    <row r="200" spans="1:50" x14ac:dyDescent="0.25">
      <c r="A200" t="s">
        <v>820</v>
      </c>
      <c r="B200" t="s">
        <v>101</v>
      </c>
      <c r="C200" t="s">
        <v>251</v>
      </c>
      <c r="D200" t="s">
        <v>821</v>
      </c>
      <c r="E200" t="s">
        <v>822</v>
      </c>
      <c r="F200" t="s">
        <v>397</v>
      </c>
      <c r="G200" t="s">
        <v>71</v>
      </c>
      <c r="H200" t="s">
        <v>106</v>
      </c>
      <c r="I200" t="s">
        <v>230</v>
      </c>
      <c r="J200" t="s">
        <v>398</v>
      </c>
      <c r="K200" t="s">
        <v>399</v>
      </c>
      <c r="L200" t="s">
        <v>61</v>
      </c>
      <c r="M200" t="s">
        <v>76</v>
      </c>
      <c r="N200" t="s">
        <v>76</v>
      </c>
      <c r="O200" t="s">
        <v>76</v>
      </c>
      <c r="P200" t="s">
        <v>110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0</v>
      </c>
      <c r="AR200">
        <v>0</v>
      </c>
      <c r="AS200">
        <v>0</v>
      </c>
      <c r="AT200" s="1">
        <v>394.64</v>
      </c>
      <c r="AU200" s="1">
        <v>394.64</v>
      </c>
      <c r="AV200" s="1">
        <v>0</v>
      </c>
      <c r="AW200" s="1">
        <v>394.64</v>
      </c>
      <c r="AX200" t="s">
        <v>399</v>
      </c>
    </row>
    <row r="201" spans="1:50" x14ac:dyDescent="0.25">
      <c r="A201" t="s">
        <v>823</v>
      </c>
      <c r="B201" t="s">
        <v>51</v>
      </c>
      <c r="C201" t="s">
        <v>52</v>
      </c>
      <c r="D201" t="s">
        <v>824</v>
      </c>
      <c r="E201" t="s">
        <v>825</v>
      </c>
      <c r="F201" t="s">
        <v>306</v>
      </c>
      <c r="G201" t="s">
        <v>56</v>
      </c>
      <c r="H201" t="s">
        <v>72</v>
      </c>
      <c r="I201" t="s">
        <v>90</v>
      </c>
      <c r="J201" t="s">
        <v>307</v>
      </c>
      <c r="K201" t="s">
        <v>308</v>
      </c>
      <c r="L201" t="s">
        <v>61</v>
      </c>
      <c r="M201" t="s">
        <v>196</v>
      </c>
      <c r="N201" t="s">
        <v>826</v>
      </c>
      <c r="O201" t="s">
        <v>64</v>
      </c>
      <c r="P201" t="s">
        <v>65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 s="1" t="s">
        <v>78</v>
      </c>
      <c r="AU201" s="1">
        <v>0</v>
      </c>
      <c r="AV201" s="1">
        <v>0</v>
      </c>
      <c r="AW201" s="1">
        <v>0</v>
      </c>
      <c r="AX201" t="s">
        <v>308</v>
      </c>
    </row>
    <row r="202" spans="1:50" x14ac:dyDescent="0.25">
      <c r="A202" t="s">
        <v>827</v>
      </c>
      <c r="B202" t="s">
        <v>51</v>
      </c>
      <c r="C202" t="s">
        <v>156</v>
      </c>
      <c r="D202" t="s">
        <v>828</v>
      </c>
      <c r="E202" t="s">
        <v>829</v>
      </c>
      <c r="F202" t="s">
        <v>708</v>
      </c>
      <c r="G202" t="s">
        <v>56</v>
      </c>
      <c r="H202" t="s">
        <v>57</v>
      </c>
      <c r="I202" t="s">
        <v>58</v>
      </c>
      <c r="J202" t="s">
        <v>709</v>
      </c>
      <c r="K202" t="s">
        <v>710</v>
      </c>
      <c r="L202" t="s">
        <v>61</v>
      </c>
      <c r="M202" t="s">
        <v>76</v>
      </c>
      <c r="N202" t="s">
        <v>76</v>
      </c>
      <c r="O202" t="s">
        <v>76</v>
      </c>
      <c r="P202" t="s">
        <v>65</v>
      </c>
      <c r="Q202">
        <v>1863</v>
      </c>
      <c r="R202">
        <v>1863</v>
      </c>
      <c r="S202">
        <v>1611</v>
      </c>
      <c r="T202">
        <v>1527</v>
      </c>
      <c r="U202">
        <v>1444</v>
      </c>
      <c r="V202">
        <v>168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756</v>
      </c>
      <c r="AH202">
        <v>0</v>
      </c>
      <c r="AI202">
        <v>756</v>
      </c>
      <c r="AJ202">
        <v>336</v>
      </c>
      <c r="AK202">
        <v>1812</v>
      </c>
      <c r="AL202">
        <v>51</v>
      </c>
      <c r="AM202">
        <v>0</v>
      </c>
      <c r="AN202">
        <v>0</v>
      </c>
      <c r="AO202">
        <v>0</v>
      </c>
      <c r="AP202">
        <v>1863</v>
      </c>
      <c r="AQ202">
        <v>252</v>
      </c>
      <c r="AR202">
        <v>504</v>
      </c>
      <c r="AS202">
        <v>168</v>
      </c>
      <c r="AT202" s="1">
        <v>717.91</v>
      </c>
      <c r="AU202" s="1">
        <v>1337466.3299999998</v>
      </c>
      <c r="AV202" s="1">
        <v>542739.96</v>
      </c>
      <c r="AW202" s="1">
        <v>0</v>
      </c>
      <c r="AX202" t="s">
        <v>710</v>
      </c>
    </row>
    <row r="203" spans="1:50" x14ac:dyDescent="0.25">
      <c r="A203" t="s">
        <v>830</v>
      </c>
      <c r="B203" t="s">
        <v>101</v>
      </c>
      <c r="C203" t="s">
        <v>171</v>
      </c>
      <c r="D203" t="s">
        <v>831</v>
      </c>
      <c r="E203" t="s">
        <v>450</v>
      </c>
      <c r="F203" t="s">
        <v>451</v>
      </c>
      <c r="G203" t="s">
        <v>71</v>
      </c>
      <c r="H203" t="s">
        <v>106</v>
      </c>
      <c r="I203" t="s">
        <v>73</v>
      </c>
      <c r="J203" t="s">
        <v>452</v>
      </c>
      <c r="K203" t="s">
        <v>453</v>
      </c>
      <c r="L203" t="s">
        <v>61</v>
      </c>
      <c r="M203" t="s">
        <v>76</v>
      </c>
      <c r="N203" t="s">
        <v>76</v>
      </c>
      <c r="O203" t="s">
        <v>76</v>
      </c>
      <c r="P203" t="s">
        <v>110</v>
      </c>
      <c r="Q203">
        <v>371</v>
      </c>
      <c r="R203">
        <v>371</v>
      </c>
      <c r="S203">
        <v>371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3307</v>
      </c>
      <c r="AH203">
        <v>0</v>
      </c>
      <c r="AI203">
        <v>3307</v>
      </c>
      <c r="AJ203">
        <v>444</v>
      </c>
      <c r="AK203">
        <v>371</v>
      </c>
      <c r="AL203">
        <v>0</v>
      </c>
      <c r="AM203">
        <v>0</v>
      </c>
      <c r="AN203">
        <v>0</v>
      </c>
      <c r="AO203">
        <v>0</v>
      </c>
      <c r="AP203">
        <v>371</v>
      </c>
      <c r="AQ203">
        <v>2981</v>
      </c>
      <c r="AR203">
        <v>326</v>
      </c>
      <c r="AS203">
        <v>1086</v>
      </c>
      <c r="AT203" s="1">
        <v>603.54</v>
      </c>
      <c r="AU203" s="1">
        <v>223913.34</v>
      </c>
      <c r="AV203" s="1">
        <v>1995906.7799999998</v>
      </c>
      <c r="AW203" s="1">
        <v>0</v>
      </c>
      <c r="AX203" t="s">
        <v>453</v>
      </c>
    </row>
    <row r="204" spans="1:50" x14ac:dyDescent="0.25">
      <c r="A204" t="s">
        <v>590</v>
      </c>
      <c r="B204" t="s">
        <v>67</v>
      </c>
      <c r="C204">
        <v>2014</v>
      </c>
      <c r="D204" t="s">
        <v>591</v>
      </c>
      <c r="E204" t="s">
        <v>268</v>
      </c>
      <c r="F204" t="s">
        <v>269</v>
      </c>
      <c r="G204" t="s">
        <v>71</v>
      </c>
      <c r="H204" t="s">
        <v>72</v>
      </c>
      <c r="I204" t="s">
        <v>73</v>
      </c>
      <c r="J204" t="s">
        <v>270</v>
      </c>
      <c r="K204" t="s">
        <v>271</v>
      </c>
      <c r="L204" t="s">
        <v>61</v>
      </c>
      <c r="M204" t="s">
        <v>76</v>
      </c>
      <c r="N204" t="s">
        <v>76</v>
      </c>
      <c r="O204" t="s">
        <v>76</v>
      </c>
      <c r="P204" t="s">
        <v>77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 s="1" t="s">
        <v>78</v>
      </c>
      <c r="AU204" s="1">
        <v>0</v>
      </c>
      <c r="AV204" s="1">
        <v>0</v>
      </c>
      <c r="AW204" s="1">
        <v>0</v>
      </c>
      <c r="AX204" t="s">
        <v>271</v>
      </c>
    </row>
    <row r="205" spans="1:50" x14ac:dyDescent="0.25">
      <c r="A205" t="s">
        <v>592</v>
      </c>
      <c r="B205" t="s">
        <v>190</v>
      </c>
      <c r="C205" t="s">
        <v>593</v>
      </c>
      <c r="D205" t="s">
        <v>594</v>
      </c>
      <c r="E205" t="s">
        <v>595</v>
      </c>
      <c r="F205" t="s">
        <v>596</v>
      </c>
      <c r="G205" t="s">
        <v>71</v>
      </c>
      <c r="H205" t="s">
        <v>106</v>
      </c>
      <c r="I205" t="s">
        <v>107</v>
      </c>
      <c r="J205" t="s">
        <v>597</v>
      </c>
      <c r="K205" t="s">
        <v>598</v>
      </c>
      <c r="L205" t="s">
        <v>196</v>
      </c>
      <c r="M205" t="s">
        <v>196</v>
      </c>
      <c r="N205" t="s">
        <v>76</v>
      </c>
      <c r="O205" t="s">
        <v>76</v>
      </c>
      <c r="P205" t="s">
        <v>110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0</v>
      </c>
      <c r="AR205">
        <v>0</v>
      </c>
      <c r="AS205">
        <v>0</v>
      </c>
      <c r="AT205" s="1">
        <v>602.20000000000005</v>
      </c>
      <c r="AU205" s="1">
        <v>602.20000000000005</v>
      </c>
      <c r="AV205" s="1">
        <v>0</v>
      </c>
      <c r="AW205" s="1">
        <v>602.20000000000005</v>
      </c>
      <c r="AX205" t="s">
        <v>598</v>
      </c>
    </row>
    <row r="206" spans="1:50" x14ac:dyDescent="0.25">
      <c r="A206" t="s">
        <v>8589</v>
      </c>
      <c r="B206" t="s">
        <v>51</v>
      </c>
      <c r="C206" t="s">
        <v>143</v>
      </c>
      <c r="D206" t="s">
        <v>8590</v>
      </c>
      <c r="E206" t="s">
        <v>4907</v>
      </c>
      <c r="F206" t="s">
        <v>1842</v>
      </c>
      <c r="G206" t="s">
        <v>56</v>
      </c>
      <c r="H206" t="s">
        <v>72</v>
      </c>
      <c r="I206" t="s">
        <v>58</v>
      </c>
      <c r="J206" t="s">
        <v>1843</v>
      </c>
      <c r="K206" t="s">
        <v>1844</v>
      </c>
      <c r="L206" t="s">
        <v>61</v>
      </c>
      <c r="M206" t="s">
        <v>76</v>
      </c>
      <c r="N206" t="s">
        <v>76</v>
      </c>
      <c r="O206" t="s">
        <v>76</v>
      </c>
      <c r="P206" t="s">
        <v>65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305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 s="1" t="s">
        <v>78</v>
      </c>
      <c r="AU206" s="1">
        <v>0</v>
      </c>
      <c r="AV206" s="1">
        <v>0</v>
      </c>
      <c r="AW206" s="1">
        <v>0</v>
      </c>
      <c r="AX206" t="s">
        <v>1844</v>
      </c>
    </row>
    <row r="207" spans="1:50" x14ac:dyDescent="0.25">
      <c r="A207" t="s">
        <v>599</v>
      </c>
      <c r="B207" t="s">
        <v>51</v>
      </c>
      <c r="C207" t="s">
        <v>156</v>
      </c>
      <c r="D207" t="s">
        <v>600</v>
      </c>
      <c r="E207" t="s">
        <v>601</v>
      </c>
      <c r="F207" t="s">
        <v>602</v>
      </c>
      <c r="G207" t="s">
        <v>76</v>
      </c>
      <c r="H207" t="s">
        <v>72</v>
      </c>
      <c r="I207" t="s">
        <v>126</v>
      </c>
      <c r="J207" t="s">
        <v>76</v>
      </c>
      <c r="K207" t="s">
        <v>76</v>
      </c>
      <c r="L207" t="s">
        <v>61</v>
      </c>
      <c r="M207" t="s">
        <v>62</v>
      </c>
      <c r="N207" t="s">
        <v>63</v>
      </c>
      <c r="O207" t="s">
        <v>127</v>
      </c>
      <c r="P207" t="s">
        <v>127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 s="1" t="s">
        <v>78</v>
      </c>
      <c r="AU207" s="1">
        <v>0</v>
      </c>
      <c r="AV207" s="1">
        <v>0</v>
      </c>
      <c r="AW207" s="1">
        <v>0</v>
      </c>
      <c r="AX207" t="s">
        <v>76</v>
      </c>
    </row>
    <row r="208" spans="1:50" x14ac:dyDescent="0.25">
      <c r="A208" t="s">
        <v>603</v>
      </c>
      <c r="B208" t="s">
        <v>51</v>
      </c>
      <c r="C208" t="s">
        <v>122</v>
      </c>
      <c r="D208" t="s">
        <v>604</v>
      </c>
      <c r="E208" t="s">
        <v>605</v>
      </c>
      <c r="F208" t="s">
        <v>606</v>
      </c>
      <c r="G208" t="s">
        <v>76</v>
      </c>
      <c r="H208" t="s">
        <v>57</v>
      </c>
      <c r="I208" t="s">
        <v>607</v>
      </c>
      <c r="J208" t="s">
        <v>76</v>
      </c>
      <c r="K208" t="s">
        <v>76</v>
      </c>
      <c r="L208" t="s">
        <v>61</v>
      </c>
      <c r="M208" t="s">
        <v>76</v>
      </c>
      <c r="N208" t="s">
        <v>76</v>
      </c>
      <c r="O208" t="s">
        <v>76</v>
      </c>
      <c r="P208" t="s">
        <v>127</v>
      </c>
      <c r="Q208">
        <v>1921</v>
      </c>
      <c r="R208">
        <v>1921</v>
      </c>
      <c r="S208">
        <v>1921</v>
      </c>
      <c r="T208">
        <v>1417</v>
      </c>
      <c r="U208">
        <v>1417</v>
      </c>
      <c r="V208">
        <v>409</v>
      </c>
      <c r="W208">
        <v>409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1921</v>
      </c>
      <c r="AL208">
        <v>0</v>
      </c>
      <c r="AM208">
        <v>0</v>
      </c>
      <c r="AN208">
        <v>0</v>
      </c>
      <c r="AO208">
        <v>0</v>
      </c>
      <c r="AP208">
        <v>1921</v>
      </c>
      <c r="AQ208">
        <v>0</v>
      </c>
      <c r="AR208">
        <v>0</v>
      </c>
      <c r="AS208">
        <v>0</v>
      </c>
      <c r="AT208" s="1">
        <v>441.49</v>
      </c>
      <c r="AU208" s="1">
        <v>848102.29</v>
      </c>
      <c r="AV208" s="1">
        <v>0</v>
      </c>
      <c r="AW208" s="1">
        <v>0</v>
      </c>
      <c r="AX208" t="s">
        <v>606</v>
      </c>
    </row>
    <row r="209" spans="1:50" x14ac:dyDescent="0.25">
      <c r="A209" t="s">
        <v>717</v>
      </c>
      <c r="B209" t="s">
        <v>101</v>
      </c>
      <c r="C209" t="s">
        <v>718</v>
      </c>
      <c r="D209" t="s">
        <v>719</v>
      </c>
      <c r="E209" t="s">
        <v>720</v>
      </c>
      <c r="F209" t="s">
        <v>451</v>
      </c>
      <c r="G209" t="s">
        <v>71</v>
      </c>
      <c r="H209" t="s">
        <v>106</v>
      </c>
      <c r="I209" t="s">
        <v>73</v>
      </c>
      <c r="J209" t="s">
        <v>452</v>
      </c>
      <c r="K209" t="s">
        <v>453</v>
      </c>
      <c r="L209" t="s">
        <v>61</v>
      </c>
      <c r="M209" t="s">
        <v>76</v>
      </c>
      <c r="N209" t="s">
        <v>76</v>
      </c>
      <c r="O209" t="s">
        <v>76</v>
      </c>
      <c r="P209" t="s">
        <v>110</v>
      </c>
      <c r="Q209">
        <v>13</v>
      </c>
      <c r="R209">
        <v>13</v>
      </c>
      <c r="S209">
        <v>13</v>
      </c>
      <c r="T209">
        <v>13</v>
      </c>
      <c r="U209">
        <v>13</v>
      </c>
      <c r="V209">
        <v>13</v>
      </c>
      <c r="W209">
        <v>13</v>
      </c>
      <c r="X209">
        <v>13</v>
      </c>
      <c r="Y209">
        <v>13</v>
      </c>
      <c r="Z209">
        <v>13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13</v>
      </c>
      <c r="AL209">
        <v>0</v>
      </c>
      <c r="AM209">
        <v>0</v>
      </c>
      <c r="AN209">
        <v>0</v>
      </c>
      <c r="AO209">
        <v>0</v>
      </c>
      <c r="AP209">
        <v>13</v>
      </c>
      <c r="AQ209">
        <v>0</v>
      </c>
      <c r="AR209">
        <v>0</v>
      </c>
      <c r="AS209">
        <v>0</v>
      </c>
      <c r="AT209" s="1">
        <v>570.54999999999995</v>
      </c>
      <c r="AU209" s="1">
        <v>7417.15</v>
      </c>
      <c r="AV209" s="1">
        <v>0</v>
      </c>
      <c r="AW209" s="1">
        <v>7417.15</v>
      </c>
      <c r="AX209" t="s">
        <v>453</v>
      </c>
    </row>
    <row r="210" spans="1:50" x14ac:dyDescent="0.25">
      <c r="A210" t="s">
        <v>721</v>
      </c>
      <c r="B210" t="s">
        <v>101</v>
      </c>
      <c r="C210" t="s">
        <v>76</v>
      </c>
      <c r="D210" t="s">
        <v>722</v>
      </c>
      <c r="E210" t="s">
        <v>723</v>
      </c>
      <c r="F210" t="s">
        <v>724</v>
      </c>
      <c r="G210" t="s">
        <v>116</v>
      </c>
      <c r="H210" t="s">
        <v>106</v>
      </c>
      <c r="I210" t="s">
        <v>117</v>
      </c>
      <c r="J210" t="s">
        <v>725</v>
      </c>
      <c r="K210" t="s">
        <v>726</v>
      </c>
      <c r="L210" t="s">
        <v>61</v>
      </c>
      <c r="M210" t="s">
        <v>76</v>
      </c>
      <c r="N210" t="s">
        <v>76</v>
      </c>
      <c r="O210" t="s">
        <v>76</v>
      </c>
      <c r="P210" t="s">
        <v>120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 s="1" t="s">
        <v>78</v>
      </c>
      <c r="AU210" s="1">
        <v>0</v>
      </c>
      <c r="AV210" s="1">
        <v>0</v>
      </c>
      <c r="AW210" s="1">
        <v>0</v>
      </c>
      <c r="AX210" t="s">
        <v>726</v>
      </c>
    </row>
    <row r="211" spans="1:50" x14ac:dyDescent="0.25">
      <c r="A211" t="s">
        <v>727</v>
      </c>
      <c r="B211" t="s">
        <v>67</v>
      </c>
      <c r="C211">
        <v>2014</v>
      </c>
      <c r="D211" t="s">
        <v>728</v>
      </c>
      <c r="E211" t="s">
        <v>729</v>
      </c>
      <c r="F211" t="s">
        <v>493</v>
      </c>
      <c r="G211" t="s">
        <v>71</v>
      </c>
      <c r="H211" t="s">
        <v>72</v>
      </c>
      <c r="I211" t="s">
        <v>230</v>
      </c>
      <c r="J211" t="s">
        <v>494</v>
      </c>
      <c r="K211" t="s">
        <v>495</v>
      </c>
      <c r="L211" t="s">
        <v>61</v>
      </c>
      <c r="M211" t="s">
        <v>76</v>
      </c>
      <c r="N211" t="s">
        <v>76</v>
      </c>
      <c r="O211" t="s">
        <v>76</v>
      </c>
      <c r="P211" t="s">
        <v>77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 s="1" t="s">
        <v>78</v>
      </c>
      <c r="AU211" s="1">
        <v>0</v>
      </c>
      <c r="AV211" s="1">
        <v>0</v>
      </c>
      <c r="AW211" s="1">
        <v>0</v>
      </c>
      <c r="AX211" t="s">
        <v>495</v>
      </c>
    </row>
    <row r="212" spans="1:50" x14ac:dyDescent="0.25">
      <c r="A212" t="s">
        <v>8255</v>
      </c>
      <c r="B212" t="s">
        <v>51</v>
      </c>
      <c r="C212" t="s">
        <v>143</v>
      </c>
      <c r="D212" t="s">
        <v>8256</v>
      </c>
      <c r="E212" t="s">
        <v>8257</v>
      </c>
      <c r="F212" t="s">
        <v>8258</v>
      </c>
      <c r="G212" t="s">
        <v>56</v>
      </c>
      <c r="H212" t="s">
        <v>72</v>
      </c>
      <c r="I212" t="s">
        <v>90</v>
      </c>
      <c r="J212" t="s">
        <v>8259</v>
      </c>
      <c r="K212" t="s">
        <v>8260</v>
      </c>
      <c r="L212" t="s">
        <v>61</v>
      </c>
      <c r="M212" t="s">
        <v>76</v>
      </c>
      <c r="N212" t="s">
        <v>76</v>
      </c>
      <c r="O212" t="s">
        <v>76</v>
      </c>
      <c r="P212" t="s">
        <v>65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2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 s="1" t="s">
        <v>78</v>
      </c>
      <c r="AU212" s="1">
        <v>0</v>
      </c>
      <c r="AV212" s="1">
        <v>0</v>
      </c>
      <c r="AW212" s="1">
        <v>0</v>
      </c>
      <c r="AX212" t="s">
        <v>8260</v>
      </c>
    </row>
    <row r="213" spans="1:50" x14ac:dyDescent="0.25">
      <c r="A213" t="s">
        <v>730</v>
      </c>
      <c r="B213" t="s">
        <v>67</v>
      </c>
      <c r="C213">
        <v>2014</v>
      </c>
      <c r="D213" t="s">
        <v>731</v>
      </c>
      <c r="E213" t="s">
        <v>555</v>
      </c>
      <c r="F213" t="s">
        <v>556</v>
      </c>
      <c r="G213" t="s">
        <v>71</v>
      </c>
      <c r="H213" t="s">
        <v>72</v>
      </c>
      <c r="I213" t="s">
        <v>355</v>
      </c>
      <c r="J213" t="s">
        <v>557</v>
      </c>
      <c r="K213" t="s">
        <v>558</v>
      </c>
      <c r="L213" t="s">
        <v>61</v>
      </c>
      <c r="M213" t="s">
        <v>62</v>
      </c>
      <c r="N213" t="s">
        <v>63</v>
      </c>
      <c r="O213" t="s">
        <v>85</v>
      </c>
      <c r="P213" t="s">
        <v>77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 s="1" t="s">
        <v>78</v>
      </c>
      <c r="AU213" s="1">
        <v>0</v>
      </c>
      <c r="AV213" s="1">
        <v>0</v>
      </c>
      <c r="AW213" s="1">
        <v>0</v>
      </c>
      <c r="AX213" t="s">
        <v>558</v>
      </c>
    </row>
    <row r="214" spans="1:50" x14ac:dyDescent="0.25">
      <c r="A214" t="s">
        <v>6778</v>
      </c>
      <c r="B214" t="s">
        <v>67</v>
      </c>
      <c r="C214" t="s">
        <v>284</v>
      </c>
      <c r="D214" t="s">
        <v>6779</v>
      </c>
      <c r="E214" t="s">
        <v>8261</v>
      </c>
      <c r="F214" t="s">
        <v>329</v>
      </c>
      <c r="G214" t="s">
        <v>71</v>
      </c>
      <c r="H214" t="s">
        <v>72</v>
      </c>
      <c r="I214" t="s">
        <v>73</v>
      </c>
      <c r="J214" t="s">
        <v>330</v>
      </c>
      <c r="K214" t="s">
        <v>331</v>
      </c>
      <c r="L214" t="s">
        <v>61</v>
      </c>
      <c r="M214" t="s">
        <v>76</v>
      </c>
      <c r="N214" t="s">
        <v>76</v>
      </c>
      <c r="O214" t="s">
        <v>76</v>
      </c>
      <c r="P214" t="s">
        <v>77</v>
      </c>
      <c r="Q214">
        <v>450</v>
      </c>
      <c r="R214">
        <v>450</v>
      </c>
      <c r="S214">
        <v>170</v>
      </c>
      <c r="T214">
        <v>50</v>
      </c>
      <c r="U214">
        <v>50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110</v>
      </c>
      <c r="AH214">
        <v>0</v>
      </c>
      <c r="AI214">
        <v>110</v>
      </c>
      <c r="AJ214">
        <v>370</v>
      </c>
      <c r="AK214">
        <v>450</v>
      </c>
      <c r="AL214">
        <v>0</v>
      </c>
      <c r="AM214">
        <v>0</v>
      </c>
      <c r="AN214">
        <v>0</v>
      </c>
      <c r="AO214">
        <v>0</v>
      </c>
      <c r="AP214">
        <v>450</v>
      </c>
      <c r="AQ214">
        <v>110</v>
      </c>
      <c r="AR214">
        <v>0</v>
      </c>
      <c r="AS214">
        <v>280</v>
      </c>
      <c r="AT214" s="1">
        <v>330.64120000000003</v>
      </c>
      <c r="AU214" s="1">
        <v>148788.54</v>
      </c>
      <c r="AV214" s="1">
        <v>36370.532000000007</v>
      </c>
      <c r="AW214" s="1">
        <v>0</v>
      </c>
      <c r="AX214" t="s">
        <v>331</v>
      </c>
    </row>
    <row r="215" spans="1:50" x14ac:dyDescent="0.25">
      <c r="A215" t="s">
        <v>2620</v>
      </c>
      <c r="B215" t="s">
        <v>67</v>
      </c>
      <c r="C215" t="s">
        <v>455</v>
      </c>
      <c r="D215" t="s">
        <v>2621</v>
      </c>
      <c r="E215" t="s">
        <v>2622</v>
      </c>
      <c r="F215" t="s">
        <v>458</v>
      </c>
      <c r="G215" t="s">
        <v>71</v>
      </c>
      <c r="H215" t="s">
        <v>72</v>
      </c>
      <c r="I215" t="s">
        <v>73</v>
      </c>
      <c r="J215" t="s">
        <v>459</v>
      </c>
      <c r="K215" t="s">
        <v>460</v>
      </c>
      <c r="L215" t="s">
        <v>61</v>
      </c>
      <c r="M215" t="s">
        <v>62</v>
      </c>
      <c r="N215" t="s">
        <v>63</v>
      </c>
      <c r="O215" t="s">
        <v>85</v>
      </c>
      <c r="P215" t="s">
        <v>77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 s="1" t="s">
        <v>78</v>
      </c>
      <c r="AU215" s="1">
        <v>0</v>
      </c>
      <c r="AV215" s="1">
        <v>0</v>
      </c>
      <c r="AW215" s="1">
        <v>0</v>
      </c>
      <c r="AX215" t="s">
        <v>460</v>
      </c>
    </row>
    <row r="216" spans="1:50" x14ac:dyDescent="0.25">
      <c r="A216" t="s">
        <v>2623</v>
      </c>
      <c r="B216" t="s">
        <v>190</v>
      </c>
      <c r="C216" t="s">
        <v>171</v>
      </c>
      <c r="D216" t="s">
        <v>2624</v>
      </c>
      <c r="E216" t="s">
        <v>2409</v>
      </c>
      <c r="F216" t="s">
        <v>2410</v>
      </c>
      <c r="G216" t="s">
        <v>71</v>
      </c>
      <c r="H216" t="s">
        <v>106</v>
      </c>
      <c r="I216" t="s">
        <v>230</v>
      </c>
      <c r="J216" t="s">
        <v>2411</v>
      </c>
      <c r="K216" t="s">
        <v>2412</v>
      </c>
      <c r="L216" t="s">
        <v>196</v>
      </c>
      <c r="M216" t="s">
        <v>76</v>
      </c>
      <c r="N216" t="s">
        <v>76</v>
      </c>
      <c r="O216" t="s">
        <v>76</v>
      </c>
      <c r="P216" t="s">
        <v>110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449</v>
      </c>
      <c r="AH216">
        <v>0</v>
      </c>
      <c r="AI216">
        <v>449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269</v>
      </c>
      <c r="AR216">
        <v>180</v>
      </c>
      <c r="AS216">
        <v>76</v>
      </c>
      <c r="AT216" s="1">
        <v>1074.1978999999999</v>
      </c>
      <c r="AU216" s="1">
        <v>0</v>
      </c>
      <c r="AV216" s="1">
        <v>482314.85709999996</v>
      </c>
      <c r="AW216" s="1">
        <v>0</v>
      </c>
      <c r="AX216" t="s">
        <v>2412</v>
      </c>
    </row>
    <row r="217" spans="1:50" x14ac:dyDescent="0.25">
      <c r="A217" t="s">
        <v>2625</v>
      </c>
      <c r="B217" t="s">
        <v>190</v>
      </c>
      <c r="C217" t="s">
        <v>303</v>
      </c>
      <c r="D217" t="s">
        <v>2626</v>
      </c>
      <c r="E217" t="s">
        <v>2627</v>
      </c>
      <c r="F217" t="s">
        <v>612</v>
      </c>
      <c r="G217" t="s">
        <v>56</v>
      </c>
      <c r="H217" t="s">
        <v>57</v>
      </c>
      <c r="I217" t="s">
        <v>90</v>
      </c>
      <c r="J217" t="s">
        <v>307</v>
      </c>
      <c r="K217" t="s">
        <v>613</v>
      </c>
      <c r="L217" t="s">
        <v>196</v>
      </c>
      <c r="M217" t="s">
        <v>76</v>
      </c>
      <c r="N217" t="s">
        <v>76</v>
      </c>
      <c r="O217" t="s">
        <v>76</v>
      </c>
      <c r="P217" t="s">
        <v>65</v>
      </c>
      <c r="Q217">
        <v>17</v>
      </c>
      <c r="R217">
        <v>17</v>
      </c>
      <c r="S217">
        <v>17</v>
      </c>
      <c r="T217">
        <v>17</v>
      </c>
      <c r="U217">
        <v>17</v>
      </c>
      <c r="V217">
        <v>17</v>
      </c>
      <c r="W217">
        <v>17</v>
      </c>
      <c r="X217">
        <v>17</v>
      </c>
      <c r="Y217">
        <v>17</v>
      </c>
      <c r="Z217">
        <v>17</v>
      </c>
      <c r="AA217">
        <v>17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17</v>
      </c>
      <c r="AM217">
        <v>0</v>
      </c>
      <c r="AN217">
        <v>0</v>
      </c>
      <c r="AO217">
        <v>0</v>
      </c>
      <c r="AP217">
        <v>17</v>
      </c>
      <c r="AQ217">
        <v>0</v>
      </c>
      <c r="AR217">
        <v>0</v>
      </c>
      <c r="AS217">
        <v>0</v>
      </c>
      <c r="AT217" s="1">
        <v>372.67</v>
      </c>
      <c r="AU217" s="1">
        <v>6335.39</v>
      </c>
      <c r="AV217" s="1">
        <v>0</v>
      </c>
      <c r="AW217" s="1">
        <v>6335.39</v>
      </c>
      <c r="AX217" t="s">
        <v>613</v>
      </c>
    </row>
    <row r="218" spans="1:50" x14ac:dyDescent="0.25">
      <c r="A218" t="s">
        <v>2628</v>
      </c>
      <c r="B218" t="s">
        <v>67</v>
      </c>
      <c r="C218">
        <v>2014</v>
      </c>
      <c r="D218" t="s">
        <v>2629</v>
      </c>
      <c r="E218" t="s">
        <v>292</v>
      </c>
      <c r="F218" t="s">
        <v>293</v>
      </c>
      <c r="G218" t="s">
        <v>71</v>
      </c>
      <c r="H218" t="s">
        <v>72</v>
      </c>
      <c r="I218" t="s">
        <v>73</v>
      </c>
      <c r="J218" t="s">
        <v>294</v>
      </c>
      <c r="K218" t="s">
        <v>295</v>
      </c>
      <c r="L218" t="s">
        <v>61</v>
      </c>
      <c r="M218" t="s">
        <v>76</v>
      </c>
      <c r="N218" t="s">
        <v>76</v>
      </c>
      <c r="O218" t="s">
        <v>76</v>
      </c>
      <c r="P218" t="s">
        <v>77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 s="1" t="s">
        <v>78</v>
      </c>
      <c r="AU218" s="1">
        <v>0</v>
      </c>
      <c r="AV218" s="1">
        <v>0</v>
      </c>
      <c r="AW218" s="1">
        <v>0</v>
      </c>
      <c r="AX218" t="s">
        <v>295</v>
      </c>
    </row>
    <row r="219" spans="1:50" x14ac:dyDescent="0.25">
      <c r="A219" t="s">
        <v>832</v>
      </c>
      <c r="B219" t="s">
        <v>67</v>
      </c>
      <c r="C219">
        <v>2014</v>
      </c>
      <c r="D219" t="s">
        <v>833</v>
      </c>
      <c r="E219" t="s">
        <v>834</v>
      </c>
      <c r="F219" t="s">
        <v>451</v>
      </c>
      <c r="G219" t="s">
        <v>71</v>
      </c>
      <c r="H219" t="s">
        <v>72</v>
      </c>
      <c r="I219" t="s">
        <v>73</v>
      </c>
      <c r="J219" t="s">
        <v>452</v>
      </c>
      <c r="K219" t="s">
        <v>453</v>
      </c>
      <c r="L219" t="s">
        <v>61</v>
      </c>
      <c r="M219" t="s">
        <v>76</v>
      </c>
      <c r="N219" t="s">
        <v>76</v>
      </c>
      <c r="O219" t="s">
        <v>76</v>
      </c>
      <c r="P219" t="s">
        <v>77</v>
      </c>
      <c r="Q219">
        <v>116</v>
      </c>
      <c r="R219">
        <v>116</v>
      </c>
      <c r="S219">
        <v>116</v>
      </c>
      <c r="T219">
        <v>116</v>
      </c>
      <c r="U219">
        <v>116</v>
      </c>
      <c r="V219">
        <v>116</v>
      </c>
      <c r="W219">
        <v>116</v>
      </c>
      <c r="X219">
        <v>116</v>
      </c>
      <c r="Y219">
        <v>116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116</v>
      </c>
      <c r="AL219">
        <v>0</v>
      </c>
      <c r="AM219">
        <v>0</v>
      </c>
      <c r="AN219">
        <v>0</v>
      </c>
      <c r="AO219">
        <v>0</v>
      </c>
      <c r="AP219">
        <v>116</v>
      </c>
      <c r="AQ219">
        <v>0</v>
      </c>
      <c r="AR219">
        <v>0</v>
      </c>
      <c r="AS219">
        <v>0</v>
      </c>
      <c r="AT219" s="1">
        <v>602.15</v>
      </c>
      <c r="AU219" s="1">
        <v>69849.399999999994</v>
      </c>
      <c r="AV219" s="1">
        <v>0</v>
      </c>
      <c r="AW219" s="1">
        <v>69849.399999999994</v>
      </c>
      <c r="AX219" t="s">
        <v>453</v>
      </c>
    </row>
    <row r="220" spans="1:50" x14ac:dyDescent="0.25">
      <c r="A220" t="s">
        <v>835</v>
      </c>
      <c r="B220" t="s">
        <v>67</v>
      </c>
      <c r="C220">
        <v>2014</v>
      </c>
      <c r="D220" t="s">
        <v>836</v>
      </c>
      <c r="E220" t="s">
        <v>561</v>
      </c>
      <c r="F220" t="s">
        <v>486</v>
      </c>
      <c r="G220" t="s">
        <v>71</v>
      </c>
      <c r="H220" t="s">
        <v>72</v>
      </c>
      <c r="I220" t="s">
        <v>230</v>
      </c>
      <c r="J220" t="s">
        <v>487</v>
      </c>
      <c r="K220" t="s">
        <v>488</v>
      </c>
      <c r="L220" t="s">
        <v>61</v>
      </c>
      <c r="M220" t="s">
        <v>62</v>
      </c>
      <c r="N220" t="s">
        <v>76</v>
      </c>
      <c r="O220" t="s">
        <v>76</v>
      </c>
      <c r="P220" t="s">
        <v>77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 s="1" t="s">
        <v>78</v>
      </c>
      <c r="AU220" s="1">
        <v>0</v>
      </c>
      <c r="AV220" s="1">
        <v>0</v>
      </c>
      <c r="AW220" s="1">
        <v>0</v>
      </c>
      <c r="AX220" t="s">
        <v>488</v>
      </c>
    </row>
    <row r="221" spans="1:50" x14ac:dyDescent="0.25">
      <c r="A221" t="s">
        <v>837</v>
      </c>
      <c r="B221" t="s">
        <v>51</v>
      </c>
      <c r="C221" t="s">
        <v>838</v>
      </c>
      <c r="D221" t="s">
        <v>839</v>
      </c>
      <c r="E221" t="s">
        <v>840</v>
      </c>
      <c r="F221" t="s">
        <v>841</v>
      </c>
      <c r="G221" t="s">
        <v>56</v>
      </c>
      <c r="H221" t="s">
        <v>72</v>
      </c>
      <c r="I221" t="s">
        <v>58</v>
      </c>
      <c r="J221" t="s">
        <v>842</v>
      </c>
      <c r="K221" t="s">
        <v>843</v>
      </c>
      <c r="L221" t="s">
        <v>61</v>
      </c>
      <c r="M221" t="s">
        <v>62</v>
      </c>
      <c r="N221" t="s">
        <v>63</v>
      </c>
      <c r="O221" t="s">
        <v>64</v>
      </c>
      <c r="P221" t="s">
        <v>65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 s="1" t="s">
        <v>78</v>
      </c>
      <c r="AU221" s="1">
        <v>0</v>
      </c>
      <c r="AV221" s="1">
        <v>0</v>
      </c>
      <c r="AW221" s="1">
        <v>0</v>
      </c>
      <c r="AX221" t="s">
        <v>843</v>
      </c>
    </row>
    <row r="222" spans="1:50" x14ac:dyDescent="0.25">
      <c r="A222" t="s">
        <v>844</v>
      </c>
      <c r="B222" t="s">
        <v>101</v>
      </c>
      <c r="C222" t="s">
        <v>468</v>
      </c>
      <c r="D222" t="s">
        <v>845</v>
      </c>
      <c r="E222" t="s">
        <v>846</v>
      </c>
      <c r="F222" t="s">
        <v>206</v>
      </c>
      <c r="G222" t="s">
        <v>71</v>
      </c>
      <c r="H222" t="s">
        <v>106</v>
      </c>
      <c r="I222" t="s">
        <v>133</v>
      </c>
      <c r="J222" t="s">
        <v>207</v>
      </c>
      <c r="K222" t="s">
        <v>208</v>
      </c>
      <c r="L222" t="s">
        <v>61</v>
      </c>
      <c r="M222" t="s">
        <v>76</v>
      </c>
      <c r="N222" t="s">
        <v>76</v>
      </c>
      <c r="O222" t="s">
        <v>76</v>
      </c>
      <c r="P222" t="s">
        <v>110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 s="1" t="s">
        <v>78</v>
      </c>
      <c r="AU222" s="1">
        <v>0</v>
      </c>
      <c r="AV222" s="1">
        <v>0</v>
      </c>
      <c r="AW222" s="1">
        <v>0</v>
      </c>
      <c r="AX222" t="s">
        <v>208</v>
      </c>
    </row>
    <row r="223" spans="1:50" x14ac:dyDescent="0.25">
      <c r="A223" t="s">
        <v>847</v>
      </c>
      <c r="B223" t="s">
        <v>67</v>
      </c>
      <c r="C223">
        <v>2014</v>
      </c>
      <c r="D223" t="s">
        <v>848</v>
      </c>
      <c r="E223" t="s">
        <v>328</v>
      </c>
      <c r="F223" t="s">
        <v>329</v>
      </c>
      <c r="G223" t="s">
        <v>71</v>
      </c>
      <c r="H223" t="s">
        <v>72</v>
      </c>
      <c r="I223" t="s">
        <v>73</v>
      </c>
      <c r="J223" t="s">
        <v>330</v>
      </c>
      <c r="K223" t="s">
        <v>331</v>
      </c>
      <c r="L223" t="s">
        <v>61</v>
      </c>
      <c r="M223" t="s">
        <v>76</v>
      </c>
      <c r="N223" t="s">
        <v>76</v>
      </c>
      <c r="O223" t="s">
        <v>76</v>
      </c>
      <c r="P223" t="s">
        <v>77</v>
      </c>
      <c r="Q223">
        <v>133</v>
      </c>
      <c r="R223">
        <v>133</v>
      </c>
      <c r="S223">
        <v>133</v>
      </c>
      <c r="T223">
        <v>133</v>
      </c>
      <c r="U223">
        <v>133</v>
      </c>
      <c r="V223">
        <v>133</v>
      </c>
      <c r="W223">
        <v>133</v>
      </c>
      <c r="X223">
        <v>133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133</v>
      </c>
      <c r="AL223">
        <v>0</v>
      </c>
      <c r="AM223">
        <v>0</v>
      </c>
      <c r="AN223">
        <v>0</v>
      </c>
      <c r="AO223">
        <v>0</v>
      </c>
      <c r="AP223">
        <v>133</v>
      </c>
      <c r="AQ223">
        <v>0</v>
      </c>
      <c r="AR223">
        <v>0</v>
      </c>
      <c r="AS223">
        <v>0</v>
      </c>
      <c r="AT223" s="1">
        <v>378.77</v>
      </c>
      <c r="AU223" s="1">
        <v>50376.409999999996</v>
      </c>
      <c r="AV223" s="1">
        <v>0</v>
      </c>
      <c r="AW223" s="1">
        <v>50376.409999999996</v>
      </c>
      <c r="AX223" t="s">
        <v>331</v>
      </c>
    </row>
    <row r="224" spans="1:50" x14ac:dyDescent="0.25">
      <c r="A224" t="s">
        <v>695</v>
      </c>
      <c r="B224" t="s">
        <v>67</v>
      </c>
      <c r="C224">
        <v>2014</v>
      </c>
      <c r="D224" t="s">
        <v>696</v>
      </c>
      <c r="E224" t="s">
        <v>555</v>
      </c>
      <c r="F224" t="s">
        <v>556</v>
      </c>
      <c r="G224" t="s">
        <v>71</v>
      </c>
      <c r="H224" t="s">
        <v>72</v>
      </c>
      <c r="I224" t="s">
        <v>355</v>
      </c>
      <c r="J224" t="s">
        <v>557</v>
      </c>
      <c r="K224" t="s">
        <v>558</v>
      </c>
      <c r="L224" t="s">
        <v>61</v>
      </c>
      <c r="M224" t="s">
        <v>76</v>
      </c>
      <c r="N224" t="s">
        <v>76</v>
      </c>
      <c r="O224" t="s">
        <v>76</v>
      </c>
      <c r="P224" t="s">
        <v>77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 s="1" t="s">
        <v>78</v>
      </c>
      <c r="AU224" s="1">
        <v>0</v>
      </c>
      <c r="AV224" s="1">
        <v>0</v>
      </c>
      <c r="AW224" s="1">
        <v>0</v>
      </c>
      <c r="AX224" t="s">
        <v>558</v>
      </c>
    </row>
    <row r="225" spans="1:50" x14ac:dyDescent="0.25">
      <c r="A225" t="s">
        <v>697</v>
      </c>
      <c r="B225" t="s">
        <v>51</v>
      </c>
      <c r="C225" t="s">
        <v>122</v>
      </c>
      <c r="D225" t="s">
        <v>698</v>
      </c>
      <c r="E225" t="s">
        <v>699</v>
      </c>
      <c r="F225" t="s">
        <v>700</v>
      </c>
      <c r="G225" t="s">
        <v>76</v>
      </c>
      <c r="H225" t="s">
        <v>57</v>
      </c>
      <c r="I225" t="s">
        <v>126</v>
      </c>
      <c r="J225" t="s">
        <v>76</v>
      </c>
      <c r="K225" t="s">
        <v>76</v>
      </c>
      <c r="L225" t="s">
        <v>61</v>
      </c>
      <c r="M225" t="s">
        <v>62</v>
      </c>
      <c r="N225" t="s">
        <v>76</v>
      </c>
      <c r="O225" t="s">
        <v>76</v>
      </c>
      <c r="P225" t="s">
        <v>127</v>
      </c>
      <c r="Q225">
        <v>11</v>
      </c>
      <c r="R225">
        <v>11</v>
      </c>
      <c r="S225">
        <v>11</v>
      </c>
      <c r="T225">
        <v>7</v>
      </c>
      <c r="U225">
        <v>7</v>
      </c>
      <c r="V225">
        <v>7</v>
      </c>
      <c r="W225">
        <v>3</v>
      </c>
      <c r="X225">
        <v>3</v>
      </c>
      <c r="Y225">
        <v>3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11</v>
      </c>
      <c r="AL225">
        <v>0</v>
      </c>
      <c r="AM225">
        <v>0</v>
      </c>
      <c r="AN225">
        <v>0</v>
      </c>
      <c r="AO225">
        <v>0</v>
      </c>
      <c r="AP225">
        <v>11</v>
      </c>
      <c r="AQ225">
        <v>0</v>
      </c>
      <c r="AR225">
        <v>0</v>
      </c>
      <c r="AS225">
        <v>0</v>
      </c>
      <c r="AT225" s="1">
        <v>6053</v>
      </c>
      <c r="AU225" s="1">
        <v>66583</v>
      </c>
      <c r="AV225" s="1">
        <v>0</v>
      </c>
      <c r="AW225" s="1">
        <v>18159</v>
      </c>
      <c r="AX225" t="s">
        <v>700</v>
      </c>
    </row>
    <row r="226" spans="1:50" x14ac:dyDescent="0.25">
      <c r="A226" t="s">
        <v>701</v>
      </c>
      <c r="B226" t="s">
        <v>51</v>
      </c>
      <c r="C226" t="s">
        <v>52</v>
      </c>
      <c r="D226" t="s">
        <v>702</v>
      </c>
      <c r="E226" t="s">
        <v>703</v>
      </c>
      <c r="F226" t="s">
        <v>612</v>
      </c>
      <c r="G226" t="s">
        <v>56</v>
      </c>
      <c r="H226" t="s">
        <v>57</v>
      </c>
      <c r="I226" t="s">
        <v>90</v>
      </c>
      <c r="J226" t="s">
        <v>307</v>
      </c>
      <c r="K226" t="s">
        <v>613</v>
      </c>
      <c r="L226" t="s">
        <v>61</v>
      </c>
      <c r="M226" t="s">
        <v>62</v>
      </c>
      <c r="N226" t="s">
        <v>63</v>
      </c>
      <c r="O226" t="s">
        <v>64</v>
      </c>
      <c r="P226" t="s">
        <v>65</v>
      </c>
      <c r="Q226">
        <v>29</v>
      </c>
      <c r="R226">
        <v>29</v>
      </c>
      <c r="S226">
        <v>29</v>
      </c>
      <c r="T226">
        <v>29</v>
      </c>
      <c r="U226">
        <v>29</v>
      </c>
      <c r="V226">
        <v>29</v>
      </c>
      <c r="W226">
        <v>29</v>
      </c>
      <c r="X226">
        <v>29</v>
      </c>
      <c r="Y226">
        <v>29</v>
      </c>
      <c r="Z226">
        <v>29</v>
      </c>
      <c r="AA226">
        <v>29</v>
      </c>
      <c r="AB226">
        <v>29</v>
      </c>
      <c r="AC226">
        <v>29</v>
      </c>
      <c r="AD226">
        <v>29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7</v>
      </c>
      <c r="AL226">
        <v>22</v>
      </c>
      <c r="AM226">
        <v>0</v>
      </c>
      <c r="AN226">
        <v>0</v>
      </c>
      <c r="AO226">
        <v>0</v>
      </c>
      <c r="AP226">
        <v>29</v>
      </c>
      <c r="AQ226">
        <v>0</v>
      </c>
      <c r="AR226">
        <v>0</v>
      </c>
      <c r="AS226">
        <v>0</v>
      </c>
      <c r="AT226" s="1">
        <v>372.41</v>
      </c>
      <c r="AU226" s="1">
        <v>10799.890000000001</v>
      </c>
      <c r="AV226" s="1">
        <v>0</v>
      </c>
      <c r="AW226" s="1">
        <v>10799.890000000001</v>
      </c>
      <c r="AX226" t="s">
        <v>613</v>
      </c>
    </row>
    <row r="227" spans="1:50" x14ac:dyDescent="0.25">
      <c r="A227" t="s">
        <v>704</v>
      </c>
      <c r="B227" t="s">
        <v>190</v>
      </c>
      <c r="C227" t="s">
        <v>705</v>
      </c>
      <c r="D227" t="s">
        <v>706</v>
      </c>
      <c r="E227" t="s">
        <v>707</v>
      </c>
      <c r="F227" t="s">
        <v>708</v>
      </c>
      <c r="G227" t="s">
        <v>56</v>
      </c>
      <c r="H227" t="s">
        <v>57</v>
      </c>
      <c r="I227" t="s">
        <v>58</v>
      </c>
      <c r="J227" t="s">
        <v>709</v>
      </c>
      <c r="K227" t="s">
        <v>710</v>
      </c>
      <c r="L227" t="s">
        <v>196</v>
      </c>
      <c r="M227" t="s">
        <v>76</v>
      </c>
      <c r="N227" t="s">
        <v>76</v>
      </c>
      <c r="O227" t="s">
        <v>76</v>
      </c>
      <c r="P227" t="s">
        <v>65</v>
      </c>
      <c r="Q227">
        <v>423</v>
      </c>
      <c r="R227">
        <v>423</v>
      </c>
      <c r="S227">
        <v>423</v>
      </c>
      <c r="T227">
        <v>393</v>
      </c>
      <c r="U227">
        <v>333</v>
      </c>
      <c r="V227">
        <v>250</v>
      </c>
      <c r="W227">
        <v>218</v>
      </c>
      <c r="X227">
        <v>27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85</v>
      </c>
      <c r="AH227">
        <v>0</v>
      </c>
      <c r="AI227">
        <v>85</v>
      </c>
      <c r="AJ227">
        <v>0</v>
      </c>
      <c r="AK227">
        <v>308</v>
      </c>
      <c r="AL227">
        <v>3</v>
      </c>
      <c r="AM227">
        <v>0</v>
      </c>
      <c r="AN227">
        <v>0</v>
      </c>
      <c r="AO227">
        <v>112</v>
      </c>
      <c r="AP227">
        <v>423</v>
      </c>
      <c r="AQ227">
        <v>10</v>
      </c>
      <c r="AR227">
        <v>75</v>
      </c>
      <c r="AS227">
        <v>0</v>
      </c>
      <c r="AT227" s="1">
        <v>895.73</v>
      </c>
      <c r="AU227" s="1">
        <v>378893.79</v>
      </c>
      <c r="AV227" s="1">
        <v>76137.05</v>
      </c>
      <c r="AW227" s="1">
        <v>24184.71</v>
      </c>
      <c r="AX227" t="s">
        <v>710</v>
      </c>
    </row>
    <row r="228" spans="1:50" x14ac:dyDescent="0.25">
      <c r="A228" t="s">
        <v>711</v>
      </c>
      <c r="B228" t="s">
        <v>51</v>
      </c>
      <c r="C228" t="s">
        <v>143</v>
      </c>
      <c r="D228" t="s">
        <v>712</v>
      </c>
      <c r="E228" t="s">
        <v>713</v>
      </c>
      <c r="F228" t="s">
        <v>714</v>
      </c>
      <c r="G228" t="s">
        <v>56</v>
      </c>
      <c r="H228" t="s">
        <v>72</v>
      </c>
      <c r="I228" t="s">
        <v>90</v>
      </c>
      <c r="J228" t="s">
        <v>715</v>
      </c>
      <c r="K228" t="s">
        <v>716</v>
      </c>
      <c r="L228" t="s">
        <v>61</v>
      </c>
      <c r="M228" t="s">
        <v>76</v>
      </c>
      <c r="N228" t="s">
        <v>76</v>
      </c>
      <c r="O228" t="s">
        <v>76</v>
      </c>
      <c r="P228" t="s">
        <v>65</v>
      </c>
      <c r="Q228">
        <v>57</v>
      </c>
      <c r="R228">
        <v>57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26</v>
      </c>
      <c r="AK228">
        <v>57</v>
      </c>
      <c r="AL228">
        <v>0</v>
      </c>
      <c r="AM228">
        <v>0</v>
      </c>
      <c r="AN228">
        <v>0</v>
      </c>
      <c r="AO228">
        <v>0</v>
      </c>
      <c r="AP228">
        <v>57</v>
      </c>
      <c r="AQ228">
        <v>0</v>
      </c>
      <c r="AR228">
        <v>0</v>
      </c>
      <c r="AS228">
        <v>57</v>
      </c>
      <c r="AT228" s="1">
        <v>628.83979999999997</v>
      </c>
      <c r="AU228" s="1">
        <v>35843.868600000002</v>
      </c>
      <c r="AV228" s="1">
        <v>0</v>
      </c>
      <c r="AW228" s="1">
        <v>0</v>
      </c>
      <c r="AX228" t="s">
        <v>716</v>
      </c>
    </row>
    <row r="229" spans="1:50" x14ac:dyDescent="0.25">
      <c r="A229" t="s">
        <v>3293</v>
      </c>
      <c r="B229" t="s">
        <v>6870</v>
      </c>
      <c r="C229">
        <v>2014</v>
      </c>
      <c r="D229" t="s">
        <v>3294</v>
      </c>
      <c r="E229" t="s">
        <v>2151</v>
      </c>
      <c r="F229" t="s">
        <v>2152</v>
      </c>
      <c r="G229" t="s">
        <v>56</v>
      </c>
      <c r="H229" t="s">
        <v>757</v>
      </c>
      <c r="I229" t="s">
        <v>1849</v>
      </c>
      <c r="J229" t="s">
        <v>2153</v>
      </c>
      <c r="K229" t="s">
        <v>2154</v>
      </c>
      <c r="L229" t="s">
        <v>61</v>
      </c>
      <c r="M229" t="s">
        <v>2911</v>
      </c>
      <c r="N229" t="s">
        <v>76</v>
      </c>
      <c r="O229" t="s">
        <v>757</v>
      </c>
      <c r="P229" t="s">
        <v>65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 s="1" t="s">
        <v>78</v>
      </c>
      <c r="AU229" s="1">
        <v>0</v>
      </c>
      <c r="AV229" s="1">
        <v>0</v>
      </c>
      <c r="AW229" s="1">
        <v>0</v>
      </c>
      <c r="AX229" t="s">
        <v>2154</v>
      </c>
    </row>
    <row r="230" spans="1:50" x14ac:dyDescent="0.25">
      <c r="A230" t="s">
        <v>6857</v>
      </c>
      <c r="B230" t="s">
        <v>67</v>
      </c>
      <c r="C230" t="s">
        <v>284</v>
      </c>
      <c r="D230" t="s">
        <v>6858</v>
      </c>
      <c r="E230" t="s">
        <v>8263</v>
      </c>
      <c r="F230" t="s">
        <v>8264</v>
      </c>
      <c r="G230" t="s">
        <v>71</v>
      </c>
      <c r="H230" t="s">
        <v>72</v>
      </c>
      <c r="I230" t="s">
        <v>280</v>
      </c>
      <c r="J230" t="s">
        <v>8265</v>
      </c>
      <c r="K230" t="s">
        <v>6816</v>
      </c>
      <c r="L230" t="s">
        <v>61</v>
      </c>
      <c r="M230" t="s">
        <v>76</v>
      </c>
      <c r="N230" t="s">
        <v>76</v>
      </c>
      <c r="O230" t="s">
        <v>76</v>
      </c>
      <c r="P230" t="s">
        <v>77</v>
      </c>
      <c r="Q230">
        <v>155</v>
      </c>
      <c r="R230">
        <v>155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25</v>
      </c>
      <c r="AF230">
        <v>0</v>
      </c>
      <c r="AG230">
        <v>0</v>
      </c>
      <c r="AH230">
        <v>0</v>
      </c>
      <c r="AI230">
        <v>25</v>
      </c>
      <c r="AJ230">
        <v>11</v>
      </c>
      <c r="AK230">
        <v>155</v>
      </c>
      <c r="AL230">
        <v>0</v>
      </c>
      <c r="AM230">
        <v>0</v>
      </c>
      <c r="AN230">
        <v>0</v>
      </c>
      <c r="AO230">
        <v>0</v>
      </c>
      <c r="AP230">
        <v>155</v>
      </c>
      <c r="AQ230">
        <v>0</v>
      </c>
      <c r="AR230">
        <v>25</v>
      </c>
      <c r="AS230">
        <v>57</v>
      </c>
      <c r="AT230" s="1">
        <v>1299.0182</v>
      </c>
      <c r="AU230" s="1">
        <v>201347.821</v>
      </c>
      <c r="AV230" s="1">
        <v>32475.454999999998</v>
      </c>
      <c r="AW230" s="1">
        <v>0</v>
      </c>
      <c r="AX230" t="s">
        <v>6816</v>
      </c>
    </row>
    <row r="231" spans="1:50" x14ac:dyDescent="0.25">
      <c r="A231" t="s">
        <v>3295</v>
      </c>
      <c r="B231" t="s">
        <v>190</v>
      </c>
      <c r="C231" t="s">
        <v>251</v>
      </c>
      <c r="D231" t="s">
        <v>3296</v>
      </c>
      <c r="E231" t="s">
        <v>802</v>
      </c>
      <c r="F231" t="s">
        <v>794</v>
      </c>
      <c r="G231" t="s">
        <v>71</v>
      </c>
      <c r="H231" t="s">
        <v>106</v>
      </c>
      <c r="I231" t="s">
        <v>73</v>
      </c>
      <c r="J231" t="s">
        <v>795</v>
      </c>
      <c r="K231" t="s">
        <v>796</v>
      </c>
      <c r="L231" t="s">
        <v>196</v>
      </c>
      <c r="M231" t="s">
        <v>196</v>
      </c>
      <c r="N231" t="s">
        <v>76</v>
      </c>
      <c r="O231" t="s">
        <v>76</v>
      </c>
      <c r="P231" t="s">
        <v>110</v>
      </c>
      <c r="Q231">
        <v>6</v>
      </c>
      <c r="R231">
        <v>6</v>
      </c>
      <c r="S231">
        <v>6</v>
      </c>
      <c r="T231">
        <v>6</v>
      </c>
      <c r="U231">
        <v>6</v>
      </c>
      <c r="V231">
        <v>6</v>
      </c>
      <c r="W231">
        <v>6</v>
      </c>
      <c r="X231">
        <v>6</v>
      </c>
      <c r="Y231">
        <v>6</v>
      </c>
      <c r="Z231">
        <v>6</v>
      </c>
      <c r="AA231">
        <v>6</v>
      </c>
      <c r="AB231">
        <v>6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6</v>
      </c>
      <c r="AL231">
        <v>0</v>
      </c>
      <c r="AM231">
        <v>0</v>
      </c>
      <c r="AN231">
        <v>0</v>
      </c>
      <c r="AO231">
        <v>0</v>
      </c>
      <c r="AP231">
        <v>6</v>
      </c>
      <c r="AQ231">
        <v>0</v>
      </c>
      <c r="AR231">
        <v>0</v>
      </c>
      <c r="AS231">
        <v>0</v>
      </c>
      <c r="AT231" s="1">
        <v>380.63</v>
      </c>
      <c r="AU231" s="1">
        <v>2283.7799999999997</v>
      </c>
      <c r="AV231" s="1">
        <v>0</v>
      </c>
      <c r="AW231" s="1">
        <v>2283.7799999999997</v>
      </c>
      <c r="AX231" t="s">
        <v>796</v>
      </c>
    </row>
    <row r="232" spans="1:50" x14ac:dyDescent="0.25">
      <c r="A232" t="s">
        <v>6790</v>
      </c>
      <c r="B232" t="s">
        <v>67</v>
      </c>
      <c r="C232" t="s">
        <v>284</v>
      </c>
      <c r="D232" t="s">
        <v>6791</v>
      </c>
      <c r="E232" t="s">
        <v>8266</v>
      </c>
      <c r="F232" t="s">
        <v>2410</v>
      </c>
      <c r="G232" t="s">
        <v>71</v>
      </c>
      <c r="H232" t="s">
        <v>72</v>
      </c>
      <c r="I232" t="s">
        <v>230</v>
      </c>
      <c r="J232" t="s">
        <v>2411</v>
      </c>
      <c r="K232" t="s">
        <v>2412</v>
      </c>
      <c r="L232" t="s">
        <v>61</v>
      </c>
      <c r="M232" t="s">
        <v>76</v>
      </c>
      <c r="N232" t="s">
        <v>76</v>
      </c>
      <c r="O232" t="s">
        <v>76</v>
      </c>
      <c r="P232" t="s">
        <v>77</v>
      </c>
      <c r="Q232">
        <v>400</v>
      </c>
      <c r="R232">
        <v>400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562</v>
      </c>
      <c r="AH232">
        <v>0</v>
      </c>
      <c r="AI232">
        <v>562</v>
      </c>
      <c r="AJ232">
        <v>201</v>
      </c>
      <c r="AK232">
        <v>400</v>
      </c>
      <c r="AL232">
        <v>0</v>
      </c>
      <c r="AM232">
        <v>0</v>
      </c>
      <c r="AN232">
        <v>0</v>
      </c>
      <c r="AO232">
        <v>0</v>
      </c>
      <c r="AP232">
        <v>400</v>
      </c>
      <c r="AQ232">
        <v>290</v>
      </c>
      <c r="AR232">
        <v>272</v>
      </c>
      <c r="AS232">
        <v>180</v>
      </c>
      <c r="AT232" s="1">
        <v>959.15099999999995</v>
      </c>
      <c r="AU232" s="1">
        <v>383660.39999999997</v>
      </c>
      <c r="AV232" s="1">
        <v>539042.86199999996</v>
      </c>
      <c r="AW232" s="1">
        <v>0</v>
      </c>
      <c r="AX232" t="s">
        <v>2412</v>
      </c>
    </row>
    <row r="233" spans="1:50" x14ac:dyDescent="0.25">
      <c r="A233" t="s">
        <v>3425</v>
      </c>
      <c r="B233" t="s">
        <v>190</v>
      </c>
      <c r="C233" t="s">
        <v>615</v>
      </c>
      <c r="D233" t="s">
        <v>3426</v>
      </c>
      <c r="E233" t="s">
        <v>3427</v>
      </c>
      <c r="F233" t="s">
        <v>2472</v>
      </c>
      <c r="G233" t="s">
        <v>71</v>
      </c>
      <c r="H233" t="s">
        <v>106</v>
      </c>
      <c r="I233" t="s">
        <v>73</v>
      </c>
      <c r="J233" t="s">
        <v>2473</v>
      </c>
      <c r="K233" t="s">
        <v>2474</v>
      </c>
      <c r="L233" t="s">
        <v>196</v>
      </c>
      <c r="M233" t="s">
        <v>196</v>
      </c>
      <c r="N233" t="s">
        <v>76</v>
      </c>
      <c r="O233" t="s">
        <v>76</v>
      </c>
      <c r="P233" t="s">
        <v>110</v>
      </c>
      <c r="Q233">
        <v>2</v>
      </c>
      <c r="R233">
        <v>2</v>
      </c>
      <c r="S233">
        <v>2</v>
      </c>
      <c r="T233">
        <v>2</v>
      </c>
      <c r="U233">
        <v>2</v>
      </c>
      <c r="V233">
        <v>2</v>
      </c>
      <c r="W233">
        <v>2</v>
      </c>
      <c r="X233">
        <v>2</v>
      </c>
      <c r="Y233">
        <v>2</v>
      </c>
      <c r="Z233">
        <v>2</v>
      </c>
      <c r="AA233">
        <v>2</v>
      </c>
      <c r="AB233">
        <v>2</v>
      </c>
      <c r="AC233">
        <v>2</v>
      </c>
      <c r="AD233">
        <v>2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2</v>
      </c>
      <c r="AL233">
        <v>0</v>
      </c>
      <c r="AM233">
        <v>0</v>
      </c>
      <c r="AN233">
        <v>0</v>
      </c>
      <c r="AO233">
        <v>0</v>
      </c>
      <c r="AP233">
        <v>2</v>
      </c>
      <c r="AQ233">
        <v>0</v>
      </c>
      <c r="AR233">
        <v>0</v>
      </c>
      <c r="AS233">
        <v>0</v>
      </c>
      <c r="AT233" s="1">
        <v>383.15</v>
      </c>
      <c r="AU233" s="1">
        <v>766.3</v>
      </c>
      <c r="AV233" s="1">
        <v>0</v>
      </c>
      <c r="AW233" s="1">
        <v>766.3</v>
      </c>
      <c r="AX233" t="s">
        <v>2474</v>
      </c>
    </row>
    <row r="234" spans="1:50" x14ac:dyDescent="0.25">
      <c r="A234" t="s">
        <v>982</v>
      </c>
      <c r="B234" t="s">
        <v>67</v>
      </c>
      <c r="C234">
        <v>2014</v>
      </c>
      <c r="D234" t="s">
        <v>983</v>
      </c>
      <c r="E234" t="s">
        <v>555</v>
      </c>
      <c r="F234" t="s">
        <v>556</v>
      </c>
      <c r="G234" t="s">
        <v>71</v>
      </c>
      <c r="H234" t="s">
        <v>72</v>
      </c>
      <c r="I234" t="s">
        <v>355</v>
      </c>
      <c r="J234" t="s">
        <v>557</v>
      </c>
      <c r="K234" t="s">
        <v>558</v>
      </c>
      <c r="L234" t="s">
        <v>61</v>
      </c>
      <c r="M234" t="s">
        <v>76</v>
      </c>
      <c r="N234" t="s">
        <v>76</v>
      </c>
      <c r="O234" t="s">
        <v>76</v>
      </c>
      <c r="P234" t="s">
        <v>77</v>
      </c>
      <c r="Q234">
        <v>60</v>
      </c>
      <c r="R234">
        <v>60</v>
      </c>
      <c r="S234">
        <v>60</v>
      </c>
      <c r="T234">
        <v>60</v>
      </c>
      <c r="U234">
        <v>60</v>
      </c>
      <c r="V234">
        <v>60</v>
      </c>
      <c r="W234">
        <v>60</v>
      </c>
      <c r="X234">
        <v>10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60</v>
      </c>
      <c r="AL234">
        <v>0</v>
      </c>
      <c r="AM234">
        <v>0</v>
      </c>
      <c r="AN234">
        <v>0</v>
      </c>
      <c r="AO234">
        <v>0</v>
      </c>
      <c r="AP234">
        <v>60</v>
      </c>
      <c r="AQ234">
        <v>0</v>
      </c>
      <c r="AR234">
        <v>0</v>
      </c>
      <c r="AS234">
        <v>0</v>
      </c>
      <c r="AT234" s="1">
        <v>980.35</v>
      </c>
      <c r="AU234" s="1">
        <v>58821</v>
      </c>
      <c r="AV234" s="1">
        <v>0</v>
      </c>
      <c r="AW234" s="1">
        <v>9803.5</v>
      </c>
      <c r="AX234" t="s">
        <v>558</v>
      </c>
    </row>
    <row r="235" spans="1:50" x14ac:dyDescent="0.25">
      <c r="A235" t="s">
        <v>984</v>
      </c>
      <c r="B235" t="s">
        <v>67</v>
      </c>
      <c r="C235" t="s">
        <v>94</v>
      </c>
      <c r="D235" t="s">
        <v>985</v>
      </c>
      <c r="E235" t="s">
        <v>986</v>
      </c>
      <c r="F235" t="s">
        <v>987</v>
      </c>
      <c r="G235" t="s">
        <v>71</v>
      </c>
      <c r="H235" t="s">
        <v>72</v>
      </c>
      <c r="I235" t="s">
        <v>73</v>
      </c>
      <c r="J235" t="s">
        <v>988</v>
      </c>
      <c r="K235" t="s">
        <v>989</v>
      </c>
      <c r="L235" t="s">
        <v>61</v>
      </c>
      <c r="M235" t="s">
        <v>76</v>
      </c>
      <c r="N235" t="s">
        <v>76</v>
      </c>
      <c r="O235" t="s">
        <v>76</v>
      </c>
      <c r="P235" t="s">
        <v>77</v>
      </c>
      <c r="Q235">
        <v>2</v>
      </c>
      <c r="R235">
        <v>2</v>
      </c>
      <c r="S235">
        <v>2</v>
      </c>
      <c r="T235">
        <v>2</v>
      </c>
      <c r="U235">
        <v>2</v>
      </c>
      <c r="V235">
        <v>2</v>
      </c>
      <c r="W235">
        <v>2</v>
      </c>
      <c r="X235">
        <v>2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2</v>
      </c>
      <c r="AL235">
        <v>0</v>
      </c>
      <c r="AM235">
        <v>0</v>
      </c>
      <c r="AN235">
        <v>0</v>
      </c>
      <c r="AO235">
        <v>0</v>
      </c>
      <c r="AP235">
        <v>2</v>
      </c>
      <c r="AQ235">
        <v>0</v>
      </c>
      <c r="AR235">
        <v>0</v>
      </c>
      <c r="AS235">
        <v>0</v>
      </c>
      <c r="AT235" s="1">
        <v>678.2</v>
      </c>
      <c r="AU235" s="1">
        <v>1356.4</v>
      </c>
      <c r="AV235" s="1">
        <v>0</v>
      </c>
      <c r="AW235" s="1">
        <v>1356.4</v>
      </c>
      <c r="AX235" t="s">
        <v>989</v>
      </c>
    </row>
    <row r="236" spans="1:50" x14ac:dyDescent="0.25">
      <c r="A236" t="s">
        <v>990</v>
      </c>
      <c r="B236" t="s">
        <v>67</v>
      </c>
      <c r="C236">
        <v>2014</v>
      </c>
      <c r="D236" t="s">
        <v>991</v>
      </c>
      <c r="E236" t="s">
        <v>992</v>
      </c>
      <c r="F236" t="s">
        <v>993</v>
      </c>
      <c r="G236" t="s">
        <v>71</v>
      </c>
      <c r="H236" t="s">
        <v>72</v>
      </c>
      <c r="I236" t="s">
        <v>73</v>
      </c>
      <c r="J236" t="s">
        <v>994</v>
      </c>
      <c r="K236" t="s">
        <v>995</v>
      </c>
      <c r="L236" t="s">
        <v>61</v>
      </c>
      <c r="M236" t="s">
        <v>76</v>
      </c>
      <c r="N236" t="s">
        <v>76</v>
      </c>
      <c r="O236" t="s">
        <v>76</v>
      </c>
      <c r="P236" t="s">
        <v>77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 s="1" t="s">
        <v>78</v>
      </c>
      <c r="AU236" s="1">
        <v>0</v>
      </c>
      <c r="AV236" s="1">
        <v>0</v>
      </c>
      <c r="AW236" s="1">
        <v>0</v>
      </c>
      <c r="AX236" t="s">
        <v>995</v>
      </c>
    </row>
    <row r="237" spans="1:50" x14ac:dyDescent="0.25">
      <c r="A237" t="s">
        <v>996</v>
      </c>
      <c r="B237" t="s">
        <v>67</v>
      </c>
      <c r="C237" t="s">
        <v>997</v>
      </c>
      <c r="D237" t="s">
        <v>998</v>
      </c>
      <c r="E237" t="s">
        <v>999</v>
      </c>
      <c r="F237" t="s">
        <v>1000</v>
      </c>
      <c r="G237" t="s">
        <v>71</v>
      </c>
      <c r="H237" t="s">
        <v>72</v>
      </c>
      <c r="I237" t="s">
        <v>73</v>
      </c>
      <c r="J237" t="s">
        <v>1001</v>
      </c>
      <c r="K237" t="s">
        <v>1002</v>
      </c>
      <c r="L237" t="s">
        <v>61</v>
      </c>
      <c r="M237" t="s">
        <v>62</v>
      </c>
      <c r="N237" t="s">
        <v>76</v>
      </c>
      <c r="O237" t="s">
        <v>76</v>
      </c>
      <c r="P237" t="s">
        <v>77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2</v>
      </c>
      <c r="AL237">
        <v>0</v>
      </c>
      <c r="AM237">
        <v>0</v>
      </c>
      <c r="AN237">
        <v>0</v>
      </c>
      <c r="AO237">
        <v>0</v>
      </c>
      <c r="AP237">
        <v>2</v>
      </c>
      <c r="AQ237">
        <v>0</v>
      </c>
      <c r="AR237">
        <v>0</v>
      </c>
      <c r="AS237">
        <v>0</v>
      </c>
      <c r="AT237" s="1">
        <v>408.59</v>
      </c>
      <c r="AU237" s="1">
        <v>817.18</v>
      </c>
      <c r="AV237" s="1">
        <v>0</v>
      </c>
      <c r="AW237" s="1">
        <v>817.18</v>
      </c>
      <c r="AX237" t="s">
        <v>1002</v>
      </c>
    </row>
    <row r="238" spans="1:50" x14ac:dyDescent="0.25">
      <c r="A238" t="s">
        <v>1003</v>
      </c>
      <c r="B238" t="s">
        <v>190</v>
      </c>
      <c r="C238" t="s">
        <v>52</v>
      </c>
      <c r="D238" t="s">
        <v>1004</v>
      </c>
      <c r="E238" t="s">
        <v>1005</v>
      </c>
      <c r="F238" t="s">
        <v>242</v>
      </c>
      <c r="G238" t="s">
        <v>56</v>
      </c>
      <c r="H238" t="s">
        <v>57</v>
      </c>
      <c r="I238" t="s">
        <v>58</v>
      </c>
      <c r="J238" t="s">
        <v>243</v>
      </c>
      <c r="K238" t="s">
        <v>244</v>
      </c>
      <c r="L238" t="s">
        <v>196</v>
      </c>
      <c r="M238" t="s">
        <v>76</v>
      </c>
      <c r="N238" t="s">
        <v>76</v>
      </c>
      <c r="O238" t="s">
        <v>76</v>
      </c>
      <c r="P238" t="s">
        <v>65</v>
      </c>
      <c r="Q238">
        <v>780</v>
      </c>
      <c r="R238">
        <v>780</v>
      </c>
      <c r="S238">
        <v>780</v>
      </c>
      <c r="T238">
        <v>683</v>
      </c>
      <c r="U238">
        <v>683</v>
      </c>
      <c r="V238">
        <v>573</v>
      </c>
      <c r="W238">
        <v>520</v>
      </c>
      <c r="X238">
        <v>456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70</v>
      </c>
      <c r="AH238">
        <v>0</v>
      </c>
      <c r="AI238">
        <v>70</v>
      </c>
      <c r="AJ238">
        <v>0</v>
      </c>
      <c r="AK238">
        <v>530</v>
      </c>
      <c r="AL238">
        <v>0</v>
      </c>
      <c r="AM238">
        <v>0</v>
      </c>
      <c r="AN238">
        <v>0</v>
      </c>
      <c r="AO238">
        <v>250</v>
      </c>
      <c r="AP238">
        <v>780</v>
      </c>
      <c r="AQ238">
        <v>70</v>
      </c>
      <c r="AR238">
        <v>0</v>
      </c>
      <c r="AS238">
        <v>0</v>
      </c>
      <c r="AT238" s="1">
        <v>744.5</v>
      </c>
      <c r="AU238" s="1">
        <v>580710</v>
      </c>
      <c r="AV238" s="1">
        <v>52115</v>
      </c>
      <c r="AW238" s="1">
        <v>339492</v>
      </c>
      <c r="AX238" t="s">
        <v>244</v>
      </c>
    </row>
    <row r="239" spans="1:50" x14ac:dyDescent="0.25">
      <c r="A239" t="s">
        <v>875</v>
      </c>
      <c r="B239" t="s">
        <v>67</v>
      </c>
      <c r="C239" t="s">
        <v>359</v>
      </c>
      <c r="D239" t="s">
        <v>876</v>
      </c>
      <c r="E239" t="s">
        <v>361</v>
      </c>
      <c r="F239" t="s">
        <v>362</v>
      </c>
      <c r="G239" t="s">
        <v>71</v>
      </c>
      <c r="H239" t="s">
        <v>72</v>
      </c>
      <c r="I239" t="s">
        <v>230</v>
      </c>
      <c r="J239" t="s">
        <v>363</v>
      </c>
      <c r="K239" t="s">
        <v>364</v>
      </c>
      <c r="L239" t="s">
        <v>61</v>
      </c>
      <c r="M239" t="s">
        <v>62</v>
      </c>
      <c r="N239" t="s">
        <v>63</v>
      </c>
      <c r="O239" t="s">
        <v>85</v>
      </c>
      <c r="P239" t="s">
        <v>77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0</v>
      </c>
      <c r="AM239">
        <v>0</v>
      </c>
      <c r="AN239">
        <v>0</v>
      </c>
      <c r="AO239">
        <v>0</v>
      </c>
      <c r="AP239">
        <v>1</v>
      </c>
      <c r="AQ239">
        <v>0</v>
      </c>
      <c r="AR239">
        <v>0</v>
      </c>
      <c r="AS239">
        <v>0</v>
      </c>
      <c r="AT239" s="1">
        <v>513.15</v>
      </c>
      <c r="AU239" s="1">
        <v>513.15</v>
      </c>
      <c r="AV239" s="1">
        <v>0</v>
      </c>
      <c r="AW239" s="1">
        <v>513.15</v>
      </c>
      <c r="AX239" t="s">
        <v>364</v>
      </c>
    </row>
    <row r="240" spans="1:50" x14ac:dyDescent="0.25">
      <c r="A240" t="s">
        <v>877</v>
      </c>
      <c r="B240" t="s">
        <v>67</v>
      </c>
      <c r="C240">
        <v>2014</v>
      </c>
      <c r="D240" t="s">
        <v>878</v>
      </c>
      <c r="E240" t="s">
        <v>292</v>
      </c>
      <c r="F240" t="s">
        <v>293</v>
      </c>
      <c r="G240" t="s">
        <v>71</v>
      </c>
      <c r="H240" t="s">
        <v>72</v>
      </c>
      <c r="I240" t="s">
        <v>73</v>
      </c>
      <c r="J240" t="s">
        <v>294</v>
      </c>
      <c r="K240" t="s">
        <v>295</v>
      </c>
      <c r="L240" t="s">
        <v>61</v>
      </c>
      <c r="M240" t="s">
        <v>76</v>
      </c>
      <c r="N240" t="s">
        <v>76</v>
      </c>
      <c r="O240" t="s">
        <v>76</v>
      </c>
      <c r="P240" t="s">
        <v>77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 s="1" t="s">
        <v>78</v>
      </c>
      <c r="AU240" s="1">
        <v>0</v>
      </c>
      <c r="AV240" s="1">
        <v>0</v>
      </c>
      <c r="AW240" s="1">
        <v>0</v>
      </c>
      <c r="AX240" t="s">
        <v>295</v>
      </c>
    </row>
    <row r="241" spans="1:50" x14ac:dyDescent="0.25">
      <c r="A241" t="s">
        <v>879</v>
      </c>
      <c r="B241" t="s">
        <v>101</v>
      </c>
      <c r="C241" t="s">
        <v>864</v>
      </c>
      <c r="D241" t="s">
        <v>880</v>
      </c>
      <c r="E241" t="s">
        <v>881</v>
      </c>
      <c r="F241" t="s">
        <v>882</v>
      </c>
      <c r="G241" t="s">
        <v>71</v>
      </c>
      <c r="H241" t="s">
        <v>106</v>
      </c>
      <c r="I241" t="s">
        <v>73</v>
      </c>
      <c r="J241" t="s">
        <v>883</v>
      </c>
      <c r="K241" t="s">
        <v>884</v>
      </c>
      <c r="L241" t="s">
        <v>61</v>
      </c>
      <c r="M241" t="s">
        <v>62</v>
      </c>
      <c r="N241" t="s">
        <v>63</v>
      </c>
      <c r="O241" t="s">
        <v>885</v>
      </c>
      <c r="P241" t="s">
        <v>110</v>
      </c>
      <c r="Q241">
        <v>2</v>
      </c>
      <c r="R241">
        <v>2</v>
      </c>
      <c r="S241">
        <v>2</v>
      </c>
      <c r="T241">
        <v>2</v>
      </c>
      <c r="U241">
        <v>2</v>
      </c>
      <c r="V241">
        <v>2</v>
      </c>
      <c r="W241">
        <v>2</v>
      </c>
      <c r="X241">
        <v>2</v>
      </c>
      <c r="Y241">
        <v>2</v>
      </c>
      <c r="Z241">
        <v>2</v>
      </c>
      <c r="AA241">
        <v>2</v>
      </c>
      <c r="AB241">
        <v>2</v>
      </c>
      <c r="AC241">
        <v>2</v>
      </c>
      <c r="AD241">
        <v>2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2</v>
      </c>
      <c r="AL241">
        <v>0</v>
      </c>
      <c r="AM241">
        <v>0</v>
      </c>
      <c r="AN241">
        <v>0</v>
      </c>
      <c r="AO241">
        <v>0</v>
      </c>
      <c r="AP241">
        <v>2</v>
      </c>
      <c r="AQ241">
        <v>0</v>
      </c>
      <c r="AR241">
        <v>0</v>
      </c>
      <c r="AS241">
        <v>0</v>
      </c>
      <c r="AT241" s="1">
        <v>601.13</v>
      </c>
      <c r="AU241" s="1">
        <v>1202.26</v>
      </c>
      <c r="AV241" s="1">
        <v>0</v>
      </c>
      <c r="AW241" s="1">
        <v>1202.26</v>
      </c>
      <c r="AX241" t="s">
        <v>884</v>
      </c>
    </row>
    <row r="242" spans="1:50" x14ac:dyDescent="0.25">
      <c r="A242" t="s">
        <v>886</v>
      </c>
      <c r="B242" t="s">
        <v>67</v>
      </c>
      <c r="C242" t="s">
        <v>129</v>
      </c>
      <c r="D242" t="s">
        <v>887</v>
      </c>
      <c r="E242" t="s">
        <v>888</v>
      </c>
      <c r="F242" t="s">
        <v>82</v>
      </c>
      <c r="G242" t="s">
        <v>71</v>
      </c>
      <c r="H242" t="s">
        <v>72</v>
      </c>
      <c r="I242" t="s">
        <v>73</v>
      </c>
      <c r="J242" t="s">
        <v>83</v>
      </c>
      <c r="K242" t="s">
        <v>84</v>
      </c>
      <c r="L242" t="s">
        <v>61</v>
      </c>
      <c r="M242" t="s">
        <v>62</v>
      </c>
      <c r="N242" t="s">
        <v>63</v>
      </c>
      <c r="O242" t="s">
        <v>85</v>
      </c>
      <c r="P242" t="s">
        <v>77</v>
      </c>
      <c r="Q242">
        <v>15</v>
      </c>
      <c r="R242">
        <v>15</v>
      </c>
      <c r="S242">
        <v>15</v>
      </c>
      <c r="T242">
        <v>15</v>
      </c>
      <c r="U242">
        <v>15</v>
      </c>
      <c r="V242">
        <v>15</v>
      </c>
      <c r="W242">
        <v>15</v>
      </c>
      <c r="X242">
        <v>15</v>
      </c>
      <c r="Y242">
        <v>15</v>
      </c>
      <c r="Z242">
        <v>15</v>
      </c>
      <c r="AA242">
        <v>15</v>
      </c>
      <c r="AB242">
        <v>15</v>
      </c>
      <c r="AC242">
        <v>15</v>
      </c>
      <c r="AD242">
        <v>15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15</v>
      </c>
      <c r="AL242">
        <v>0</v>
      </c>
      <c r="AM242">
        <v>0</v>
      </c>
      <c r="AN242">
        <v>0</v>
      </c>
      <c r="AO242">
        <v>0</v>
      </c>
      <c r="AP242">
        <v>15</v>
      </c>
      <c r="AQ242">
        <v>0</v>
      </c>
      <c r="AR242">
        <v>0</v>
      </c>
      <c r="AS242">
        <v>0</v>
      </c>
      <c r="AT242" s="1">
        <v>713.21</v>
      </c>
      <c r="AU242" s="1">
        <v>10698.150000000001</v>
      </c>
      <c r="AV242" s="1">
        <v>0</v>
      </c>
      <c r="AW242" s="1">
        <v>10698.150000000001</v>
      </c>
      <c r="AX242" t="s">
        <v>84</v>
      </c>
    </row>
    <row r="243" spans="1:50" x14ac:dyDescent="0.25">
      <c r="A243" t="s">
        <v>889</v>
      </c>
      <c r="B243" t="s">
        <v>67</v>
      </c>
      <c r="C243" t="s">
        <v>94</v>
      </c>
      <c r="D243" t="s">
        <v>890</v>
      </c>
      <c r="E243" t="s">
        <v>891</v>
      </c>
      <c r="F243" t="s">
        <v>892</v>
      </c>
      <c r="G243" t="s">
        <v>71</v>
      </c>
      <c r="H243" t="s">
        <v>72</v>
      </c>
      <c r="I243" t="s">
        <v>391</v>
      </c>
      <c r="J243" t="s">
        <v>893</v>
      </c>
      <c r="K243" t="s">
        <v>894</v>
      </c>
      <c r="L243" t="s">
        <v>61</v>
      </c>
      <c r="M243" t="s">
        <v>76</v>
      </c>
      <c r="N243" t="s">
        <v>76</v>
      </c>
      <c r="O243" t="s">
        <v>76</v>
      </c>
      <c r="P243" t="s">
        <v>77</v>
      </c>
      <c r="Q243">
        <v>62</v>
      </c>
      <c r="R243">
        <v>62</v>
      </c>
      <c r="S243">
        <v>62</v>
      </c>
      <c r="T243">
        <v>62</v>
      </c>
      <c r="U243">
        <v>62</v>
      </c>
      <c r="V243">
        <v>62</v>
      </c>
      <c r="W243">
        <v>62</v>
      </c>
      <c r="X243">
        <v>62</v>
      </c>
      <c r="Y243">
        <v>62</v>
      </c>
      <c r="Z243">
        <v>62</v>
      </c>
      <c r="AA243">
        <v>62</v>
      </c>
      <c r="AB243">
        <v>62</v>
      </c>
      <c r="AC243">
        <v>62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62</v>
      </c>
      <c r="AL243">
        <v>0</v>
      </c>
      <c r="AM243">
        <v>0</v>
      </c>
      <c r="AN243">
        <v>0</v>
      </c>
      <c r="AO243">
        <v>0</v>
      </c>
      <c r="AP243">
        <v>62</v>
      </c>
      <c r="AQ243">
        <v>0</v>
      </c>
      <c r="AR243">
        <v>0</v>
      </c>
      <c r="AS243">
        <v>0</v>
      </c>
      <c r="AT243" s="1">
        <v>508.43</v>
      </c>
      <c r="AU243" s="1">
        <v>31522.66</v>
      </c>
      <c r="AV243" s="1">
        <v>0</v>
      </c>
      <c r="AW243" s="1">
        <v>31522.66</v>
      </c>
      <c r="AX243" t="s">
        <v>894</v>
      </c>
    </row>
    <row r="244" spans="1:50" x14ac:dyDescent="0.25">
      <c r="A244" t="s">
        <v>3384</v>
      </c>
      <c r="B244" t="s">
        <v>67</v>
      </c>
      <c r="C244">
        <v>2014</v>
      </c>
      <c r="D244" t="s">
        <v>3385</v>
      </c>
      <c r="E244" t="s">
        <v>138</v>
      </c>
      <c r="F244" t="s">
        <v>139</v>
      </c>
      <c r="G244" t="s">
        <v>71</v>
      </c>
      <c r="H244" t="s">
        <v>72</v>
      </c>
      <c r="I244" t="s">
        <v>73</v>
      </c>
      <c r="J244" t="s">
        <v>140</v>
      </c>
      <c r="K244" t="s">
        <v>141</v>
      </c>
      <c r="L244" t="s">
        <v>61</v>
      </c>
      <c r="M244" t="s">
        <v>76</v>
      </c>
      <c r="N244" t="s">
        <v>76</v>
      </c>
      <c r="O244" t="s">
        <v>76</v>
      </c>
      <c r="P244" t="s">
        <v>77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 s="1" t="s">
        <v>78</v>
      </c>
      <c r="AU244" s="1">
        <v>0</v>
      </c>
      <c r="AV244" s="1">
        <v>0</v>
      </c>
      <c r="AW244" s="1">
        <v>0</v>
      </c>
      <c r="AX244" t="s">
        <v>141</v>
      </c>
    </row>
    <row r="245" spans="1:50" x14ac:dyDescent="0.25">
      <c r="A245" t="s">
        <v>8591</v>
      </c>
      <c r="B245" t="s">
        <v>51</v>
      </c>
      <c r="C245" t="s">
        <v>143</v>
      </c>
      <c r="D245" t="s">
        <v>8592</v>
      </c>
      <c r="E245" t="s">
        <v>2379</v>
      </c>
      <c r="F245" t="s">
        <v>1853</v>
      </c>
      <c r="G245" t="s">
        <v>56</v>
      </c>
      <c r="H245" t="s">
        <v>72</v>
      </c>
      <c r="I245" t="s">
        <v>58</v>
      </c>
      <c r="J245" t="s">
        <v>1854</v>
      </c>
      <c r="K245" t="s">
        <v>1855</v>
      </c>
      <c r="L245" t="s">
        <v>61</v>
      </c>
      <c r="M245" t="s">
        <v>76</v>
      </c>
      <c r="N245" t="s">
        <v>76</v>
      </c>
      <c r="O245" t="s">
        <v>76</v>
      </c>
      <c r="P245" t="s">
        <v>65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971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 s="1" t="s">
        <v>78</v>
      </c>
      <c r="AU245" s="1">
        <v>0</v>
      </c>
      <c r="AV245" s="1">
        <v>0</v>
      </c>
      <c r="AW245" s="1">
        <v>0</v>
      </c>
      <c r="AX245" t="s">
        <v>1855</v>
      </c>
    </row>
    <row r="246" spans="1:50" x14ac:dyDescent="0.25">
      <c r="A246" t="s">
        <v>3386</v>
      </c>
      <c r="B246" t="s">
        <v>101</v>
      </c>
      <c r="C246" t="s">
        <v>171</v>
      </c>
      <c r="D246" t="s">
        <v>3387</v>
      </c>
      <c r="E246" t="s">
        <v>3388</v>
      </c>
      <c r="F246" t="s">
        <v>2805</v>
      </c>
      <c r="G246" t="s">
        <v>71</v>
      </c>
      <c r="H246" t="s">
        <v>106</v>
      </c>
      <c r="I246" t="s">
        <v>230</v>
      </c>
      <c r="J246" t="s">
        <v>2806</v>
      </c>
      <c r="K246" t="s">
        <v>2807</v>
      </c>
      <c r="L246" t="s">
        <v>61</v>
      </c>
      <c r="M246" t="s">
        <v>76</v>
      </c>
      <c r="N246" t="s">
        <v>76</v>
      </c>
      <c r="O246" t="s">
        <v>76</v>
      </c>
      <c r="P246" t="s">
        <v>110</v>
      </c>
      <c r="Q246">
        <v>25</v>
      </c>
      <c r="R246">
        <v>25</v>
      </c>
      <c r="S246">
        <v>25</v>
      </c>
      <c r="T246">
        <v>25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429</v>
      </c>
      <c r="AH246">
        <v>0</v>
      </c>
      <c r="AI246">
        <v>429</v>
      </c>
      <c r="AJ246">
        <v>127</v>
      </c>
      <c r="AK246">
        <v>25</v>
      </c>
      <c r="AL246">
        <v>0</v>
      </c>
      <c r="AM246">
        <v>0</v>
      </c>
      <c r="AN246">
        <v>0</v>
      </c>
      <c r="AO246">
        <v>0</v>
      </c>
      <c r="AP246">
        <v>25</v>
      </c>
      <c r="AQ246">
        <v>246</v>
      </c>
      <c r="AR246">
        <v>183</v>
      </c>
      <c r="AS246">
        <v>39</v>
      </c>
      <c r="AT246" s="1">
        <v>362.59</v>
      </c>
      <c r="AU246" s="1">
        <v>9064.75</v>
      </c>
      <c r="AV246" s="1">
        <v>155551.10999999999</v>
      </c>
      <c r="AW246" s="1">
        <v>0</v>
      </c>
      <c r="AX246" t="s">
        <v>2807</v>
      </c>
    </row>
    <row r="247" spans="1:50" x14ac:dyDescent="0.25">
      <c r="A247" t="s">
        <v>3389</v>
      </c>
      <c r="B247" t="s">
        <v>101</v>
      </c>
      <c r="C247" t="s">
        <v>171</v>
      </c>
      <c r="D247" t="s">
        <v>3390</v>
      </c>
      <c r="E247" t="s">
        <v>3391</v>
      </c>
      <c r="F247" t="s">
        <v>287</v>
      </c>
      <c r="G247" t="s">
        <v>71</v>
      </c>
      <c r="H247" t="s">
        <v>106</v>
      </c>
      <c r="I247" t="s">
        <v>230</v>
      </c>
      <c r="J247" t="s">
        <v>288</v>
      </c>
      <c r="K247" t="s">
        <v>289</v>
      </c>
      <c r="L247" t="s">
        <v>61</v>
      </c>
      <c r="M247" t="s">
        <v>76</v>
      </c>
      <c r="N247" t="s">
        <v>76</v>
      </c>
      <c r="O247" t="s">
        <v>76</v>
      </c>
      <c r="P247" t="s">
        <v>110</v>
      </c>
      <c r="Q247">
        <v>20</v>
      </c>
      <c r="R247">
        <v>20</v>
      </c>
      <c r="S247">
        <v>20</v>
      </c>
      <c r="T247">
        <v>20</v>
      </c>
      <c r="U247">
        <v>20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75</v>
      </c>
      <c r="AF247">
        <v>0</v>
      </c>
      <c r="AG247">
        <v>660</v>
      </c>
      <c r="AH247">
        <v>0</v>
      </c>
      <c r="AI247">
        <v>735</v>
      </c>
      <c r="AJ247">
        <v>0</v>
      </c>
      <c r="AK247">
        <v>20</v>
      </c>
      <c r="AL247">
        <v>0</v>
      </c>
      <c r="AM247">
        <v>0</v>
      </c>
      <c r="AN247">
        <v>0</v>
      </c>
      <c r="AO247">
        <v>0</v>
      </c>
      <c r="AP247">
        <v>20</v>
      </c>
      <c r="AQ247">
        <v>545</v>
      </c>
      <c r="AR247">
        <v>190</v>
      </c>
      <c r="AS247">
        <v>179</v>
      </c>
      <c r="AT247" s="1">
        <v>288.54180000000002</v>
      </c>
      <c r="AU247" s="1">
        <v>5770.8360000000002</v>
      </c>
      <c r="AV247" s="1">
        <v>212078.22300000003</v>
      </c>
      <c r="AW247" s="1">
        <v>0</v>
      </c>
      <c r="AX247" t="s">
        <v>289</v>
      </c>
    </row>
    <row r="248" spans="1:50" x14ac:dyDescent="0.25">
      <c r="A248" t="s">
        <v>3392</v>
      </c>
      <c r="B248" t="s">
        <v>67</v>
      </c>
      <c r="C248" t="s">
        <v>455</v>
      </c>
      <c r="D248" t="s">
        <v>3393</v>
      </c>
      <c r="E248" t="s">
        <v>3394</v>
      </c>
      <c r="F248" t="s">
        <v>637</v>
      </c>
      <c r="G248" t="s">
        <v>71</v>
      </c>
      <c r="H248" t="s">
        <v>72</v>
      </c>
      <c r="I248" t="s">
        <v>73</v>
      </c>
      <c r="J248" t="s">
        <v>638</v>
      </c>
      <c r="K248" t="s">
        <v>639</v>
      </c>
      <c r="L248" t="s">
        <v>61</v>
      </c>
      <c r="M248" t="s">
        <v>76</v>
      </c>
      <c r="N248" t="s">
        <v>76</v>
      </c>
      <c r="O248" t="s">
        <v>76</v>
      </c>
      <c r="P248" t="s">
        <v>77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0</v>
      </c>
      <c r="AR248">
        <v>0</v>
      </c>
      <c r="AS248">
        <v>0</v>
      </c>
      <c r="AT248" s="1">
        <v>626.29999999999995</v>
      </c>
      <c r="AU248" s="1">
        <v>626.29999999999995</v>
      </c>
      <c r="AV248" s="1">
        <v>0</v>
      </c>
      <c r="AW248" s="1">
        <v>626.29999999999995</v>
      </c>
      <c r="AX248" t="s">
        <v>639</v>
      </c>
    </row>
    <row r="249" spans="1:50" x14ac:dyDescent="0.25">
      <c r="A249" t="s">
        <v>3428</v>
      </c>
      <c r="B249" t="s">
        <v>101</v>
      </c>
      <c r="C249" t="s">
        <v>468</v>
      </c>
      <c r="D249" t="s">
        <v>3429</v>
      </c>
      <c r="E249" t="s">
        <v>3430</v>
      </c>
      <c r="F249" t="s">
        <v>486</v>
      </c>
      <c r="G249" t="s">
        <v>71</v>
      </c>
      <c r="H249" t="s">
        <v>106</v>
      </c>
      <c r="I249" t="s">
        <v>230</v>
      </c>
      <c r="J249" t="s">
        <v>487</v>
      </c>
      <c r="K249" t="s">
        <v>488</v>
      </c>
      <c r="L249" t="s">
        <v>61</v>
      </c>
      <c r="M249" t="s">
        <v>76</v>
      </c>
      <c r="N249" t="s">
        <v>76</v>
      </c>
      <c r="O249" t="s">
        <v>76</v>
      </c>
      <c r="P249" t="s">
        <v>110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2</v>
      </c>
      <c r="AL249">
        <v>0</v>
      </c>
      <c r="AM249">
        <v>0</v>
      </c>
      <c r="AN249">
        <v>0</v>
      </c>
      <c r="AO249">
        <v>0</v>
      </c>
      <c r="AP249">
        <v>2</v>
      </c>
      <c r="AQ249">
        <v>0</v>
      </c>
      <c r="AR249">
        <v>0</v>
      </c>
      <c r="AS249">
        <v>0</v>
      </c>
      <c r="AT249" s="1">
        <v>476.45</v>
      </c>
      <c r="AU249" s="1">
        <v>952.9</v>
      </c>
      <c r="AV249" s="1">
        <v>0</v>
      </c>
      <c r="AW249" s="1">
        <v>952.9</v>
      </c>
      <c r="AX249" t="s">
        <v>488</v>
      </c>
    </row>
    <row r="250" spans="1:50" x14ac:dyDescent="0.25">
      <c r="A250" t="s">
        <v>3431</v>
      </c>
      <c r="B250" t="s">
        <v>101</v>
      </c>
      <c r="C250" t="s">
        <v>251</v>
      </c>
      <c r="D250" t="s">
        <v>3432</v>
      </c>
      <c r="E250" t="s">
        <v>1155</v>
      </c>
      <c r="F250" t="s">
        <v>618</v>
      </c>
      <c r="G250" t="s">
        <v>71</v>
      </c>
      <c r="H250" t="s">
        <v>106</v>
      </c>
      <c r="I250" t="s">
        <v>73</v>
      </c>
      <c r="J250" t="s">
        <v>619</v>
      </c>
      <c r="K250" t="s">
        <v>620</v>
      </c>
      <c r="L250" t="s">
        <v>61</v>
      </c>
      <c r="M250" t="s">
        <v>76</v>
      </c>
      <c r="N250" t="s">
        <v>76</v>
      </c>
      <c r="O250" t="s">
        <v>76</v>
      </c>
      <c r="P250" t="s">
        <v>110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 s="1" t="s">
        <v>78</v>
      </c>
      <c r="AU250" s="1">
        <v>0</v>
      </c>
      <c r="AV250" s="1">
        <v>0</v>
      </c>
      <c r="AW250" s="1">
        <v>0</v>
      </c>
      <c r="AX250" t="s">
        <v>620</v>
      </c>
    </row>
    <row r="251" spans="1:50" x14ac:dyDescent="0.25">
      <c r="A251" t="s">
        <v>3433</v>
      </c>
      <c r="B251" t="s">
        <v>51</v>
      </c>
      <c r="C251" t="s">
        <v>156</v>
      </c>
      <c r="D251" t="s">
        <v>3434</v>
      </c>
      <c r="E251" t="s">
        <v>3435</v>
      </c>
      <c r="F251" t="s">
        <v>1999</v>
      </c>
      <c r="G251" t="s">
        <v>56</v>
      </c>
      <c r="H251" t="s">
        <v>57</v>
      </c>
      <c r="I251" t="s">
        <v>90</v>
      </c>
      <c r="J251" t="s">
        <v>2000</v>
      </c>
      <c r="K251" t="s">
        <v>2001</v>
      </c>
      <c r="L251" t="s">
        <v>61</v>
      </c>
      <c r="M251" t="s">
        <v>62</v>
      </c>
      <c r="N251" t="s">
        <v>76</v>
      </c>
      <c r="O251" t="s">
        <v>76</v>
      </c>
      <c r="P251" t="s">
        <v>65</v>
      </c>
      <c r="Q251">
        <v>98</v>
      </c>
      <c r="R251">
        <v>98</v>
      </c>
      <c r="S251">
        <v>98</v>
      </c>
      <c r="T251">
        <v>98</v>
      </c>
      <c r="U251">
        <v>98</v>
      </c>
      <c r="V251">
        <v>98</v>
      </c>
      <c r="W251">
        <v>98</v>
      </c>
      <c r="X251">
        <v>98</v>
      </c>
      <c r="Y251">
        <v>98</v>
      </c>
      <c r="Z251">
        <v>98</v>
      </c>
      <c r="AA251">
        <v>98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3</v>
      </c>
      <c r="AL251">
        <v>94</v>
      </c>
      <c r="AM251">
        <v>0</v>
      </c>
      <c r="AN251">
        <v>1</v>
      </c>
      <c r="AO251">
        <v>0</v>
      </c>
      <c r="AP251">
        <v>98</v>
      </c>
      <c r="AQ251">
        <v>0</v>
      </c>
      <c r="AR251">
        <v>0</v>
      </c>
      <c r="AS251">
        <v>0</v>
      </c>
      <c r="AT251" s="1">
        <v>796.55</v>
      </c>
      <c r="AU251" s="1">
        <v>78061.899999999994</v>
      </c>
      <c r="AV251" s="1">
        <v>0</v>
      </c>
      <c r="AW251" s="1">
        <v>78061.899999999994</v>
      </c>
      <c r="AX251" t="s">
        <v>2001</v>
      </c>
    </row>
    <row r="252" spans="1:50" x14ac:dyDescent="0.25">
      <c r="A252" t="s">
        <v>3436</v>
      </c>
      <c r="B252" t="s">
        <v>51</v>
      </c>
      <c r="C252" t="s">
        <v>156</v>
      </c>
      <c r="D252" t="s">
        <v>3437</v>
      </c>
      <c r="E252" t="s">
        <v>3438</v>
      </c>
      <c r="F252" t="s">
        <v>1652</v>
      </c>
      <c r="G252" t="s">
        <v>116</v>
      </c>
      <c r="H252" t="s">
        <v>57</v>
      </c>
      <c r="I252" t="s">
        <v>117</v>
      </c>
      <c r="J252" t="s">
        <v>118</v>
      </c>
      <c r="K252" t="s">
        <v>1653</v>
      </c>
      <c r="L252" t="s">
        <v>61</v>
      </c>
      <c r="M252" t="s">
        <v>76</v>
      </c>
      <c r="N252" t="s">
        <v>76</v>
      </c>
      <c r="O252" t="s">
        <v>76</v>
      </c>
      <c r="P252" t="s">
        <v>120</v>
      </c>
      <c r="Q252">
        <v>136</v>
      </c>
      <c r="R252">
        <v>136</v>
      </c>
      <c r="S252">
        <v>136</v>
      </c>
      <c r="T252">
        <v>136</v>
      </c>
      <c r="U252">
        <v>136</v>
      </c>
      <c r="V252">
        <v>136</v>
      </c>
      <c r="W252">
        <v>136</v>
      </c>
      <c r="X252">
        <v>136</v>
      </c>
      <c r="Y252">
        <v>136</v>
      </c>
      <c r="Z252">
        <v>136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136</v>
      </c>
      <c r="AL252">
        <v>0</v>
      </c>
      <c r="AM252">
        <v>0</v>
      </c>
      <c r="AN252">
        <v>0</v>
      </c>
      <c r="AO252">
        <v>0</v>
      </c>
      <c r="AP252">
        <v>136</v>
      </c>
      <c r="AQ252">
        <v>0</v>
      </c>
      <c r="AR252">
        <v>0</v>
      </c>
      <c r="AS252">
        <v>0</v>
      </c>
      <c r="AT252" s="1">
        <v>863.53</v>
      </c>
      <c r="AU252" s="1">
        <v>117440.08</v>
      </c>
      <c r="AV252" s="1">
        <v>0</v>
      </c>
      <c r="AW252" s="1">
        <v>117440.08</v>
      </c>
      <c r="AX252" t="s">
        <v>1653</v>
      </c>
    </row>
    <row r="253" spans="1:50" x14ac:dyDescent="0.25">
      <c r="A253" t="s">
        <v>3981</v>
      </c>
      <c r="B253" t="s">
        <v>67</v>
      </c>
      <c r="C253">
        <v>2014</v>
      </c>
      <c r="D253" t="s">
        <v>3982</v>
      </c>
      <c r="E253" t="s">
        <v>923</v>
      </c>
      <c r="F253" t="s">
        <v>397</v>
      </c>
      <c r="G253" t="s">
        <v>71</v>
      </c>
      <c r="H253" t="s">
        <v>72</v>
      </c>
      <c r="I253" t="s">
        <v>230</v>
      </c>
      <c r="J253" t="s">
        <v>398</v>
      </c>
      <c r="K253" t="s">
        <v>399</v>
      </c>
      <c r="L253" t="s">
        <v>61</v>
      </c>
      <c r="M253" t="s">
        <v>76</v>
      </c>
      <c r="N253" t="s">
        <v>76</v>
      </c>
      <c r="O253" t="s">
        <v>76</v>
      </c>
      <c r="P253" t="s">
        <v>77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 s="1" t="s">
        <v>78</v>
      </c>
      <c r="AU253" s="1">
        <v>0</v>
      </c>
      <c r="AV253" s="1">
        <v>0</v>
      </c>
      <c r="AW253" s="1">
        <v>0</v>
      </c>
      <c r="AX253" t="s">
        <v>399</v>
      </c>
    </row>
    <row r="254" spans="1:50" x14ac:dyDescent="0.25">
      <c r="A254" t="s">
        <v>2630</v>
      </c>
      <c r="B254" t="s">
        <v>67</v>
      </c>
      <c r="C254">
        <v>2014</v>
      </c>
      <c r="D254" t="s">
        <v>2631</v>
      </c>
      <c r="E254" t="s">
        <v>298</v>
      </c>
      <c r="F254" t="s">
        <v>299</v>
      </c>
      <c r="G254" t="s">
        <v>71</v>
      </c>
      <c r="H254" t="s">
        <v>72</v>
      </c>
      <c r="I254" t="s">
        <v>230</v>
      </c>
      <c r="J254" t="s">
        <v>300</v>
      </c>
      <c r="K254" t="s">
        <v>301</v>
      </c>
      <c r="L254" t="s">
        <v>61</v>
      </c>
      <c r="M254" t="s">
        <v>76</v>
      </c>
      <c r="N254" t="s">
        <v>76</v>
      </c>
      <c r="O254" t="s">
        <v>76</v>
      </c>
      <c r="P254" t="s">
        <v>77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 s="1" t="s">
        <v>78</v>
      </c>
      <c r="AU254" s="1">
        <v>0</v>
      </c>
      <c r="AV254" s="1">
        <v>0</v>
      </c>
      <c r="AW254" s="1">
        <v>0</v>
      </c>
      <c r="AX254" t="s">
        <v>301</v>
      </c>
    </row>
    <row r="255" spans="1:50" x14ac:dyDescent="0.25">
      <c r="A255" t="s">
        <v>3170</v>
      </c>
      <c r="B255" t="s">
        <v>190</v>
      </c>
      <c r="C255" t="s">
        <v>791</v>
      </c>
      <c r="D255" t="s">
        <v>3171</v>
      </c>
      <c r="E255" t="s">
        <v>3172</v>
      </c>
      <c r="F255" t="s">
        <v>3173</v>
      </c>
      <c r="G255" t="s">
        <v>116</v>
      </c>
      <c r="H255" t="s">
        <v>106</v>
      </c>
      <c r="I255" t="s">
        <v>117</v>
      </c>
      <c r="J255" t="s">
        <v>3174</v>
      </c>
      <c r="K255" t="s">
        <v>3175</v>
      </c>
      <c r="L255" t="s">
        <v>196</v>
      </c>
      <c r="M255" t="s">
        <v>76</v>
      </c>
      <c r="N255" t="s">
        <v>76</v>
      </c>
      <c r="O255" t="s">
        <v>76</v>
      </c>
      <c r="P255" t="s">
        <v>120</v>
      </c>
      <c r="Q255">
        <v>47</v>
      </c>
      <c r="R255">
        <v>47</v>
      </c>
      <c r="S255">
        <v>47</v>
      </c>
      <c r="T255">
        <v>47</v>
      </c>
      <c r="U255">
        <v>47</v>
      </c>
      <c r="V255">
        <v>47</v>
      </c>
      <c r="W255">
        <v>47</v>
      </c>
      <c r="X255">
        <v>47</v>
      </c>
      <c r="Y255">
        <v>47</v>
      </c>
      <c r="Z255">
        <v>47</v>
      </c>
      <c r="AA255">
        <v>47</v>
      </c>
      <c r="AB255">
        <v>47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47</v>
      </c>
      <c r="AL255">
        <v>0</v>
      </c>
      <c r="AM255">
        <v>0</v>
      </c>
      <c r="AN255">
        <v>0</v>
      </c>
      <c r="AO255">
        <v>0</v>
      </c>
      <c r="AP255">
        <v>47</v>
      </c>
      <c r="AQ255">
        <v>0</v>
      </c>
      <c r="AR255">
        <v>0</v>
      </c>
      <c r="AS255">
        <v>0</v>
      </c>
      <c r="AT255" s="1">
        <v>112.79</v>
      </c>
      <c r="AU255" s="1">
        <v>5301.13</v>
      </c>
      <c r="AV255" s="1">
        <v>0</v>
      </c>
      <c r="AW255" s="1">
        <v>5301.13</v>
      </c>
      <c r="AX255" t="s">
        <v>3175</v>
      </c>
    </row>
    <row r="256" spans="1:50" x14ac:dyDescent="0.25">
      <c r="A256" t="s">
        <v>3176</v>
      </c>
      <c r="B256" t="s">
        <v>101</v>
      </c>
      <c r="C256" t="s">
        <v>156</v>
      </c>
      <c r="D256" t="s">
        <v>3177</v>
      </c>
      <c r="E256" t="s">
        <v>1106</v>
      </c>
      <c r="F256" t="s">
        <v>651</v>
      </c>
      <c r="G256" t="s">
        <v>71</v>
      </c>
      <c r="H256" t="s">
        <v>106</v>
      </c>
      <c r="I256" t="s">
        <v>73</v>
      </c>
      <c r="J256" t="s">
        <v>652</v>
      </c>
      <c r="K256" t="s">
        <v>653</v>
      </c>
      <c r="L256" t="s">
        <v>61</v>
      </c>
      <c r="M256" t="s">
        <v>76</v>
      </c>
      <c r="N256" t="s">
        <v>76</v>
      </c>
      <c r="O256" t="s">
        <v>76</v>
      </c>
      <c r="P256" t="s">
        <v>110</v>
      </c>
      <c r="Q256">
        <v>14</v>
      </c>
      <c r="R256">
        <v>14</v>
      </c>
      <c r="S256">
        <v>14</v>
      </c>
      <c r="T256">
        <v>14</v>
      </c>
      <c r="U256">
        <v>14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11</v>
      </c>
      <c r="AL256">
        <v>0</v>
      </c>
      <c r="AM256">
        <v>0</v>
      </c>
      <c r="AN256">
        <v>3</v>
      </c>
      <c r="AO256">
        <v>0</v>
      </c>
      <c r="AP256">
        <v>14</v>
      </c>
      <c r="AQ256">
        <v>0</v>
      </c>
      <c r="AR256">
        <v>0</v>
      </c>
      <c r="AS256">
        <v>0</v>
      </c>
      <c r="AT256" s="1">
        <v>642.39</v>
      </c>
      <c r="AU256" s="1">
        <v>8993.4599999999991</v>
      </c>
      <c r="AV256" s="1">
        <v>0</v>
      </c>
      <c r="AW256" s="1">
        <v>0</v>
      </c>
      <c r="AX256" t="s">
        <v>653</v>
      </c>
    </row>
    <row r="257" spans="1:50" x14ac:dyDescent="0.25">
      <c r="A257" t="s">
        <v>3178</v>
      </c>
      <c r="B257" t="s">
        <v>101</v>
      </c>
      <c r="C257" t="s">
        <v>615</v>
      </c>
      <c r="D257" t="s">
        <v>3179</v>
      </c>
      <c r="E257" t="s">
        <v>3180</v>
      </c>
      <c r="F257" t="s">
        <v>269</v>
      </c>
      <c r="G257" t="s">
        <v>71</v>
      </c>
      <c r="H257" t="s">
        <v>106</v>
      </c>
      <c r="I257" t="s">
        <v>73</v>
      </c>
      <c r="J257" t="s">
        <v>270</v>
      </c>
      <c r="K257" t="s">
        <v>271</v>
      </c>
      <c r="L257" t="s">
        <v>61</v>
      </c>
      <c r="M257" t="s">
        <v>62</v>
      </c>
      <c r="N257" t="s">
        <v>76</v>
      </c>
      <c r="O257" t="s">
        <v>76</v>
      </c>
      <c r="P257" t="s">
        <v>110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0</v>
      </c>
      <c r="AM257">
        <v>0</v>
      </c>
      <c r="AN257">
        <v>0</v>
      </c>
      <c r="AO257">
        <v>0</v>
      </c>
      <c r="AP257">
        <v>1</v>
      </c>
      <c r="AQ257">
        <v>0</v>
      </c>
      <c r="AR257">
        <v>0</v>
      </c>
      <c r="AS257">
        <v>0</v>
      </c>
      <c r="AT257" s="1">
        <v>698.81640000000004</v>
      </c>
      <c r="AU257" s="1">
        <v>698.81640000000004</v>
      </c>
      <c r="AV257" s="1">
        <v>0</v>
      </c>
      <c r="AW257" s="1">
        <v>698.81640000000004</v>
      </c>
      <c r="AX257" t="s">
        <v>271</v>
      </c>
    </row>
    <row r="258" spans="1:50" x14ac:dyDescent="0.25">
      <c r="A258" t="s">
        <v>3181</v>
      </c>
      <c r="B258" t="s">
        <v>101</v>
      </c>
      <c r="C258" t="s">
        <v>251</v>
      </c>
      <c r="D258" t="s">
        <v>3182</v>
      </c>
      <c r="E258" t="s">
        <v>3183</v>
      </c>
      <c r="F258" t="s">
        <v>618</v>
      </c>
      <c r="G258" t="s">
        <v>71</v>
      </c>
      <c r="H258" t="s">
        <v>106</v>
      </c>
      <c r="I258" t="s">
        <v>73</v>
      </c>
      <c r="J258" t="s">
        <v>619</v>
      </c>
      <c r="K258" t="s">
        <v>620</v>
      </c>
      <c r="L258" t="s">
        <v>61</v>
      </c>
      <c r="M258" t="s">
        <v>76</v>
      </c>
      <c r="N258" t="s">
        <v>76</v>
      </c>
      <c r="O258" t="s">
        <v>76</v>
      </c>
      <c r="P258" t="s">
        <v>110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 s="1" t="s">
        <v>78</v>
      </c>
      <c r="AU258" s="1">
        <v>0</v>
      </c>
      <c r="AV258" s="1">
        <v>0</v>
      </c>
      <c r="AW258" s="1">
        <v>0</v>
      </c>
      <c r="AX258" t="s">
        <v>620</v>
      </c>
    </row>
    <row r="259" spans="1:50" x14ac:dyDescent="0.25">
      <c r="A259" t="s">
        <v>6405</v>
      </c>
      <c r="B259" t="s">
        <v>51</v>
      </c>
      <c r="C259" t="s">
        <v>156</v>
      </c>
      <c r="D259" t="s">
        <v>6406</v>
      </c>
      <c r="E259" t="s">
        <v>6407</v>
      </c>
      <c r="F259" t="s">
        <v>1267</v>
      </c>
      <c r="G259" t="s">
        <v>56</v>
      </c>
      <c r="H259" t="s">
        <v>57</v>
      </c>
      <c r="I259" t="s">
        <v>90</v>
      </c>
      <c r="J259" t="s">
        <v>91</v>
      </c>
      <c r="K259" t="s">
        <v>1268</v>
      </c>
      <c r="L259" t="s">
        <v>61</v>
      </c>
      <c r="M259" t="s">
        <v>62</v>
      </c>
      <c r="N259" t="s">
        <v>76</v>
      </c>
      <c r="O259" t="s">
        <v>76</v>
      </c>
      <c r="P259" t="s">
        <v>65</v>
      </c>
      <c r="Q259">
        <v>2131</v>
      </c>
      <c r="R259">
        <v>2131</v>
      </c>
      <c r="S259">
        <v>1687</v>
      </c>
      <c r="T259">
        <v>959</v>
      </c>
      <c r="U259">
        <v>359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3252</v>
      </c>
      <c r="AH259">
        <v>0</v>
      </c>
      <c r="AI259">
        <v>3252</v>
      </c>
      <c r="AJ259">
        <v>930</v>
      </c>
      <c r="AK259">
        <v>560</v>
      </c>
      <c r="AL259">
        <v>21</v>
      </c>
      <c r="AM259">
        <v>0</v>
      </c>
      <c r="AN259">
        <v>1550</v>
      </c>
      <c r="AO259">
        <v>0</v>
      </c>
      <c r="AP259">
        <v>2131</v>
      </c>
      <c r="AQ259">
        <v>0</v>
      </c>
      <c r="AR259">
        <v>3252</v>
      </c>
      <c r="AS259">
        <v>200</v>
      </c>
      <c r="AT259" s="1">
        <v>465.15</v>
      </c>
      <c r="AU259" s="1">
        <v>991234.64999999991</v>
      </c>
      <c r="AV259" s="1">
        <v>1512667.7999999998</v>
      </c>
      <c r="AW259" s="1">
        <v>0</v>
      </c>
      <c r="AX259" t="s">
        <v>1268</v>
      </c>
    </row>
    <row r="260" spans="1:50" x14ac:dyDescent="0.25">
      <c r="A260" t="s">
        <v>6408</v>
      </c>
      <c r="B260" t="s">
        <v>67</v>
      </c>
      <c r="C260">
        <v>2014</v>
      </c>
      <c r="D260" t="s">
        <v>6409</v>
      </c>
      <c r="E260" t="s">
        <v>2824</v>
      </c>
      <c r="F260" t="s">
        <v>657</v>
      </c>
      <c r="G260" t="s">
        <v>71</v>
      </c>
      <c r="H260" t="s">
        <v>72</v>
      </c>
      <c r="I260" t="s">
        <v>230</v>
      </c>
      <c r="J260" t="s">
        <v>658</v>
      </c>
      <c r="K260" t="s">
        <v>659</v>
      </c>
      <c r="L260" t="s">
        <v>61</v>
      </c>
      <c r="M260" t="s">
        <v>76</v>
      </c>
      <c r="N260" t="s">
        <v>76</v>
      </c>
      <c r="O260" t="s">
        <v>76</v>
      </c>
      <c r="P260" t="s">
        <v>77</v>
      </c>
      <c r="Q260">
        <v>269</v>
      </c>
      <c r="R260">
        <v>269</v>
      </c>
      <c r="S260">
        <v>269</v>
      </c>
      <c r="T260">
        <v>269</v>
      </c>
      <c r="U260">
        <v>269</v>
      </c>
      <c r="V260">
        <v>51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269</v>
      </c>
      <c r="AL260">
        <v>0</v>
      </c>
      <c r="AM260">
        <v>0</v>
      </c>
      <c r="AN260">
        <v>0</v>
      </c>
      <c r="AO260">
        <v>0</v>
      </c>
      <c r="AP260">
        <v>269</v>
      </c>
      <c r="AQ260">
        <v>0</v>
      </c>
      <c r="AR260">
        <v>0</v>
      </c>
      <c r="AS260">
        <v>0</v>
      </c>
      <c r="AT260" s="1">
        <v>288.24</v>
      </c>
      <c r="AU260" s="1">
        <v>77536.56</v>
      </c>
      <c r="AV260" s="1">
        <v>0</v>
      </c>
      <c r="AW260" s="1">
        <v>0</v>
      </c>
      <c r="AX260" t="s">
        <v>659</v>
      </c>
    </row>
    <row r="261" spans="1:50" x14ac:dyDescent="0.25">
      <c r="A261" t="s">
        <v>6410</v>
      </c>
      <c r="B261" t="s">
        <v>190</v>
      </c>
      <c r="C261" t="s">
        <v>791</v>
      </c>
      <c r="D261" t="s">
        <v>6411</v>
      </c>
      <c r="E261" t="s">
        <v>6412</v>
      </c>
      <c r="F261" t="s">
        <v>535</v>
      </c>
      <c r="G261" t="s">
        <v>71</v>
      </c>
      <c r="H261" t="s">
        <v>106</v>
      </c>
      <c r="I261" t="s">
        <v>230</v>
      </c>
      <c r="J261" t="s">
        <v>536</v>
      </c>
      <c r="K261" t="s">
        <v>537</v>
      </c>
      <c r="L261" t="s">
        <v>196</v>
      </c>
      <c r="M261" t="s">
        <v>76</v>
      </c>
      <c r="N261" t="s">
        <v>76</v>
      </c>
      <c r="O261" t="s">
        <v>76</v>
      </c>
      <c r="P261" t="s">
        <v>110</v>
      </c>
      <c r="Q261">
        <v>9</v>
      </c>
      <c r="R261">
        <v>9</v>
      </c>
      <c r="S261">
        <v>9</v>
      </c>
      <c r="T261">
        <v>9</v>
      </c>
      <c r="U261">
        <v>9</v>
      </c>
      <c r="V261">
        <v>9</v>
      </c>
      <c r="W261">
        <v>9</v>
      </c>
      <c r="X261">
        <v>9</v>
      </c>
      <c r="Y261">
        <v>9</v>
      </c>
      <c r="Z261">
        <v>9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9</v>
      </c>
      <c r="AL261">
        <v>0</v>
      </c>
      <c r="AM261">
        <v>0</v>
      </c>
      <c r="AN261">
        <v>0</v>
      </c>
      <c r="AO261">
        <v>0</v>
      </c>
      <c r="AP261">
        <v>9</v>
      </c>
      <c r="AQ261">
        <v>0</v>
      </c>
      <c r="AR261">
        <v>0</v>
      </c>
      <c r="AS261">
        <v>0</v>
      </c>
      <c r="AT261" s="1">
        <v>408.06</v>
      </c>
      <c r="AU261" s="1">
        <v>3672.54</v>
      </c>
      <c r="AV261" s="1">
        <v>0</v>
      </c>
      <c r="AW261" s="1">
        <v>3672.54</v>
      </c>
      <c r="AX261" t="s">
        <v>537</v>
      </c>
    </row>
    <row r="262" spans="1:50" x14ac:dyDescent="0.25">
      <c r="A262" t="s">
        <v>6413</v>
      </c>
      <c r="B262" t="s">
        <v>67</v>
      </c>
      <c r="C262">
        <v>2014</v>
      </c>
      <c r="D262" t="s">
        <v>6414</v>
      </c>
      <c r="E262" t="s">
        <v>555</v>
      </c>
      <c r="F262" t="s">
        <v>556</v>
      </c>
      <c r="G262" t="s">
        <v>71</v>
      </c>
      <c r="H262" t="s">
        <v>72</v>
      </c>
      <c r="I262" t="s">
        <v>355</v>
      </c>
      <c r="J262" t="s">
        <v>557</v>
      </c>
      <c r="K262" t="s">
        <v>558</v>
      </c>
      <c r="L262" t="s">
        <v>61</v>
      </c>
      <c r="M262" t="s">
        <v>76</v>
      </c>
      <c r="N262" t="s">
        <v>76</v>
      </c>
      <c r="O262" t="s">
        <v>76</v>
      </c>
      <c r="P262" t="s">
        <v>77</v>
      </c>
      <c r="Q262">
        <v>25</v>
      </c>
      <c r="R262">
        <v>25</v>
      </c>
      <c r="S262">
        <v>25</v>
      </c>
      <c r="T262">
        <v>25</v>
      </c>
      <c r="U262">
        <v>25</v>
      </c>
      <c r="V262">
        <v>25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25</v>
      </c>
      <c r="AL262">
        <v>0</v>
      </c>
      <c r="AM262">
        <v>0</v>
      </c>
      <c r="AN262">
        <v>0</v>
      </c>
      <c r="AO262">
        <v>0</v>
      </c>
      <c r="AP262">
        <v>25</v>
      </c>
      <c r="AQ262">
        <v>0</v>
      </c>
      <c r="AR262">
        <v>0</v>
      </c>
      <c r="AS262">
        <v>0</v>
      </c>
      <c r="AT262" s="1">
        <v>669.18</v>
      </c>
      <c r="AU262" s="1">
        <v>16729.5</v>
      </c>
      <c r="AV262" s="1">
        <v>0</v>
      </c>
      <c r="AW262" s="1">
        <v>0</v>
      </c>
      <c r="AX262" t="s">
        <v>558</v>
      </c>
    </row>
    <row r="263" spans="1:50" x14ac:dyDescent="0.25">
      <c r="A263" t="s">
        <v>6415</v>
      </c>
      <c r="B263" t="s">
        <v>67</v>
      </c>
      <c r="C263">
        <v>2014</v>
      </c>
      <c r="D263" t="s">
        <v>6416</v>
      </c>
      <c r="E263" t="s">
        <v>1100</v>
      </c>
      <c r="F263" t="s">
        <v>1101</v>
      </c>
      <c r="G263" t="s">
        <v>71</v>
      </c>
      <c r="H263" t="s">
        <v>72</v>
      </c>
      <c r="I263" t="s">
        <v>73</v>
      </c>
      <c r="J263" t="s">
        <v>1102</v>
      </c>
      <c r="K263" t="s">
        <v>1103</v>
      </c>
      <c r="L263" t="s">
        <v>61</v>
      </c>
      <c r="M263" t="s">
        <v>76</v>
      </c>
      <c r="N263" t="s">
        <v>76</v>
      </c>
      <c r="O263" t="s">
        <v>76</v>
      </c>
      <c r="P263" t="s">
        <v>77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 s="1" t="s">
        <v>78</v>
      </c>
      <c r="AU263" s="1">
        <v>0</v>
      </c>
      <c r="AV263" s="1">
        <v>0</v>
      </c>
      <c r="AW263" s="1">
        <v>0</v>
      </c>
      <c r="AX263" t="s">
        <v>1103</v>
      </c>
    </row>
    <row r="264" spans="1:50" x14ac:dyDescent="0.25">
      <c r="A264" t="s">
        <v>3395</v>
      </c>
      <c r="B264" t="s">
        <v>67</v>
      </c>
      <c r="C264">
        <v>2014</v>
      </c>
      <c r="D264" t="s">
        <v>3396</v>
      </c>
      <c r="E264" t="s">
        <v>589</v>
      </c>
      <c r="F264" t="s">
        <v>458</v>
      </c>
      <c r="G264" t="s">
        <v>71</v>
      </c>
      <c r="H264" t="s">
        <v>72</v>
      </c>
      <c r="I264" t="s">
        <v>73</v>
      </c>
      <c r="J264" t="s">
        <v>459</v>
      </c>
      <c r="K264" t="s">
        <v>460</v>
      </c>
      <c r="L264" t="s">
        <v>61</v>
      </c>
      <c r="M264" t="s">
        <v>76</v>
      </c>
      <c r="N264" t="s">
        <v>76</v>
      </c>
      <c r="O264" t="s">
        <v>76</v>
      </c>
      <c r="P264" t="s">
        <v>77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 s="1" t="s">
        <v>78</v>
      </c>
      <c r="AU264" s="1">
        <v>0</v>
      </c>
      <c r="AV264" s="1">
        <v>0</v>
      </c>
      <c r="AW264" s="1">
        <v>0</v>
      </c>
      <c r="AX264" t="s">
        <v>460</v>
      </c>
    </row>
    <row r="265" spans="1:50" x14ac:dyDescent="0.25">
      <c r="A265" t="s">
        <v>3397</v>
      </c>
      <c r="B265" t="s">
        <v>67</v>
      </c>
      <c r="C265" t="s">
        <v>455</v>
      </c>
      <c r="D265" t="s">
        <v>3398</v>
      </c>
      <c r="E265" t="s">
        <v>3399</v>
      </c>
      <c r="F265" t="s">
        <v>1063</v>
      </c>
      <c r="G265" t="s">
        <v>71</v>
      </c>
      <c r="H265" t="s">
        <v>72</v>
      </c>
      <c r="I265" t="s">
        <v>73</v>
      </c>
      <c r="J265" t="s">
        <v>1064</v>
      </c>
      <c r="K265" t="s">
        <v>1065</v>
      </c>
      <c r="L265" t="s">
        <v>61</v>
      </c>
      <c r="M265" t="s">
        <v>76</v>
      </c>
      <c r="N265" t="s">
        <v>76</v>
      </c>
      <c r="O265" t="s">
        <v>76</v>
      </c>
      <c r="P265" t="s">
        <v>77</v>
      </c>
      <c r="Q265">
        <v>18</v>
      </c>
      <c r="R265">
        <v>18</v>
      </c>
      <c r="S265">
        <v>18</v>
      </c>
      <c r="T265">
        <v>18</v>
      </c>
      <c r="U265">
        <v>18</v>
      </c>
      <c r="V265">
        <v>18</v>
      </c>
      <c r="W265">
        <v>18</v>
      </c>
      <c r="X265">
        <v>18</v>
      </c>
      <c r="Y265">
        <v>18</v>
      </c>
      <c r="Z265">
        <v>18</v>
      </c>
      <c r="AA265">
        <v>18</v>
      </c>
      <c r="AB265">
        <v>18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18</v>
      </c>
      <c r="AL265">
        <v>0</v>
      </c>
      <c r="AM265">
        <v>0</v>
      </c>
      <c r="AN265">
        <v>0</v>
      </c>
      <c r="AO265">
        <v>0</v>
      </c>
      <c r="AP265">
        <v>18</v>
      </c>
      <c r="AQ265">
        <v>0</v>
      </c>
      <c r="AR265">
        <v>0</v>
      </c>
      <c r="AS265">
        <v>0</v>
      </c>
      <c r="AT265" s="1">
        <v>574.04</v>
      </c>
      <c r="AU265" s="1">
        <v>10332.719999999999</v>
      </c>
      <c r="AV265" s="1">
        <v>0</v>
      </c>
      <c r="AW265" s="1">
        <v>10332.719999999999</v>
      </c>
      <c r="AX265" t="s">
        <v>1065</v>
      </c>
    </row>
    <row r="266" spans="1:50" x14ac:dyDescent="0.25">
      <c r="A266" t="s">
        <v>3400</v>
      </c>
      <c r="B266" t="s">
        <v>67</v>
      </c>
      <c r="C266" t="s">
        <v>94</v>
      </c>
      <c r="D266" t="s">
        <v>3401</v>
      </c>
      <c r="E266" t="s">
        <v>3402</v>
      </c>
      <c r="F266" t="s">
        <v>2010</v>
      </c>
      <c r="G266" t="s">
        <v>71</v>
      </c>
      <c r="H266" t="s">
        <v>72</v>
      </c>
      <c r="I266" t="s">
        <v>73</v>
      </c>
      <c r="J266" t="s">
        <v>2011</v>
      </c>
      <c r="K266" t="s">
        <v>2012</v>
      </c>
      <c r="L266" t="s">
        <v>61</v>
      </c>
      <c r="M266" t="s">
        <v>76</v>
      </c>
      <c r="N266" t="s">
        <v>76</v>
      </c>
      <c r="O266" t="s">
        <v>76</v>
      </c>
      <c r="P266" t="s">
        <v>77</v>
      </c>
      <c r="Q266">
        <v>2</v>
      </c>
      <c r="R266">
        <v>2</v>
      </c>
      <c r="S266">
        <v>2</v>
      </c>
      <c r="T266">
        <v>2</v>
      </c>
      <c r="U266">
        <v>2</v>
      </c>
      <c r="V266">
        <v>2</v>
      </c>
      <c r="W266">
        <v>2</v>
      </c>
      <c r="X266">
        <v>2</v>
      </c>
      <c r="Y266">
        <v>2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2</v>
      </c>
      <c r="AL266">
        <v>0</v>
      </c>
      <c r="AM266">
        <v>0</v>
      </c>
      <c r="AN266">
        <v>0</v>
      </c>
      <c r="AO266">
        <v>0</v>
      </c>
      <c r="AP266">
        <v>2</v>
      </c>
      <c r="AQ266">
        <v>0</v>
      </c>
      <c r="AR266">
        <v>0</v>
      </c>
      <c r="AS266">
        <v>0</v>
      </c>
      <c r="AT266" s="1">
        <v>707.88</v>
      </c>
      <c r="AU266" s="1">
        <v>1415.76</v>
      </c>
      <c r="AV266" s="1">
        <v>0</v>
      </c>
      <c r="AW266" s="1">
        <v>1415.76</v>
      </c>
      <c r="AX266" t="s">
        <v>2012</v>
      </c>
    </row>
    <row r="267" spans="1:50" x14ac:dyDescent="0.25">
      <c r="A267" t="s">
        <v>3403</v>
      </c>
      <c r="B267" t="s">
        <v>190</v>
      </c>
      <c r="C267" t="s">
        <v>539</v>
      </c>
      <c r="D267" t="s">
        <v>3404</v>
      </c>
      <c r="E267" t="s">
        <v>1528</v>
      </c>
      <c r="F267" t="s">
        <v>1527</v>
      </c>
      <c r="G267" t="s">
        <v>71</v>
      </c>
      <c r="H267" t="s">
        <v>106</v>
      </c>
      <c r="I267" t="s">
        <v>73</v>
      </c>
      <c r="J267" t="s">
        <v>1528</v>
      </c>
      <c r="K267" t="s">
        <v>1529</v>
      </c>
      <c r="L267" t="s">
        <v>196</v>
      </c>
      <c r="M267" t="s">
        <v>76</v>
      </c>
      <c r="N267" t="s">
        <v>76</v>
      </c>
      <c r="O267" t="s">
        <v>76</v>
      </c>
      <c r="P267" t="s">
        <v>110</v>
      </c>
      <c r="Q267">
        <v>376</v>
      </c>
      <c r="R267">
        <v>376</v>
      </c>
      <c r="S267">
        <v>376</v>
      </c>
      <c r="T267">
        <v>376</v>
      </c>
      <c r="U267">
        <v>376</v>
      </c>
      <c r="V267">
        <v>376</v>
      </c>
      <c r="W267">
        <v>374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41</v>
      </c>
      <c r="AL267">
        <v>0</v>
      </c>
      <c r="AM267">
        <v>0</v>
      </c>
      <c r="AN267">
        <v>0</v>
      </c>
      <c r="AO267">
        <v>335</v>
      </c>
      <c r="AP267">
        <v>376</v>
      </c>
      <c r="AQ267">
        <v>0</v>
      </c>
      <c r="AR267">
        <v>0</v>
      </c>
      <c r="AS267">
        <v>0</v>
      </c>
      <c r="AT267" s="1">
        <v>503.09</v>
      </c>
      <c r="AU267" s="1">
        <v>189161.84</v>
      </c>
      <c r="AV267" s="1">
        <v>0</v>
      </c>
      <c r="AW267" s="1">
        <v>0</v>
      </c>
      <c r="AX267" t="s">
        <v>1529</v>
      </c>
    </row>
    <row r="268" spans="1:50" x14ac:dyDescent="0.25">
      <c r="A268" t="s">
        <v>3405</v>
      </c>
      <c r="B268" t="s">
        <v>101</v>
      </c>
      <c r="C268">
        <v>2012</v>
      </c>
      <c r="D268" t="s">
        <v>3406</v>
      </c>
      <c r="E268" t="s">
        <v>3407</v>
      </c>
      <c r="F268" t="s">
        <v>817</v>
      </c>
      <c r="G268" t="s">
        <v>71</v>
      </c>
      <c r="H268" t="s">
        <v>106</v>
      </c>
      <c r="I268" t="s">
        <v>230</v>
      </c>
      <c r="J268" t="s">
        <v>818</v>
      </c>
      <c r="K268" t="s">
        <v>819</v>
      </c>
      <c r="L268" t="s">
        <v>61</v>
      </c>
      <c r="M268" t="s">
        <v>76</v>
      </c>
      <c r="N268" t="s">
        <v>76</v>
      </c>
      <c r="O268" t="s">
        <v>76</v>
      </c>
      <c r="P268" t="s">
        <v>110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0</v>
      </c>
      <c r="AM268">
        <v>0</v>
      </c>
      <c r="AN268">
        <v>0</v>
      </c>
      <c r="AO268">
        <v>0</v>
      </c>
      <c r="AP268">
        <v>1</v>
      </c>
      <c r="AQ268">
        <v>0</v>
      </c>
      <c r="AR268">
        <v>0</v>
      </c>
      <c r="AS268">
        <v>0</v>
      </c>
      <c r="AT268" s="1">
        <v>663.47</v>
      </c>
      <c r="AU268" s="1">
        <v>663.47</v>
      </c>
      <c r="AV268" s="1">
        <v>0</v>
      </c>
      <c r="AW268" s="1">
        <v>663.47</v>
      </c>
      <c r="AX268" t="s">
        <v>819</v>
      </c>
    </row>
    <row r="269" spans="1:50" x14ac:dyDescent="0.25">
      <c r="A269" t="s">
        <v>587</v>
      </c>
      <c r="B269" t="s">
        <v>67</v>
      </c>
      <c r="C269">
        <v>2014</v>
      </c>
      <c r="D269" t="s">
        <v>588</v>
      </c>
      <c r="E269" t="s">
        <v>589</v>
      </c>
      <c r="F269" t="s">
        <v>458</v>
      </c>
      <c r="G269" t="s">
        <v>71</v>
      </c>
      <c r="H269" t="s">
        <v>72</v>
      </c>
      <c r="I269" t="s">
        <v>73</v>
      </c>
      <c r="J269" t="s">
        <v>459</v>
      </c>
      <c r="K269" t="s">
        <v>460</v>
      </c>
      <c r="L269" t="s">
        <v>61</v>
      </c>
      <c r="M269" t="s">
        <v>76</v>
      </c>
      <c r="N269" t="s">
        <v>76</v>
      </c>
      <c r="O269" t="s">
        <v>76</v>
      </c>
      <c r="P269" t="s">
        <v>77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 s="1" t="s">
        <v>78</v>
      </c>
      <c r="AU269" s="1">
        <v>0</v>
      </c>
      <c r="AV269" s="1">
        <v>0</v>
      </c>
      <c r="AW269" s="1">
        <v>0</v>
      </c>
      <c r="AX269" t="s">
        <v>460</v>
      </c>
    </row>
    <row r="270" spans="1:50" x14ac:dyDescent="0.25">
      <c r="A270" t="s">
        <v>849</v>
      </c>
      <c r="B270" t="s">
        <v>67</v>
      </c>
      <c r="C270">
        <v>2014</v>
      </c>
      <c r="D270" t="s">
        <v>850</v>
      </c>
      <c r="E270" t="s">
        <v>419</v>
      </c>
      <c r="F270" t="s">
        <v>420</v>
      </c>
      <c r="G270" t="s">
        <v>71</v>
      </c>
      <c r="H270" t="s">
        <v>72</v>
      </c>
      <c r="I270" t="s">
        <v>133</v>
      </c>
      <c r="J270" t="s">
        <v>421</v>
      </c>
      <c r="K270" t="s">
        <v>422</v>
      </c>
      <c r="L270" t="s">
        <v>61</v>
      </c>
      <c r="M270" t="s">
        <v>76</v>
      </c>
      <c r="N270" t="s">
        <v>76</v>
      </c>
      <c r="O270" t="s">
        <v>76</v>
      </c>
      <c r="P270" t="s">
        <v>77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 s="1" t="s">
        <v>78</v>
      </c>
      <c r="AU270" s="1">
        <v>0</v>
      </c>
      <c r="AV270" s="1">
        <v>0</v>
      </c>
      <c r="AW270" s="1">
        <v>0</v>
      </c>
      <c r="AX270" t="s">
        <v>422</v>
      </c>
    </row>
    <row r="271" spans="1:50" x14ac:dyDescent="0.25">
      <c r="A271" t="s">
        <v>851</v>
      </c>
      <c r="B271" t="s">
        <v>67</v>
      </c>
      <c r="C271">
        <v>2014</v>
      </c>
      <c r="D271" t="s">
        <v>852</v>
      </c>
      <c r="E271" t="s">
        <v>555</v>
      </c>
      <c r="F271" t="s">
        <v>556</v>
      </c>
      <c r="G271" t="s">
        <v>71</v>
      </c>
      <c r="H271" t="s">
        <v>72</v>
      </c>
      <c r="I271" t="s">
        <v>355</v>
      </c>
      <c r="J271" t="s">
        <v>557</v>
      </c>
      <c r="K271" t="s">
        <v>558</v>
      </c>
      <c r="L271" t="s">
        <v>61</v>
      </c>
      <c r="M271" t="s">
        <v>76</v>
      </c>
      <c r="N271" t="s">
        <v>76</v>
      </c>
      <c r="O271" t="s">
        <v>76</v>
      </c>
      <c r="P271" t="s">
        <v>77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 s="1" t="s">
        <v>78</v>
      </c>
      <c r="AU271" s="1">
        <v>0</v>
      </c>
      <c r="AV271" s="1">
        <v>0</v>
      </c>
      <c r="AW271" s="1">
        <v>0</v>
      </c>
      <c r="AX271" t="s">
        <v>558</v>
      </c>
    </row>
    <row r="272" spans="1:50" x14ac:dyDescent="0.25">
      <c r="A272" t="s">
        <v>853</v>
      </c>
      <c r="B272" t="s">
        <v>51</v>
      </c>
      <c r="C272" t="s">
        <v>156</v>
      </c>
      <c r="D272" t="s">
        <v>854</v>
      </c>
      <c r="E272" t="s">
        <v>855</v>
      </c>
      <c r="F272" t="s">
        <v>409</v>
      </c>
      <c r="G272" t="s">
        <v>56</v>
      </c>
      <c r="H272" t="s">
        <v>57</v>
      </c>
      <c r="I272" t="s">
        <v>90</v>
      </c>
      <c r="J272" t="s">
        <v>307</v>
      </c>
      <c r="K272" t="s">
        <v>410</v>
      </c>
      <c r="L272" t="s">
        <v>61</v>
      </c>
      <c r="M272" t="s">
        <v>76</v>
      </c>
      <c r="N272" t="s">
        <v>76</v>
      </c>
      <c r="O272" t="s">
        <v>76</v>
      </c>
      <c r="P272" t="s">
        <v>65</v>
      </c>
      <c r="Q272">
        <v>221</v>
      </c>
      <c r="R272">
        <v>221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100</v>
      </c>
      <c r="AG272">
        <v>2116</v>
      </c>
      <c r="AH272">
        <v>0</v>
      </c>
      <c r="AI272">
        <v>2216</v>
      </c>
      <c r="AJ272">
        <v>808</v>
      </c>
      <c r="AK272">
        <v>20</v>
      </c>
      <c r="AL272">
        <v>34</v>
      </c>
      <c r="AM272">
        <v>0</v>
      </c>
      <c r="AN272">
        <v>167</v>
      </c>
      <c r="AO272">
        <v>0</v>
      </c>
      <c r="AP272">
        <v>221</v>
      </c>
      <c r="AQ272">
        <v>1132</v>
      </c>
      <c r="AR272">
        <v>1084</v>
      </c>
      <c r="AS272">
        <v>360</v>
      </c>
      <c r="AT272" s="1">
        <v>417.89</v>
      </c>
      <c r="AU272" s="1">
        <v>92353.69</v>
      </c>
      <c r="AV272" s="1">
        <v>926044.24</v>
      </c>
      <c r="AW272" s="1">
        <v>0</v>
      </c>
      <c r="AX272" t="s">
        <v>410</v>
      </c>
    </row>
    <row r="273" spans="1:50" x14ac:dyDescent="0.25">
      <c r="A273" t="s">
        <v>856</v>
      </c>
      <c r="B273" t="s">
        <v>67</v>
      </c>
      <c r="C273">
        <v>2014</v>
      </c>
      <c r="D273" t="s">
        <v>857</v>
      </c>
      <c r="E273" t="s">
        <v>555</v>
      </c>
      <c r="F273" t="s">
        <v>556</v>
      </c>
      <c r="G273" t="s">
        <v>71</v>
      </c>
      <c r="H273" t="s">
        <v>72</v>
      </c>
      <c r="I273" t="s">
        <v>355</v>
      </c>
      <c r="J273" t="s">
        <v>557</v>
      </c>
      <c r="K273" t="s">
        <v>558</v>
      </c>
      <c r="L273" t="s">
        <v>61</v>
      </c>
      <c r="M273" t="s">
        <v>76</v>
      </c>
      <c r="N273" t="s">
        <v>76</v>
      </c>
      <c r="O273" t="s">
        <v>76</v>
      </c>
      <c r="P273" t="s">
        <v>77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 s="1" t="s">
        <v>78</v>
      </c>
      <c r="AU273" s="1">
        <v>0</v>
      </c>
      <c r="AV273" s="1">
        <v>0</v>
      </c>
      <c r="AW273" s="1">
        <v>0</v>
      </c>
      <c r="AX273" t="s">
        <v>558</v>
      </c>
    </row>
    <row r="274" spans="1:50" x14ac:dyDescent="0.25">
      <c r="A274" t="s">
        <v>941</v>
      </c>
      <c r="B274" t="s">
        <v>190</v>
      </c>
      <c r="C274" t="s">
        <v>303</v>
      </c>
      <c r="D274" t="s">
        <v>942</v>
      </c>
      <c r="E274" t="s">
        <v>943</v>
      </c>
      <c r="F274" t="s">
        <v>159</v>
      </c>
      <c r="G274" t="s">
        <v>56</v>
      </c>
      <c r="H274" t="s">
        <v>57</v>
      </c>
      <c r="I274" t="s">
        <v>90</v>
      </c>
      <c r="J274" t="s">
        <v>91</v>
      </c>
      <c r="K274" t="s">
        <v>160</v>
      </c>
      <c r="L274" t="s">
        <v>196</v>
      </c>
      <c r="M274" t="s">
        <v>76</v>
      </c>
      <c r="N274" t="s">
        <v>76</v>
      </c>
      <c r="O274" t="s">
        <v>76</v>
      </c>
      <c r="P274" t="s">
        <v>65</v>
      </c>
      <c r="Q274">
        <v>1909</v>
      </c>
      <c r="R274">
        <v>1909</v>
      </c>
      <c r="S274">
        <v>1879</v>
      </c>
      <c r="T274">
        <v>1542</v>
      </c>
      <c r="U274">
        <v>1252</v>
      </c>
      <c r="V274">
        <v>405</v>
      </c>
      <c r="W274">
        <v>27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21</v>
      </c>
      <c r="AG274">
        <v>0</v>
      </c>
      <c r="AH274">
        <v>0</v>
      </c>
      <c r="AI274">
        <v>21</v>
      </c>
      <c r="AJ274">
        <v>0</v>
      </c>
      <c r="AK274">
        <v>1561</v>
      </c>
      <c r="AL274">
        <v>28</v>
      </c>
      <c r="AM274">
        <v>0</v>
      </c>
      <c r="AN274">
        <v>0</v>
      </c>
      <c r="AO274">
        <v>320</v>
      </c>
      <c r="AP274">
        <v>1909</v>
      </c>
      <c r="AQ274">
        <v>0</v>
      </c>
      <c r="AR274">
        <v>21</v>
      </c>
      <c r="AS274">
        <v>21</v>
      </c>
      <c r="AT274" s="1">
        <v>428</v>
      </c>
      <c r="AU274" s="1">
        <v>817052</v>
      </c>
      <c r="AV274" s="1">
        <v>8988</v>
      </c>
      <c r="AW274" s="1">
        <v>0</v>
      </c>
      <c r="AX274" t="s">
        <v>160</v>
      </c>
    </row>
    <row r="275" spans="1:50" x14ac:dyDescent="0.25">
      <c r="A275" t="s">
        <v>944</v>
      </c>
      <c r="B275" t="s">
        <v>67</v>
      </c>
      <c r="C275">
        <v>2014</v>
      </c>
      <c r="D275" t="s">
        <v>945</v>
      </c>
      <c r="E275" t="s">
        <v>256</v>
      </c>
      <c r="F275" t="s">
        <v>257</v>
      </c>
      <c r="G275" t="s">
        <v>71</v>
      </c>
      <c r="H275" t="s">
        <v>72</v>
      </c>
      <c r="I275" t="s">
        <v>133</v>
      </c>
      <c r="J275" t="s">
        <v>258</v>
      </c>
      <c r="K275" t="s">
        <v>259</v>
      </c>
      <c r="L275" t="s">
        <v>61</v>
      </c>
      <c r="M275" t="s">
        <v>76</v>
      </c>
      <c r="N275" t="s">
        <v>76</v>
      </c>
      <c r="O275" t="s">
        <v>76</v>
      </c>
      <c r="P275" t="s">
        <v>77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 s="1" t="s">
        <v>78</v>
      </c>
      <c r="AU275" s="1">
        <v>0</v>
      </c>
      <c r="AV275" s="1">
        <v>0</v>
      </c>
      <c r="AW275" s="1">
        <v>0</v>
      </c>
      <c r="AX275" t="s">
        <v>259</v>
      </c>
    </row>
    <row r="276" spans="1:50" x14ac:dyDescent="0.25">
      <c r="A276" t="s">
        <v>946</v>
      </c>
      <c r="B276" t="s">
        <v>67</v>
      </c>
      <c r="C276">
        <v>2014</v>
      </c>
      <c r="D276" t="s">
        <v>947</v>
      </c>
      <c r="E276" t="s">
        <v>923</v>
      </c>
      <c r="F276" t="s">
        <v>397</v>
      </c>
      <c r="G276" t="s">
        <v>71</v>
      </c>
      <c r="H276" t="s">
        <v>72</v>
      </c>
      <c r="I276" t="s">
        <v>230</v>
      </c>
      <c r="J276" t="s">
        <v>398</v>
      </c>
      <c r="K276" t="s">
        <v>399</v>
      </c>
      <c r="L276" t="s">
        <v>61</v>
      </c>
      <c r="M276" t="s">
        <v>76</v>
      </c>
      <c r="N276" t="s">
        <v>76</v>
      </c>
      <c r="O276" t="s">
        <v>76</v>
      </c>
      <c r="P276" t="s">
        <v>77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 s="1" t="s">
        <v>78</v>
      </c>
      <c r="AU276" s="1">
        <v>0</v>
      </c>
      <c r="AV276" s="1">
        <v>0</v>
      </c>
      <c r="AW276" s="1">
        <v>0</v>
      </c>
      <c r="AX276" t="s">
        <v>399</v>
      </c>
    </row>
    <row r="277" spans="1:50" x14ac:dyDescent="0.25">
      <c r="A277" t="s">
        <v>948</v>
      </c>
      <c r="B277" t="s">
        <v>67</v>
      </c>
      <c r="C277">
        <v>2014</v>
      </c>
      <c r="D277" t="s">
        <v>949</v>
      </c>
      <c r="E277" t="s">
        <v>151</v>
      </c>
      <c r="F277" t="s">
        <v>152</v>
      </c>
      <c r="G277" t="s">
        <v>71</v>
      </c>
      <c r="H277" t="s">
        <v>72</v>
      </c>
      <c r="I277" t="s">
        <v>73</v>
      </c>
      <c r="J277" t="s">
        <v>153</v>
      </c>
      <c r="K277" t="s">
        <v>154</v>
      </c>
      <c r="L277" t="s">
        <v>61</v>
      </c>
      <c r="M277" t="s">
        <v>76</v>
      </c>
      <c r="N277" t="s">
        <v>76</v>
      </c>
      <c r="O277" t="s">
        <v>76</v>
      </c>
      <c r="P277" t="s">
        <v>77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 s="1" t="s">
        <v>78</v>
      </c>
      <c r="AU277" s="1">
        <v>0</v>
      </c>
      <c r="AV277" s="1">
        <v>0</v>
      </c>
      <c r="AW277" s="1">
        <v>0</v>
      </c>
      <c r="AX277" t="s">
        <v>154</v>
      </c>
    </row>
    <row r="278" spans="1:50" x14ac:dyDescent="0.25">
      <c r="A278" t="s">
        <v>1096</v>
      </c>
      <c r="B278" t="s">
        <v>67</v>
      </c>
      <c r="C278">
        <v>2014</v>
      </c>
      <c r="D278" t="s">
        <v>1097</v>
      </c>
      <c r="E278" t="s">
        <v>298</v>
      </c>
      <c r="F278" t="s">
        <v>299</v>
      </c>
      <c r="G278" t="s">
        <v>71</v>
      </c>
      <c r="H278" t="s">
        <v>72</v>
      </c>
      <c r="I278" t="s">
        <v>230</v>
      </c>
      <c r="J278" t="s">
        <v>300</v>
      </c>
      <c r="K278" t="s">
        <v>301</v>
      </c>
      <c r="L278" t="s">
        <v>61</v>
      </c>
      <c r="M278" t="s">
        <v>76</v>
      </c>
      <c r="N278" t="s">
        <v>76</v>
      </c>
      <c r="O278" t="s">
        <v>76</v>
      </c>
      <c r="P278" t="s">
        <v>77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 s="1" t="s">
        <v>78</v>
      </c>
      <c r="AU278" s="1">
        <v>0</v>
      </c>
      <c r="AV278" s="1">
        <v>0</v>
      </c>
      <c r="AW278" s="1">
        <v>0</v>
      </c>
      <c r="AX278" t="s">
        <v>301</v>
      </c>
    </row>
    <row r="279" spans="1:50" x14ac:dyDescent="0.25">
      <c r="A279" t="s">
        <v>2367</v>
      </c>
      <c r="B279" t="s">
        <v>101</v>
      </c>
      <c r="C279" t="s">
        <v>112</v>
      </c>
      <c r="D279" t="s">
        <v>2368</v>
      </c>
      <c r="E279" t="s">
        <v>2369</v>
      </c>
      <c r="F279" t="s">
        <v>1506</v>
      </c>
      <c r="G279" t="s">
        <v>116</v>
      </c>
      <c r="H279" t="s">
        <v>106</v>
      </c>
      <c r="I279" t="s">
        <v>117</v>
      </c>
      <c r="J279" t="s">
        <v>1507</v>
      </c>
      <c r="K279" t="s">
        <v>1508</v>
      </c>
      <c r="L279" t="s">
        <v>61</v>
      </c>
      <c r="M279" t="s">
        <v>76</v>
      </c>
      <c r="N279" t="s">
        <v>76</v>
      </c>
      <c r="O279" t="s">
        <v>76</v>
      </c>
      <c r="P279" t="s">
        <v>120</v>
      </c>
      <c r="Q279">
        <v>5</v>
      </c>
      <c r="R279">
        <v>5</v>
      </c>
      <c r="S279">
        <v>5</v>
      </c>
      <c r="T279">
        <v>5</v>
      </c>
      <c r="U279">
        <v>5</v>
      </c>
      <c r="V279">
        <v>5</v>
      </c>
      <c r="W279">
        <v>5</v>
      </c>
      <c r="X279">
        <v>5</v>
      </c>
      <c r="Y279">
        <v>5</v>
      </c>
      <c r="Z279">
        <v>5</v>
      </c>
      <c r="AA279">
        <v>5</v>
      </c>
      <c r="AB279">
        <v>5</v>
      </c>
      <c r="AC279">
        <v>5</v>
      </c>
      <c r="AD279">
        <v>5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5</v>
      </c>
      <c r="AL279">
        <v>0</v>
      </c>
      <c r="AM279">
        <v>0</v>
      </c>
      <c r="AN279">
        <v>0</v>
      </c>
      <c r="AO279">
        <v>0</v>
      </c>
      <c r="AP279">
        <v>5</v>
      </c>
      <c r="AQ279">
        <v>0</v>
      </c>
      <c r="AR279">
        <v>0</v>
      </c>
      <c r="AS279">
        <v>0</v>
      </c>
      <c r="AT279" s="1">
        <v>697.78</v>
      </c>
      <c r="AU279" s="1">
        <v>3488.8999999999996</v>
      </c>
      <c r="AV279" s="1">
        <v>0</v>
      </c>
      <c r="AW279" s="1">
        <v>3488.8999999999996</v>
      </c>
      <c r="AX279" t="s">
        <v>1508</v>
      </c>
    </row>
    <row r="280" spans="1:50" x14ac:dyDescent="0.25">
      <c r="A280" t="s">
        <v>2370</v>
      </c>
      <c r="B280" t="s">
        <v>51</v>
      </c>
      <c r="C280">
        <v>2013</v>
      </c>
      <c r="D280" t="s">
        <v>2371</v>
      </c>
      <c r="E280" t="s">
        <v>2372</v>
      </c>
      <c r="F280" t="s">
        <v>2373</v>
      </c>
      <c r="G280" t="s">
        <v>2374</v>
      </c>
      <c r="H280" t="s">
        <v>57</v>
      </c>
      <c r="I280" t="s">
        <v>1849</v>
      </c>
      <c r="J280" t="s">
        <v>76</v>
      </c>
      <c r="K280" t="s">
        <v>2375</v>
      </c>
      <c r="L280" t="s">
        <v>61</v>
      </c>
      <c r="M280" t="s">
        <v>62</v>
      </c>
      <c r="N280" t="s">
        <v>63</v>
      </c>
      <c r="O280" t="s">
        <v>372</v>
      </c>
      <c r="P280" t="s">
        <v>65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0</v>
      </c>
      <c r="AM280">
        <v>0</v>
      </c>
      <c r="AN280">
        <v>0</v>
      </c>
      <c r="AO280">
        <v>0</v>
      </c>
      <c r="AP280">
        <v>1</v>
      </c>
      <c r="AQ280">
        <v>0</v>
      </c>
      <c r="AR280">
        <v>0</v>
      </c>
      <c r="AS280">
        <v>0</v>
      </c>
      <c r="AT280" s="1">
        <v>1268.5402305555556</v>
      </c>
      <c r="AU280" s="1">
        <v>1268.5402305555556</v>
      </c>
      <c r="AV280" s="1">
        <v>0</v>
      </c>
      <c r="AW280" s="1">
        <v>1268.5402305555556</v>
      </c>
      <c r="AX280" t="s">
        <v>2375</v>
      </c>
    </row>
    <row r="281" spans="1:50" x14ac:dyDescent="0.25">
      <c r="A281" t="s">
        <v>2376</v>
      </c>
      <c r="B281" t="s">
        <v>67</v>
      </c>
      <c r="C281">
        <v>2014</v>
      </c>
      <c r="D281" t="s">
        <v>2377</v>
      </c>
      <c r="E281" t="s">
        <v>2378</v>
      </c>
      <c r="F281" t="s">
        <v>724</v>
      </c>
      <c r="G281" t="s">
        <v>116</v>
      </c>
      <c r="H281" t="s">
        <v>72</v>
      </c>
      <c r="I281" t="s">
        <v>117</v>
      </c>
      <c r="J281" t="s">
        <v>725</v>
      </c>
      <c r="K281" t="s">
        <v>726</v>
      </c>
      <c r="L281" t="s">
        <v>61</v>
      </c>
      <c r="M281" t="s">
        <v>62</v>
      </c>
      <c r="N281" t="s">
        <v>63</v>
      </c>
      <c r="O281" t="s">
        <v>120</v>
      </c>
      <c r="P281" t="s">
        <v>120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 s="1" t="s">
        <v>78</v>
      </c>
      <c r="AU281" s="1">
        <v>0</v>
      </c>
      <c r="AV281" s="1">
        <v>0</v>
      </c>
      <c r="AW281" s="1">
        <v>0</v>
      </c>
      <c r="AX281" t="s">
        <v>726</v>
      </c>
    </row>
    <row r="282" spans="1:50" x14ac:dyDescent="0.25">
      <c r="A282" t="s">
        <v>2380</v>
      </c>
      <c r="B282" t="s">
        <v>67</v>
      </c>
      <c r="C282" t="s">
        <v>575</v>
      </c>
      <c r="D282" t="s">
        <v>2381</v>
      </c>
      <c r="E282" t="s">
        <v>2382</v>
      </c>
      <c r="F282" t="s">
        <v>900</v>
      </c>
      <c r="G282" t="s">
        <v>71</v>
      </c>
      <c r="H282" t="s">
        <v>72</v>
      </c>
      <c r="I282" t="s">
        <v>230</v>
      </c>
      <c r="J282" t="s">
        <v>901</v>
      </c>
      <c r="K282" t="s">
        <v>902</v>
      </c>
      <c r="L282" t="s">
        <v>61</v>
      </c>
      <c r="M282" t="s">
        <v>62</v>
      </c>
      <c r="N282" t="s">
        <v>76</v>
      </c>
      <c r="O282" t="s">
        <v>76</v>
      </c>
      <c r="P282" t="s">
        <v>77</v>
      </c>
      <c r="Q282">
        <v>85</v>
      </c>
      <c r="R282">
        <v>85</v>
      </c>
      <c r="S282">
        <v>85</v>
      </c>
      <c r="T282">
        <v>85</v>
      </c>
      <c r="U282">
        <v>85</v>
      </c>
      <c r="V282">
        <v>85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85</v>
      </c>
      <c r="AL282">
        <v>0</v>
      </c>
      <c r="AM282">
        <v>0</v>
      </c>
      <c r="AN282">
        <v>0</v>
      </c>
      <c r="AO282">
        <v>0</v>
      </c>
      <c r="AP282">
        <v>85</v>
      </c>
      <c r="AQ282">
        <v>0</v>
      </c>
      <c r="AR282">
        <v>0</v>
      </c>
      <c r="AS282">
        <v>0</v>
      </c>
      <c r="AT282" s="1">
        <v>654.9</v>
      </c>
      <c r="AU282" s="1">
        <v>55666.5</v>
      </c>
      <c r="AV282" s="1">
        <v>0</v>
      </c>
      <c r="AW282" s="1">
        <v>0</v>
      </c>
      <c r="AX282" t="s">
        <v>902</v>
      </c>
    </row>
    <row r="283" spans="1:50" x14ac:dyDescent="0.25">
      <c r="A283" t="s">
        <v>3408</v>
      </c>
      <c r="B283" t="s">
        <v>101</v>
      </c>
      <c r="C283" t="s">
        <v>251</v>
      </c>
      <c r="D283" t="s">
        <v>3409</v>
      </c>
      <c r="E283" t="s">
        <v>3410</v>
      </c>
      <c r="F283" t="s">
        <v>556</v>
      </c>
      <c r="G283" t="s">
        <v>71</v>
      </c>
      <c r="H283" t="s">
        <v>106</v>
      </c>
      <c r="I283" t="s">
        <v>355</v>
      </c>
      <c r="J283" t="s">
        <v>557</v>
      </c>
      <c r="K283" t="s">
        <v>558</v>
      </c>
      <c r="L283" t="s">
        <v>61</v>
      </c>
      <c r="M283" t="s">
        <v>76</v>
      </c>
      <c r="N283" t="s">
        <v>76</v>
      </c>
      <c r="O283" t="s">
        <v>76</v>
      </c>
      <c r="P283" t="s">
        <v>110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 s="1" t="s">
        <v>78</v>
      </c>
      <c r="AU283" s="1">
        <v>0</v>
      </c>
      <c r="AV283" s="1">
        <v>0</v>
      </c>
      <c r="AW283" s="1">
        <v>0</v>
      </c>
      <c r="AX283" t="s">
        <v>558</v>
      </c>
    </row>
    <row r="284" spans="1:50" x14ac:dyDescent="0.25">
      <c r="A284" t="s">
        <v>3766</v>
      </c>
      <c r="B284" t="s">
        <v>101</v>
      </c>
      <c r="C284" t="s">
        <v>718</v>
      </c>
      <c r="D284" t="s">
        <v>3767</v>
      </c>
      <c r="E284" t="s">
        <v>3768</v>
      </c>
      <c r="F284" t="s">
        <v>451</v>
      </c>
      <c r="G284" t="s">
        <v>71</v>
      </c>
      <c r="H284" t="s">
        <v>106</v>
      </c>
      <c r="I284" t="s">
        <v>73</v>
      </c>
      <c r="J284" t="s">
        <v>452</v>
      </c>
      <c r="K284" t="s">
        <v>453</v>
      </c>
      <c r="L284" t="s">
        <v>61</v>
      </c>
      <c r="M284" t="s">
        <v>76</v>
      </c>
      <c r="N284" t="s">
        <v>76</v>
      </c>
      <c r="O284" t="s">
        <v>76</v>
      </c>
      <c r="P284" t="s">
        <v>110</v>
      </c>
      <c r="Q284">
        <v>86</v>
      </c>
      <c r="R284">
        <v>86</v>
      </c>
      <c r="S284">
        <v>86</v>
      </c>
      <c r="T284">
        <v>86</v>
      </c>
      <c r="U284">
        <v>86</v>
      </c>
      <c r="V284">
        <v>86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7</v>
      </c>
      <c r="AL284">
        <v>0</v>
      </c>
      <c r="AM284">
        <v>0</v>
      </c>
      <c r="AN284">
        <v>79</v>
      </c>
      <c r="AO284">
        <v>0</v>
      </c>
      <c r="AP284">
        <v>86</v>
      </c>
      <c r="AQ284">
        <v>0</v>
      </c>
      <c r="AR284">
        <v>0</v>
      </c>
      <c r="AS284">
        <v>0</v>
      </c>
      <c r="AT284" s="1">
        <v>630.69000000000005</v>
      </c>
      <c r="AU284" s="1">
        <v>54239.340000000004</v>
      </c>
      <c r="AV284" s="1">
        <v>0</v>
      </c>
      <c r="AW284" s="1">
        <v>0</v>
      </c>
      <c r="AX284" t="s">
        <v>453</v>
      </c>
    </row>
    <row r="285" spans="1:50" x14ac:dyDescent="0.25">
      <c r="A285" t="s">
        <v>3769</v>
      </c>
      <c r="B285" t="s">
        <v>101</v>
      </c>
      <c r="C285" t="s">
        <v>1595</v>
      </c>
      <c r="D285" t="s">
        <v>3770</v>
      </c>
      <c r="E285" t="s">
        <v>3771</v>
      </c>
      <c r="F285" t="s">
        <v>269</v>
      </c>
      <c r="G285" t="s">
        <v>71</v>
      </c>
      <c r="H285" t="s">
        <v>106</v>
      </c>
      <c r="I285" t="s">
        <v>73</v>
      </c>
      <c r="J285" t="s">
        <v>270</v>
      </c>
      <c r="K285" t="s">
        <v>271</v>
      </c>
      <c r="L285" t="s">
        <v>61</v>
      </c>
      <c r="M285" t="s">
        <v>62</v>
      </c>
      <c r="N285" t="s">
        <v>63</v>
      </c>
      <c r="O285" t="s">
        <v>885</v>
      </c>
      <c r="P285" t="s">
        <v>110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 s="1" t="s">
        <v>78</v>
      </c>
      <c r="AU285" s="1">
        <v>0</v>
      </c>
      <c r="AV285" s="1">
        <v>0</v>
      </c>
      <c r="AW285" s="1">
        <v>0</v>
      </c>
      <c r="AX285" t="s">
        <v>271</v>
      </c>
    </row>
    <row r="286" spans="1:50" x14ac:dyDescent="0.25">
      <c r="A286" t="s">
        <v>3772</v>
      </c>
      <c r="B286" t="s">
        <v>67</v>
      </c>
      <c r="C286" t="s">
        <v>575</v>
      </c>
      <c r="D286" t="s">
        <v>3773</v>
      </c>
      <c r="E286" t="s">
        <v>3774</v>
      </c>
      <c r="F286" t="s">
        <v>397</v>
      </c>
      <c r="G286" t="s">
        <v>71</v>
      </c>
      <c r="H286" t="s">
        <v>72</v>
      </c>
      <c r="I286" t="s">
        <v>230</v>
      </c>
      <c r="J286" t="s">
        <v>398</v>
      </c>
      <c r="K286" t="s">
        <v>399</v>
      </c>
      <c r="L286" t="s">
        <v>61</v>
      </c>
      <c r="M286" t="s">
        <v>62</v>
      </c>
      <c r="N286" t="s">
        <v>76</v>
      </c>
      <c r="O286" t="s">
        <v>76</v>
      </c>
      <c r="P286" t="s">
        <v>77</v>
      </c>
      <c r="Q286">
        <v>12</v>
      </c>
      <c r="R286">
        <v>12</v>
      </c>
      <c r="S286">
        <v>12</v>
      </c>
      <c r="T286">
        <v>12</v>
      </c>
      <c r="U286">
        <v>12</v>
      </c>
      <c r="V286">
        <v>12</v>
      </c>
      <c r="W286">
        <v>12</v>
      </c>
      <c r="X286">
        <v>12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12</v>
      </c>
      <c r="AL286">
        <v>0</v>
      </c>
      <c r="AM286">
        <v>0</v>
      </c>
      <c r="AN286">
        <v>0</v>
      </c>
      <c r="AO286">
        <v>0</v>
      </c>
      <c r="AP286">
        <v>12</v>
      </c>
      <c r="AQ286">
        <v>0</v>
      </c>
      <c r="AR286">
        <v>0</v>
      </c>
      <c r="AS286">
        <v>0</v>
      </c>
      <c r="AT286" s="1">
        <v>565.54</v>
      </c>
      <c r="AU286" s="1">
        <v>6786.48</v>
      </c>
      <c r="AV286" s="1">
        <v>0</v>
      </c>
      <c r="AW286" s="1">
        <v>6786.48</v>
      </c>
      <c r="AX286" t="s">
        <v>399</v>
      </c>
    </row>
    <row r="287" spans="1:50" x14ac:dyDescent="0.25">
      <c r="A287" t="s">
        <v>3775</v>
      </c>
      <c r="B287" t="s">
        <v>67</v>
      </c>
      <c r="C287">
        <v>2014</v>
      </c>
      <c r="D287" t="s">
        <v>3776</v>
      </c>
      <c r="E287" t="s">
        <v>543</v>
      </c>
      <c r="F287" t="s">
        <v>544</v>
      </c>
      <c r="G287" t="s">
        <v>71</v>
      </c>
      <c r="H287" t="s">
        <v>72</v>
      </c>
      <c r="I287" t="s">
        <v>73</v>
      </c>
      <c r="J287" t="s">
        <v>545</v>
      </c>
      <c r="K287" t="s">
        <v>546</v>
      </c>
      <c r="L287" t="s">
        <v>61</v>
      </c>
      <c r="M287" t="s">
        <v>76</v>
      </c>
      <c r="N287" t="s">
        <v>76</v>
      </c>
      <c r="O287" t="s">
        <v>76</v>
      </c>
      <c r="P287" t="s">
        <v>77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 s="1" t="s">
        <v>78</v>
      </c>
      <c r="AU287" s="1">
        <v>0</v>
      </c>
      <c r="AV287" s="1">
        <v>0</v>
      </c>
      <c r="AW287" s="1">
        <v>0</v>
      </c>
      <c r="AX287" t="s">
        <v>546</v>
      </c>
    </row>
    <row r="288" spans="1:50" x14ac:dyDescent="0.25">
      <c r="A288" t="s">
        <v>1021</v>
      </c>
      <c r="B288" t="s">
        <v>101</v>
      </c>
      <c r="C288" t="s">
        <v>468</v>
      </c>
      <c r="D288" t="s">
        <v>1022</v>
      </c>
      <c r="E288" t="s">
        <v>1023</v>
      </c>
      <c r="F288" t="s">
        <v>97</v>
      </c>
      <c r="G288" t="s">
        <v>71</v>
      </c>
      <c r="H288" t="s">
        <v>106</v>
      </c>
      <c r="I288" t="s">
        <v>73</v>
      </c>
      <c r="J288" t="s">
        <v>98</v>
      </c>
      <c r="K288" t="s">
        <v>99</v>
      </c>
      <c r="L288" t="s">
        <v>61</v>
      </c>
      <c r="M288" t="s">
        <v>76</v>
      </c>
      <c r="N288" t="s">
        <v>76</v>
      </c>
      <c r="O288" t="s">
        <v>76</v>
      </c>
      <c r="P288" t="s">
        <v>110</v>
      </c>
      <c r="Q288">
        <v>15</v>
      </c>
      <c r="R288">
        <v>15</v>
      </c>
      <c r="S288">
        <v>15</v>
      </c>
      <c r="T288">
        <v>15</v>
      </c>
      <c r="U288">
        <v>15</v>
      </c>
      <c r="V288">
        <v>15</v>
      </c>
      <c r="W288">
        <v>15</v>
      </c>
      <c r="X288">
        <v>15</v>
      </c>
      <c r="Y288">
        <v>15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15</v>
      </c>
      <c r="AL288">
        <v>0</v>
      </c>
      <c r="AM288">
        <v>0</v>
      </c>
      <c r="AN288">
        <v>0</v>
      </c>
      <c r="AO288">
        <v>0</v>
      </c>
      <c r="AP288">
        <v>15</v>
      </c>
      <c r="AQ288">
        <v>0</v>
      </c>
      <c r="AR288">
        <v>0</v>
      </c>
      <c r="AS288">
        <v>0</v>
      </c>
      <c r="AT288" s="1">
        <v>394.81</v>
      </c>
      <c r="AU288" s="1">
        <v>5922.15</v>
      </c>
      <c r="AV288" s="1">
        <v>0</v>
      </c>
      <c r="AW288" s="1">
        <v>5922.15</v>
      </c>
      <c r="AX288" t="s">
        <v>99</v>
      </c>
    </row>
    <row r="289" spans="1:50" x14ac:dyDescent="0.25">
      <c r="A289" t="s">
        <v>1024</v>
      </c>
      <c r="B289" t="s">
        <v>67</v>
      </c>
      <c r="C289">
        <v>2014</v>
      </c>
      <c r="D289" t="s">
        <v>1025</v>
      </c>
      <c r="E289" t="s">
        <v>1026</v>
      </c>
      <c r="F289" t="s">
        <v>279</v>
      </c>
      <c r="G289" t="s">
        <v>71</v>
      </c>
      <c r="H289" t="s">
        <v>72</v>
      </c>
      <c r="I289" t="s">
        <v>280</v>
      </c>
      <c r="J289" t="s">
        <v>281</v>
      </c>
      <c r="K289" t="s">
        <v>282</v>
      </c>
      <c r="L289" t="s">
        <v>61</v>
      </c>
      <c r="M289" t="s">
        <v>76</v>
      </c>
      <c r="N289" t="s">
        <v>76</v>
      </c>
      <c r="O289" t="s">
        <v>76</v>
      </c>
      <c r="P289" t="s">
        <v>77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 s="1" t="s">
        <v>78</v>
      </c>
      <c r="AU289" s="1">
        <v>0</v>
      </c>
      <c r="AV289" s="1">
        <v>0</v>
      </c>
      <c r="AW289" s="1">
        <v>0</v>
      </c>
      <c r="AX289" t="s">
        <v>282</v>
      </c>
    </row>
    <row r="290" spans="1:50" x14ac:dyDescent="0.25">
      <c r="A290" t="s">
        <v>1027</v>
      </c>
      <c r="B290" t="s">
        <v>51</v>
      </c>
      <c r="C290" t="s">
        <v>156</v>
      </c>
      <c r="D290" t="s">
        <v>1028</v>
      </c>
      <c r="E290" t="s">
        <v>1029</v>
      </c>
      <c r="F290" t="s">
        <v>242</v>
      </c>
      <c r="G290" t="s">
        <v>56</v>
      </c>
      <c r="H290" t="s">
        <v>57</v>
      </c>
      <c r="I290" t="s">
        <v>58</v>
      </c>
      <c r="J290" t="s">
        <v>243</v>
      </c>
      <c r="K290" t="s">
        <v>244</v>
      </c>
      <c r="L290" t="s">
        <v>61</v>
      </c>
      <c r="M290" t="s">
        <v>76</v>
      </c>
      <c r="N290" t="s">
        <v>76</v>
      </c>
      <c r="O290" t="s">
        <v>76</v>
      </c>
      <c r="P290" t="s">
        <v>65</v>
      </c>
      <c r="Q290">
        <v>1871</v>
      </c>
      <c r="R290">
        <v>1871</v>
      </c>
      <c r="S290">
        <v>1367</v>
      </c>
      <c r="T290">
        <v>1335</v>
      </c>
      <c r="U290">
        <v>1335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1596</v>
      </c>
      <c r="AH290">
        <v>0</v>
      </c>
      <c r="AI290">
        <v>1596</v>
      </c>
      <c r="AJ290">
        <v>0</v>
      </c>
      <c r="AK290">
        <v>1807</v>
      </c>
      <c r="AL290">
        <v>64</v>
      </c>
      <c r="AM290">
        <v>0</v>
      </c>
      <c r="AN290">
        <v>0</v>
      </c>
      <c r="AO290">
        <v>0</v>
      </c>
      <c r="AP290">
        <v>1871</v>
      </c>
      <c r="AQ290">
        <v>756</v>
      </c>
      <c r="AR290">
        <v>840</v>
      </c>
      <c r="AS290">
        <v>336</v>
      </c>
      <c r="AT290" s="1">
        <v>726.68</v>
      </c>
      <c r="AU290" s="1">
        <v>1359618.2799999998</v>
      </c>
      <c r="AV290" s="1">
        <v>1159781.28</v>
      </c>
      <c r="AW290" s="1">
        <v>0</v>
      </c>
      <c r="AX290" t="s">
        <v>244</v>
      </c>
    </row>
    <row r="291" spans="1:50" x14ac:dyDescent="0.25">
      <c r="A291" t="s">
        <v>1030</v>
      </c>
      <c r="B291" t="s">
        <v>67</v>
      </c>
      <c r="C291">
        <v>2014</v>
      </c>
      <c r="D291" t="s">
        <v>1031</v>
      </c>
      <c r="E291" t="s">
        <v>1032</v>
      </c>
      <c r="F291" t="s">
        <v>1033</v>
      </c>
      <c r="G291" t="s">
        <v>71</v>
      </c>
      <c r="H291" t="s">
        <v>72</v>
      </c>
      <c r="I291" t="s">
        <v>133</v>
      </c>
      <c r="J291" t="s">
        <v>1034</v>
      </c>
      <c r="K291" t="s">
        <v>1035</v>
      </c>
      <c r="L291" t="s">
        <v>61</v>
      </c>
      <c r="M291" t="s">
        <v>76</v>
      </c>
      <c r="N291" t="s">
        <v>76</v>
      </c>
      <c r="O291" t="s">
        <v>76</v>
      </c>
      <c r="P291" t="s">
        <v>77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 s="1" t="s">
        <v>78</v>
      </c>
      <c r="AU291" s="1">
        <v>0</v>
      </c>
      <c r="AV291" s="1">
        <v>0</v>
      </c>
      <c r="AW291" s="1">
        <v>0</v>
      </c>
      <c r="AX291" t="s">
        <v>1035</v>
      </c>
    </row>
    <row r="292" spans="1:50" x14ac:dyDescent="0.25">
      <c r="A292" t="s">
        <v>1036</v>
      </c>
      <c r="B292" t="s">
        <v>101</v>
      </c>
      <c r="C292" t="s">
        <v>102</v>
      </c>
      <c r="D292" t="s">
        <v>1037</v>
      </c>
      <c r="E292" t="s">
        <v>1038</v>
      </c>
      <c r="F292" t="s">
        <v>105</v>
      </c>
      <c r="G292" t="s">
        <v>71</v>
      </c>
      <c r="H292" t="s">
        <v>106</v>
      </c>
      <c r="I292" t="s">
        <v>107</v>
      </c>
      <c r="J292" t="s">
        <v>108</v>
      </c>
      <c r="K292" t="s">
        <v>109</v>
      </c>
      <c r="L292" t="s">
        <v>61</v>
      </c>
      <c r="M292" t="s">
        <v>76</v>
      </c>
      <c r="N292" t="s">
        <v>76</v>
      </c>
      <c r="O292" t="s">
        <v>76</v>
      </c>
      <c r="P292" t="s">
        <v>110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 s="1" t="s">
        <v>78</v>
      </c>
      <c r="AU292" s="1">
        <v>0</v>
      </c>
      <c r="AV292" s="1">
        <v>0</v>
      </c>
      <c r="AW292" s="1">
        <v>0</v>
      </c>
      <c r="AX292" t="s">
        <v>109</v>
      </c>
    </row>
    <row r="293" spans="1:50" x14ac:dyDescent="0.25">
      <c r="A293" t="s">
        <v>732</v>
      </c>
      <c r="B293" t="s">
        <v>67</v>
      </c>
      <c r="C293">
        <v>2014</v>
      </c>
      <c r="D293" t="s">
        <v>733</v>
      </c>
      <c r="E293" t="s">
        <v>734</v>
      </c>
      <c r="F293" t="s">
        <v>735</v>
      </c>
      <c r="G293" t="s">
        <v>71</v>
      </c>
      <c r="H293" t="s">
        <v>72</v>
      </c>
      <c r="I293" t="s">
        <v>73</v>
      </c>
      <c r="J293" t="s">
        <v>736</v>
      </c>
      <c r="K293" t="s">
        <v>737</v>
      </c>
      <c r="L293" t="s">
        <v>61</v>
      </c>
      <c r="M293" t="s">
        <v>76</v>
      </c>
      <c r="N293" t="s">
        <v>76</v>
      </c>
      <c r="O293" t="s">
        <v>76</v>
      </c>
      <c r="P293" t="s">
        <v>77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 s="1" t="s">
        <v>78</v>
      </c>
      <c r="AU293" s="1">
        <v>0</v>
      </c>
      <c r="AV293" s="1">
        <v>0</v>
      </c>
      <c r="AW293" s="1">
        <v>0</v>
      </c>
      <c r="AX293" t="s">
        <v>737</v>
      </c>
    </row>
    <row r="294" spans="1:50" x14ac:dyDescent="0.25">
      <c r="A294" t="s">
        <v>962</v>
      </c>
      <c r="B294" t="s">
        <v>101</v>
      </c>
      <c r="C294" t="s">
        <v>156</v>
      </c>
      <c r="D294" t="s">
        <v>963</v>
      </c>
      <c r="E294" t="s">
        <v>2298</v>
      </c>
      <c r="F294" t="s">
        <v>965</v>
      </c>
      <c r="G294" t="s">
        <v>71</v>
      </c>
      <c r="H294" t="s">
        <v>106</v>
      </c>
      <c r="I294" t="s">
        <v>230</v>
      </c>
      <c r="J294" t="s">
        <v>966</v>
      </c>
      <c r="K294" t="s">
        <v>967</v>
      </c>
      <c r="L294" t="s">
        <v>61</v>
      </c>
      <c r="M294" t="s">
        <v>76</v>
      </c>
      <c r="N294" t="s">
        <v>76</v>
      </c>
      <c r="O294" t="s">
        <v>76</v>
      </c>
      <c r="P294" t="s">
        <v>110</v>
      </c>
      <c r="Q294">
        <v>550</v>
      </c>
      <c r="R294">
        <v>550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1078</v>
      </c>
      <c r="AK294">
        <v>550</v>
      </c>
      <c r="AL294">
        <v>0</v>
      </c>
      <c r="AM294">
        <v>0</v>
      </c>
      <c r="AN294">
        <v>0</v>
      </c>
      <c r="AO294">
        <v>0</v>
      </c>
      <c r="AP294">
        <v>550</v>
      </c>
      <c r="AQ294">
        <v>0</v>
      </c>
      <c r="AR294">
        <v>0</v>
      </c>
      <c r="AS294">
        <v>0</v>
      </c>
      <c r="AT294" s="1">
        <v>192.88390000000001</v>
      </c>
      <c r="AU294" s="1">
        <v>106086.145</v>
      </c>
      <c r="AV294" s="1">
        <v>0</v>
      </c>
      <c r="AW294" s="1">
        <v>0</v>
      </c>
      <c r="AX294" t="s">
        <v>967</v>
      </c>
    </row>
    <row r="295" spans="1:50" x14ac:dyDescent="0.25">
      <c r="A295" t="s">
        <v>968</v>
      </c>
      <c r="B295" t="s">
        <v>101</v>
      </c>
      <c r="C295" t="s">
        <v>718</v>
      </c>
      <c r="D295" t="s">
        <v>969</v>
      </c>
      <c r="E295" t="s">
        <v>970</v>
      </c>
      <c r="F295" t="s">
        <v>493</v>
      </c>
      <c r="G295" t="s">
        <v>71</v>
      </c>
      <c r="H295" t="s">
        <v>106</v>
      </c>
      <c r="I295" t="s">
        <v>230</v>
      </c>
      <c r="J295" t="s">
        <v>494</v>
      </c>
      <c r="K295" t="s">
        <v>495</v>
      </c>
      <c r="L295" t="s">
        <v>61</v>
      </c>
      <c r="M295" t="s">
        <v>76</v>
      </c>
      <c r="N295" t="s">
        <v>76</v>
      </c>
      <c r="O295" t="s">
        <v>76</v>
      </c>
      <c r="P295" t="s">
        <v>110</v>
      </c>
      <c r="Q295">
        <v>169</v>
      </c>
      <c r="R295">
        <v>169</v>
      </c>
      <c r="S295">
        <v>169</v>
      </c>
      <c r="T295">
        <v>169</v>
      </c>
      <c r="U295">
        <v>169</v>
      </c>
      <c r="V295">
        <v>169</v>
      </c>
      <c r="W295">
        <v>169</v>
      </c>
      <c r="X295">
        <v>169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169</v>
      </c>
      <c r="AL295">
        <v>0</v>
      </c>
      <c r="AM295">
        <v>0</v>
      </c>
      <c r="AN295">
        <v>0</v>
      </c>
      <c r="AO295">
        <v>0</v>
      </c>
      <c r="AP295">
        <v>169</v>
      </c>
      <c r="AQ295">
        <v>0</v>
      </c>
      <c r="AR295">
        <v>0</v>
      </c>
      <c r="AS295">
        <v>0</v>
      </c>
      <c r="AT295" s="1">
        <v>501.13</v>
      </c>
      <c r="AU295" s="1">
        <v>84690.97</v>
      </c>
      <c r="AV295" s="1">
        <v>0</v>
      </c>
      <c r="AW295" s="1">
        <v>84690.97</v>
      </c>
      <c r="AX295" t="s">
        <v>495</v>
      </c>
    </row>
    <row r="296" spans="1:50" x14ac:dyDescent="0.25">
      <c r="A296" t="s">
        <v>971</v>
      </c>
      <c r="B296" t="s">
        <v>101</v>
      </c>
      <c r="C296" t="s">
        <v>156</v>
      </c>
      <c r="D296" t="s">
        <v>972</v>
      </c>
      <c r="E296" t="s">
        <v>973</v>
      </c>
      <c r="F296" t="s">
        <v>974</v>
      </c>
      <c r="G296" t="s">
        <v>71</v>
      </c>
      <c r="H296" t="s">
        <v>106</v>
      </c>
      <c r="I296" t="s">
        <v>73</v>
      </c>
      <c r="J296" t="s">
        <v>975</v>
      </c>
      <c r="K296" t="s">
        <v>976</v>
      </c>
      <c r="L296" t="s">
        <v>61</v>
      </c>
      <c r="M296" t="s">
        <v>76</v>
      </c>
      <c r="N296" t="s">
        <v>76</v>
      </c>
      <c r="O296" t="s">
        <v>76</v>
      </c>
      <c r="P296" t="s">
        <v>77</v>
      </c>
      <c r="Q296">
        <v>697</v>
      </c>
      <c r="R296">
        <v>697</v>
      </c>
      <c r="S296">
        <v>697</v>
      </c>
      <c r="T296">
        <v>697</v>
      </c>
      <c r="U296">
        <v>697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697</v>
      </c>
      <c r="AL296">
        <v>0</v>
      </c>
      <c r="AM296">
        <v>0</v>
      </c>
      <c r="AN296">
        <v>0</v>
      </c>
      <c r="AO296">
        <v>0</v>
      </c>
      <c r="AP296">
        <v>697</v>
      </c>
      <c r="AQ296">
        <v>0</v>
      </c>
      <c r="AR296">
        <v>0</v>
      </c>
      <c r="AS296">
        <v>0</v>
      </c>
      <c r="AT296" s="1">
        <v>364.93</v>
      </c>
      <c r="AU296" s="1">
        <v>254356.21</v>
      </c>
      <c r="AV296" s="1">
        <v>0</v>
      </c>
      <c r="AW296" s="1">
        <v>0</v>
      </c>
      <c r="AX296" t="s">
        <v>976</v>
      </c>
    </row>
    <row r="297" spans="1:50" x14ac:dyDescent="0.25">
      <c r="A297" t="s">
        <v>977</v>
      </c>
      <c r="B297" t="s">
        <v>67</v>
      </c>
      <c r="C297">
        <v>2014</v>
      </c>
      <c r="D297" t="s">
        <v>978</v>
      </c>
      <c r="E297" t="s">
        <v>923</v>
      </c>
      <c r="F297" t="s">
        <v>397</v>
      </c>
      <c r="G297" t="s">
        <v>71</v>
      </c>
      <c r="H297" t="s">
        <v>72</v>
      </c>
      <c r="I297" t="s">
        <v>230</v>
      </c>
      <c r="J297" t="s">
        <v>398</v>
      </c>
      <c r="K297" t="s">
        <v>399</v>
      </c>
      <c r="L297" t="s">
        <v>61</v>
      </c>
      <c r="M297" t="s">
        <v>76</v>
      </c>
      <c r="N297" t="s">
        <v>76</v>
      </c>
      <c r="O297" t="s">
        <v>76</v>
      </c>
      <c r="P297" t="s">
        <v>77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 s="1" t="s">
        <v>78</v>
      </c>
      <c r="AU297" s="1">
        <v>0</v>
      </c>
      <c r="AV297" s="1">
        <v>0</v>
      </c>
      <c r="AW297" s="1">
        <v>0</v>
      </c>
      <c r="AX297" t="s">
        <v>399</v>
      </c>
    </row>
    <row r="298" spans="1:50" x14ac:dyDescent="0.25">
      <c r="A298" t="s">
        <v>8212</v>
      </c>
      <c r="B298" t="s">
        <v>67</v>
      </c>
      <c r="C298" t="s">
        <v>284</v>
      </c>
      <c r="D298" t="s">
        <v>8213</v>
      </c>
      <c r="E298" t="s">
        <v>8262</v>
      </c>
      <c r="F298" t="s">
        <v>1614</v>
      </c>
      <c r="G298" t="s">
        <v>71</v>
      </c>
      <c r="H298" t="s">
        <v>72</v>
      </c>
      <c r="I298" t="s">
        <v>73</v>
      </c>
      <c r="J298" t="s">
        <v>2854</v>
      </c>
      <c r="K298" t="s">
        <v>2855</v>
      </c>
      <c r="L298" t="s">
        <v>61</v>
      </c>
      <c r="M298" t="s">
        <v>76</v>
      </c>
      <c r="N298" t="s">
        <v>76</v>
      </c>
      <c r="O298" t="s">
        <v>76</v>
      </c>
      <c r="P298" t="s">
        <v>77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4010</v>
      </c>
      <c r="AF298">
        <v>0</v>
      </c>
      <c r="AG298">
        <v>0</v>
      </c>
      <c r="AH298">
        <v>0</v>
      </c>
      <c r="AI298">
        <v>4010</v>
      </c>
      <c r="AJ298">
        <v>4402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2570</v>
      </c>
      <c r="AR298">
        <v>1440</v>
      </c>
      <c r="AS298">
        <v>2840</v>
      </c>
      <c r="AT298" s="1">
        <v>895.30470000000003</v>
      </c>
      <c r="AU298" s="1">
        <v>0</v>
      </c>
      <c r="AV298" s="1">
        <v>3590171.8470000001</v>
      </c>
      <c r="AW298" s="1">
        <v>0</v>
      </c>
      <c r="AX298" t="s">
        <v>2855</v>
      </c>
    </row>
    <row r="299" spans="1:50" x14ac:dyDescent="0.25">
      <c r="A299" t="s">
        <v>3184</v>
      </c>
      <c r="B299" t="s">
        <v>67</v>
      </c>
      <c r="C299">
        <v>2014</v>
      </c>
      <c r="D299" t="s">
        <v>3185</v>
      </c>
      <c r="E299" t="s">
        <v>247</v>
      </c>
      <c r="F299" t="s">
        <v>248</v>
      </c>
      <c r="G299" t="s">
        <v>71</v>
      </c>
      <c r="H299" t="s">
        <v>72</v>
      </c>
      <c r="I299" t="s">
        <v>133</v>
      </c>
      <c r="J299" t="s">
        <v>215</v>
      </c>
      <c r="K299" t="s">
        <v>249</v>
      </c>
      <c r="L299" t="s">
        <v>61</v>
      </c>
      <c r="M299" t="s">
        <v>76</v>
      </c>
      <c r="N299" t="s">
        <v>76</v>
      </c>
      <c r="O299" t="s">
        <v>76</v>
      </c>
      <c r="P299" t="s">
        <v>77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 s="1" t="s">
        <v>78</v>
      </c>
      <c r="AU299" s="1">
        <v>0</v>
      </c>
      <c r="AV299" s="1">
        <v>0</v>
      </c>
      <c r="AW299" s="1">
        <v>0</v>
      </c>
      <c r="AX299" t="s">
        <v>249</v>
      </c>
    </row>
    <row r="300" spans="1:50" x14ac:dyDescent="0.25">
      <c r="A300" t="s">
        <v>3753</v>
      </c>
      <c r="B300" t="s">
        <v>51</v>
      </c>
      <c r="C300" t="s">
        <v>156</v>
      </c>
      <c r="D300" t="s">
        <v>3754</v>
      </c>
      <c r="E300" t="s">
        <v>3755</v>
      </c>
      <c r="F300" t="s">
        <v>1652</v>
      </c>
      <c r="G300" t="s">
        <v>116</v>
      </c>
      <c r="H300" t="s">
        <v>57</v>
      </c>
      <c r="I300" t="s">
        <v>117</v>
      </c>
      <c r="J300" t="s">
        <v>118</v>
      </c>
      <c r="K300" t="s">
        <v>1653</v>
      </c>
      <c r="L300" t="s">
        <v>61</v>
      </c>
      <c r="M300" t="s">
        <v>76</v>
      </c>
      <c r="N300" t="s">
        <v>76</v>
      </c>
      <c r="O300" t="s">
        <v>76</v>
      </c>
      <c r="P300" t="s">
        <v>120</v>
      </c>
      <c r="Q300">
        <v>89</v>
      </c>
      <c r="R300">
        <v>89</v>
      </c>
      <c r="S300">
        <v>89</v>
      </c>
      <c r="T300">
        <v>89</v>
      </c>
      <c r="U300">
        <v>89</v>
      </c>
      <c r="V300">
        <v>89</v>
      </c>
      <c r="W300">
        <v>89</v>
      </c>
      <c r="X300">
        <v>89</v>
      </c>
      <c r="Y300">
        <v>89</v>
      </c>
      <c r="Z300">
        <v>89</v>
      </c>
      <c r="AA300">
        <v>89</v>
      </c>
      <c r="AB300">
        <v>89</v>
      </c>
      <c r="AC300">
        <v>89</v>
      </c>
      <c r="AD300">
        <v>89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37</v>
      </c>
      <c r="AL300">
        <v>52</v>
      </c>
      <c r="AM300">
        <v>0</v>
      </c>
      <c r="AN300">
        <v>0</v>
      </c>
      <c r="AO300">
        <v>0</v>
      </c>
      <c r="AP300">
        <v>89</v>
      </c>
      <c r="AQ300">
        <v>0</v>
      </c>
      <c r="AR300">
        <v>0</v>
      </c>
      <c r="AS300">
        <v>0</v>
      </c>
      <c r="AT300" s="1">
        <v>880.29</v>
      </c>
      <c r="AU300" s="1">
        <v>78345.81</v>
      </c>
      <c r="AV300" s="1">
        <v>0</v>
      </c>
      <c r="AW300" s="1">
        <v>78345.81</v>
      </c>
      <c r="AX300" t="s">
        <v>1653</v>
      </c>
    </row>
    <row r="301" spans="1:50" x14ac:dyDescent="0.25">
      <c r="A301" t="s">
        <v>3756</v>
      </c>
      <c r="B301" t="s">
        <v>67</v>
      </c>
      <c r="C301">
        <v>2014</v>
      </c>
      <c r="D301" t="s">
        <v>3757</v>
      </c>
      <c r="E301" t="s">
        <v>555</v>
      </c>
      <c r="F301" t="s">
        <v>556</v>
      </c>
      <c r="G301" t="s">
        <v>71</v>
      </c>
      <c r="H301" t="s">
        <v>72</v>
      </c>
      <c r="I301" t="s">
        <v>355</v>
      </c>
      <c r="J301" t="s">
        <v>557</v>
      </c>
      <c r="K301" t="s">
        <v>558</v>
      </c>
      <c r="L301" t="s">
        <v>61</v>
      </c>
      <c r="M301" t="s">
        <v>76</v>
      </c>
      <c r="N301" t="s">
        <v>76</v>
      </c>
      <c r="O301" t="s">
        <v>76</v>
      </c>
      <c r="P301" t="s">
        <v>77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 s="1" t="s">
        <v>78</v>
      </c>
      <c r="AU301" s="1">
        <v>0</v>
      </c>
      <c r="AV301" s="1">
        <v>0</v>
      </c>
      <c r="AW301" s="1">
        <v>0</v>
      </c>
      <c r="AX301" t="s">
        <v>558</v>
      </c>
    </row>
    <row r="302" spans="1:50" x14ac:dyDescent="0.25">
      <c r="A302" t="s">
        <v>3758</v>
      </c>
      <c r="B302" t="s">
        <v>67</v>
      </c>
      <c r="C302">
        <v>2014</v>
      </c>
      <c r="D302" t="s">
        <v>3759</v>
      </c>
      <c r="E302" t="s">
        <v>923</v>
      </c>
      <c r="F302" t="s">
        <v>397</v>
      </c>
      <c r="G302" t="s">
        <v>71</v>
      </c>
      <c r="H302" t="s">
        <v>72</v>
      </c>
      <c r="I302" t="s">
        <v>230</v>
      </c>
      <c r="J302" t="s">
        <v>398</v>
      </c>
      <c r="K302" t="s">
        <v>399</v>
      </c>
      <c r="L302" t="s">
        <v>61</v>
      </c>
      <c r="M302" t="s">
        <v>62</v>
      </c>
      <c r="N302" t="s">
        <v>76</v>
      </c>
      <c r="O302" t="s">
        <v>76</v>
      </c>
      <c r="P302" t="s">
        <v>77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 s="1" t="s">
        <v>78</v>
      </c>
      <c r="AU302" s="1">
        <v>0</v>
      </c>
      <c r="AV302" s="1">
        <v>0</v>
      </c>
      <c r="AW302" s="1">
        <v>0</v>
      </c>
      <c r="AX302" t="s">
        <v>399</v>
      </c>
    </row>
    <row r="303" spans="1:50" x14ac:dyDescent="0.25">
      <c r="A303" t="s">
        <v>608</v>
      </c>
      <c r="B303" t="s">
        <v>190</v>
      </c>
      <c r="C303" t="s">
        <v>609</v>
      </c>
      <c r="D303" t="s">
        <v>610</v>
      </c>
      <c r="E303" t="s">
        <v>611</v>
      </c>
      <c r="F303" t="s">
        <v>612</v>
      </c>
      <c r="G303" t="s">
        <v>56</v>
      </c>
      <c r="H303" t="s">
        <v>57</v>
      </c>
      <c r="I303" t="s">
        <v>90</v>
      </c>
      <c r="J303" t="s">
        <v>307</v>
      </c>
      <c r="K303" t="s">
        <v>613</v>
      </c>
      <c r="L303" t="s">
        <v>196</v>
      </c>
      <c r="M303" t="s">
        <v>76</v>
      </c>
      <c r="N303" t="s">
        <v>76</v>
      </c>
      <c r="O303" t="s">
        <v>76</v>
      </c>
      <c r="P303" t="s">
        <v>65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1</v>
      </c>
      <c r="AQ303">
        <v>0</v>
      </c>
      <c r="AR303">
        <v>0</v>
      </c>
      <c r="AS303">
        <v>0</v>
      </c>
      <c r="AT303" s="1">
        <v>474.00319999999999</v>
      </c>
      <c r="AU303" s="1">
        <v>474.00319999999999</v>
      </c>
      <c r="AV303" s="1">
        <v>0</v>
      </c>
      <c r="AW303" s="1">
        <v>474.00319999999999</v>
      </c>
      <c r="AX303" t="s">
        <v>613</v>
      </c>
    </row>
    <row r="304" spans="1:50" x14ac:dyDescent="0.25">
      <c r="A304" t="s">
        <v>860</v>
      </c>
      <c r="B304" t="s">
        <v>67</v>
      </c>
      <c r="C304" t="s">
        <v>359</v>
      </c>
      <c r="D304" t="s">
        <v>861</v>
      </c>
      <c r="E304" t="s">
        <v>862</v>
      </c>
      <c r="F304" t="s">
        <v>362</v>
      </c>
      <c r="G304" t="s">
        <v>71</v>
      </c>
      <c r="H304" t="s">
        <v>72</v>
      </c>
      <c r="I304" t="s">
        <v>230</v>
      </c>
      <c r="J304" t="s">
        <v>363</v>
      </c>
      <c r="K304" t="s">
        <v>364</v>
      </c>
      <c r="L304" t="s">
        <v>61</v>
      </c>
      <c r="M304" t="s">
        <v>62</v>
      </c>
      <c r="N304" t="s">
        <v>63</v>
      </c>
      <c r="O304" t="s">
        <v>85</v>
      </c>
      <c r="P304" t="s">
        <v>77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0</v>
      </c>
      <c r="AM304">
        <v>0</v>
      </c>
      <c r="AN304">
        <v>0</v>
      </c>
      <c r="AO304">
        <v>0</v>
      </c>
      <c r="AP304">
        <v>1</v>
      </c>
      <c r="AQ304">
        <v>0</v>
      </c>
      <c r="AR304">
        <v>0</v>
      </c>
      <c r="AS304">
        <v>0</v>
      </c>
      <c r="AT304" s="1">
        <v>432.67</v>
      </c>
      <c r="AU304" s="1">
        <v>432.67</v>
      </c>
      <c r="AV304" s="1">
        <v>0</v>
      </c>
      <c r="AW304" s="1">
        <v>432.67</v>
      </c>
      <c r="AX304" t="s">
        <v>364</v>
      </c>
    </row>
    <row r="305" spans="1:50" x14ac:dyDescent="0.25">
      <c r="A305" t="s">
        <v>863</v>
      </c>
      <c r="B305" t="s">
        <v>101</v>
      </c>
      <c r="C305" t="s">
        <v>864</v>
      </c>
      <c r="D305" t="s">
        <v>865</v>
      </c>
      <c r="E305" t="s">
        <v>866</v>
      </c>
      <c r="F305" t="s">
        <v>354</v>
      </c>
      <c r="G305" t="s">
        <v>71</v>
      </c>
      <c r="H305" t="s">
        <v>106</v>
      </c>
      <c r="I305" t="s">
        <v>355</v>
      </c>
      <c r="J305" t="s">
        <v>356</v>
      </c>
      <c r="K305" t="s">
        <v>357</v>
      </c>
      <c r="L305" t="s">
        <v>61</v>
      </c>
      <c r="M305" t="s">
        <v>62</v>
      </c>
      <c r="N305" t="s">
        <v>76</v>
      </c>
      <c r="O305" t="s">
        <v>76</v>
      </c>
      <c r="P305" t="s">
        <v>110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 s="1" t="s">
        <v>78</v>
      </c>
      <c r="AU305" s="1">
        <v>0</v>
      </c>
      <c r="AV305" s="1">
        <v>0</v>
      </c>
      <c r="AW305" s="1">
        <v>0</v>
      </c>
      <c r="AX305" t="s">
        <v>357</v>
      </c>
    </row>
    <row r="306" spans="1:50" x14ac:dyDescent="0.25">
      <c r="A306" t="s">
        <v>867</v>
      </c>
      <c r="B306" t="s">
        <v>67</v>
      </c>
      <c r="C306">
        <v>2014</v>
      </c>
      <c r="D306" t="s">
        <v>868</v>
      </c>
      <c r="E306" t="s">
        <v>138</v>
      </c>
      <c r="F306" t="s">
        <v>139</v>
      </c>
      <c r="G306" t="s">
        <v>71</v>
      </c>
      <c r="H306" t="s">
        <v>72</v>
      </c>
      <c r="I306" t="s">
        <v>73</v>
      </c>
      <c r="J306" t="s">
        <v>140</v>
      </c>
      <c r="K306" t="s">
        <v>141</v>
      </c>
      <c r="L306" t="s">
        <v>61</v>
      </c>
      <c r="M306" t="s">
        <v>76</v>
      </c>
      <c r="N306" t="s">
        <v>76</v>
      </c>
      <c r="O306" t="s">
        <v>76</v>
      </c>
      <c r="P306" t="s">
        <v>77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 s="1" t="s">
        <v>78</v>
      </c>
      <c r="AU306" s="1">
        <v>0</v>
      </c>
      <c r="AV306" s="1">
        <v>0</v>
      </c>
      <c r="AW306" s="1">
        <v>0</v>
      </c>
      <c r="AX306" t="s">
        <v>141</v>
      </c>
    </row>
    <row r="307" spans="1:50" x14ac:dyDescent="0.25">
      <c r="A307" t="s">
        <v>869</v>
      </c>
      <c r="B307" t="s">
        <v>101</v>
      </c>
      <c r="C307" t="s">
        <v>468</v>
      </c>
      <c r="D307" t="s">
        <v>870</v>
      </c>
      <c r="E307" t="s">
        <v>871</v>
      </c>
      <c r="F307" t="s">
        <v>474</v>
      </c>
      <c r="G307" t="s">
        <v>71</v>
      </c>
      <c r="H307" t="s">
        <v>106</v>
      </c>
      <c r="I307" t="s">
        <v>230</v>
      </c>
      <c r="J307" t="s">
        <v>475</v>
      </c>
      <c r="K307" t="s">
        <v>476</v>
      </c>
      <c r="L307" t="s">
        <v>61</v>
      </c>
      <c r="M307" t="s">
        <v>76</v>
      </c>
      <c r="N307" t="s">
        <v>76</v>
      </c>
      <c r="O307" t="s">
        <v>76</v>
      </c>
      <c r="P307" t="s">
        <v>110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 s="1" t="s">
        <v>78</v>
      </c>
      <c r="AU307" s="1">
        <v>0</v>
      </c>
      <c r="AV307" s="1">
        <v>0</v>
      </c>
      <c r="AW307" s="1">
        <v>0</v>
      </c>
      <c r="AX307" t="s">
        <v>476</v>
      </c>
    </row>
    <row r="308" spans="1:50" x14ac:dyDescent="0.25">
      <c r="A308" t="s">
        <v>3983</v>
      </c>
      <c r="B308" t="s">
        <v>51</v>
      </c>
      <c r="C308" t="s">
        <v>156</v>
      </c>
      <c r="D308" t="s">
        <v>3984</v>
      </c>
      <c r="E308" t="s">
        <v>3985</v>
      </c>
      <c r="F308" t="s">
        <v>2985</v>
      </c>
      <c r="G308" t="s">
        <v>76</v>
      </c>
      <c r="H308" t="s">
        <v>72</v>
      </c>
      <c r="I308" t="s">
        <v>1143</v>
      </c>
      <c r="J308" t="s">
        <v>76</v>
      </c>
      <c r="K308" t="s">
        <v>76</v>
      </c>
      <c r="L308" t="s">
        <v>61</v>
      </c>
      <c r="M308" t="s">
        <v>62</v>
      </c>
      <c r="N308" t="s">
        <v>76</v>
      </c>
      <c r="O308" t="s">
        <v>76</v>
      </c>
      <c r="P308" t="s">
        <v>65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 s="1" t="s">
        <v>78</v>
      </c>
      <c r="AU308" s="1">
        <v>0</v>
      </c>
      <c r="AV308" s="1">
        <v>0</v>
      </c>
      <c r="AW308" s="1">
        <v>0</v>
      </c>
      <c r="AX308" t="s">
        <v>76</v>
      </c>
    </row>
    <row r="309" spans="1:50" x14ac:dyDescent="0.25">
      <c r="A309" t="s">
        <v>3986</v>
      </c>
      <c r="B309" t="s">
        <v>101</v>
      </c>
      <c r="C309" t="s">
        <v>251</v>
      </c>
      <c r="D309" t="s">
        <v>3987</v>
      </c>
      <c r="E309" t="s">
        <v>2131</v>
      </c>
      <c r="F309" t="s">
        <v>900</v>
      </c>
      <c r="G309" t="s">
        <v>71</v>
      </c>
      <c r="H309" t="s">
        <v>106</v>
      </c>
      <c r="I309" t="s">
        <v>230</v>
      </c>
      <c r="J309" t="s">
        <v>901</v>
      </c>
      <c r="K309" t="s">
        <v>902</v>
      </c>
      <c r="L309" t="s">
        <v>61</v>
      </c>
      <c r="M309" t="s">
        <v>76</v>
      </c>
      <c r="N309" t="s">
        <v>76</v>
      </c>
      <c r="O309" t="s">
        <v>76</v>
      </c>
      <c r="P309" t="s">
        <v>110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0</v>
      </c>
      <c r="AM309">
        <v>0</v>
      </c>
      <c r="AN309">
        <v>0</v>
      </c>
      <c r="AO309">
        <v>0</v>
      </c>
      <c r="AP309">
        <v>1</v>
      </c>
      <c r="AQ309">
        <v>0</v>
      </c>
      <c r="AR309">
        <v>0</v>
      </c>
      <c r="AS309">
        <v>0</v>
      </c>
      <c r="AT309" s="1">
        <v>654.9</v>
      </c>
      <c r="AU309" s="1">
        <v>654.9</v>
      </c>
      <c r="AV309" s="1">
        <v>0</v>
      </c>
      <c r="AW309" s="1">
        <v>654.9</v>
      </c>
      <c r="AX309" t="s">
        <v>902</v>
      </c>
    </row>
    <row r="310" spans="1:50" x14ac:dyDescent="0.25">
      <c r="A310" t="s">
        <v>3988</v>
      </c>
      <c r="B310" t="s">
        <v>67</v>
      </c>
      <c r="C310">
        <v>2014</v>
      </c>
      <c r="D310" t="s">
        <v>3989</v>
      </c>
      <c r="E310" t="s">
        <v>441</v>
      </c>
      <c r="F310" t="s">
        <v>362</v>
      </c>
      <c r="G310" t="s">
        <v>71</v>
      </c>
      <c r="H310" t="s">
        <v>72</v>
      </c>
      <c r="I310" t="s">
        <v>230</v>
      </c>
      <c r="J310" t="s">
        <v>363</v>
      </c>
      <c r="K310" t="s">
        <v>364</v>
      </c>
      <c r="L310" t="s">
        <v>61</v>
      </c>
      <c r="M310" t="s">
        <v>76</v>
      </c>
      <c r="N310" t="s">
        <v>76</v>
      </c>
      <c r="O310" t="s">
        <v>76</v>
      </c>
      <c r="P310" t="s">
        <v>77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 s="1" t="s">
        <v>78</v>
      </c>
      <c r="AU310" s="1">
        <v>0</v>
      </c>
      <c r="AV310" s="1">
        <v>0</v>
      </c>
      <c r="AW310" s="1">
        <v>0</v>
      </c>
      <c r="AX310" t="s">
        <v>364</v>
      </c>
    </row>
    <row r="311" spans="1:50" x14ac:dyDescent="0.25">
      <c r="A311" t="s">
        <v>3990</v>
      </c>
      <c r="B311" t="s">
        <v>67</v>
      </c>
      <c r="C311">
        <v>2014</v>
      </c>
      <c r="D311" t="s">
        <v>3991</v>
      </c>
      <c r="E311" t="s">
        <v>1318</v>
      </c>
      <c r="F311" t="s">
        <v>1063</v>
      </c>
      <c r="G311" t="s">
        <v>71</v>
      </c>
      <c r="H311" t="s">
        <v>72</v>
      </c>
      <c r="I311" t="s">
        <v>73</v>
      </c>
      <c r="J311" t="s">
        <v>1064</v>
      </c>
      <c r="K311" t="s">
        <v>1065</v>
      </c>
      <c r="L311" t="s">
        <v>61</v>
      </c>
      <c r="M311" t="s">
        <v>76</v>
      </c>
      <c r="N311" t="s">
        <v>76</v>
      </c>
      <c r="O311" t="s">
        <v>76</v>
      </c>
      <c r="P311" t="s">
        <v>77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 s="1" t="s">
        <v>78</v>
      </c>
      <c r="AU311" s="1">
        <v>0</v>
      </c>
      <c r="AV311" s="1">
        <v>0</v>
      </c>
      <c r="AW311" s="1">
        <v>0</v>
      </c>
      <c r="AX311" t="s">
        <v>1065</v>
      </c>
    </row>
    <row r="312" spans="1:50" x14ac:dyDescent="0.25">
      <c r="A312" t="s">
        <v>4126</v>
      </c>
      <c r="B312" t="s">
        <v>67</v>
      </c>
      <c r="C312" t="s">
        <v>575</v>
      </c>
      <c r="D312" t="s">
        <v>4127</v>
      </c>
      <c r="E312" t="s">
        <v>4128</v>
      </c>
      <c r="F312" t="s">
        <v>618</v>
      </c>
      <c r="G312" t="s">
        <v>71</v>
      </c>
      <c r="H312" t="s">
        <v>72</v>
      </c>
      <c r="I312" t="s">
        <v>73</v>
      </c>
      <c r="J312" t="s">
        <v>619</v>
      </c>
      <c r="K312" t="s">
        <v>620</v>
      </c>
      <c r="L312" t="s">
        <v>61</v>
      </c>
      <c r="M312" t="s">
        <v>62</v>
      </c>
      <c r="N312" t="s">
        <v>63</v>
      </c>
      <c r="O312" t="s">
        <v>85</v>
      </c>
      <c r="P312" t="s">
        <v>77</v>
      </c>
      <c r="Q312">
        <v>3</v>
      </c>
      <c r="R312">
        <v>3</v>
      </c>
      <c r="S312">
        <v>3</v>
      </c>
      <c r="T312">
        <v>3</v>
      </c>
      <c r="U312">
        <v>3</v>
      </c>
      <c r="V312">
        <v>3</v>
      </c>
      <c r="W312">
        <v>3</v>
      </c>
      <c r="X312">
        <v>3</v>
      </c>
      <c r="Y312">
        <v>3</v>
      </c>
      <c r="Z312">
        <v>3</v>
      </c>
      <c r="AA312">
        <v>3</v>
      </c>
      <c r="AB312">
        <v>3</v>
      </c>
      <c r="AC312">
        <v>3</v>
      </c>
      <c r="AD312">
        <v>3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3</v>
      </c>
      <c r="AL312">
        <v>0</v>
      </c>
      <c r="AM312">
        <v>0</v>
      </c>
      <c r="AN312">
        <v>0</v>
      </c>
      <c r="AO312">
        <v>0</v>
      </c>
      <c r="AP312">
        <v>3</v>
      </c>
      <c r="AQ312">
        <v>0</v>
      </c>
      <c r="AR312">
        <v>0</v>
      </c>
      <c r="AS312">
        <v>0</v>
      </c>
      <c r="AT312" s="1">
        <v>818.96</v>
      </c>
      <c r="AU312" s="1">
        <v>2456.88</v>
      </c>
      <c r="AV312" s="1">
        <v>0</v>
      </c>
      <c r="AW312" s="1">
        <v>2456.88</v>
      </c>
      <c r="AX312" t="s">
        <v>620</v>
      </c>
    </row>
    <row r="313" spans="1:50" x14ac:dyDescent="0.25">
      <c r="A313" t="s">
        <v>872</v>
      </c>
      <c r="B313" t="s">
        <v>101</v>
      </c>
      <c r="C313" t="s">
        <v>251</v>
      </c>
      <c r="D313" t="s">
        <v>873</v>
      </c>
      <c r="E313" t="s">
        <v>874</v>
      </c>
      <c r="F313" t="s">
        <v>499</v>
      </c>
      <c r="G313" t="s">
        <v>71</v>
      </c>
      <c r="H313" t="s">
        <v>106</v>
      </c>
      <c r="I313" t="s">
        <v>73</v>
      </c>
      <c r="J313" t="s">
        <v>498</v>
      </c>
      <c r="K313" t="s">
        <v>500</v>
      </c>
      <c r="L313" t="s">
        <v>61</v>
      </c>
      <c r="M313" t="s">
        <v>62</v>
      </c>
      <c r="N313" t="s">
        <v>76</v>
      </c>
      <c r="O313" t="s">
        <v>76</v>
      </c>
      <c r="P313" t="s">
        <v>110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 s="1" t="s">
        <v>78</v>
      </c>
      <c r="AU313" s="1">
        <v>0</v>
      </c>
      <c r="AV313" s="1">
        <v>0</v>
      </c>
      <c r="AW313" s="1">
        <v>0</v>
      </c>
      <c r="AX313" t="s">
        <v>500</v>
      </c>
    </row>
    <row r="314" spans="1:50" x14ac:dyDescent="0.25">
      <c r="A314" t="s">
        <v>1060</v>
      </c>
      <c r="B314" t="s">
        <v>67</v>
      </c>
      <c r="C314" t="s">
        <v>455</v>
      </c>
      <c r="D314" t="s">
        <v>1061</v>
      </c>
      <c r="E314" t="s">
        <v>1062</v>
      </c>
      <c r="F314" t="s">
        <v>1063</v>
      </c>
      <c r="G314" t="s">
        <v>71</v>
      </c>
      <c r="H314" t="s">
        <v>72</v>
      </c>
      <c r="I314" t="s">
        <v>73</v>
      </c>
      <c r="J314" t="s">
        <v>1064</v>
      </c>
      <c r="K314" t="s">
        <v>1065</v>
      </c>
      <c r="L314" t="s">
        <v>61</v>
      </c>
      <c r="M314" t="s">
        <v>62</v>
      </c>
      <c r="N314" t="s">
        <v>76</v>
      </c>
      <c r="O314" t="s">
        <v>76</v>
      </c>
      <c r="P314" t="s">
        <v>77</v>
      </c>
      <c r="Q314">
        <v>4</v>
      </c>
      <c r="R314">
        <v>4</v>
      </c>
      <c r="S314">
        <v>4</v>
      </c>
      <c r="T314">
        <v>4</v>
      </c>
      <c r="U314">
        <v>4</v>
      </c>
      <c r="V314">
        <v>4</v>
      </c>
      <c r="W314">
        <v>4</v>
      </c>
      <c r="X314">
        <v>4</v>
      </c>
      <c r="Y314">
        <v>4</v>
      </c>
      <c r="Z314">
        <v>4</v>
      </c>
      <c r="AA314">
        <v>4</v>
      </c>
      <c r="AB314">
        <v>4</v>
      </c>
      <c r="AC314">
        <v>4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4</v>
      </c>
      <c r="AL314">
        <v>0</v>
      </c>
      <c r="AM314">
        <v>0</v>
      </c>
      <c r="AN314">
        <v>0</v>
      </c>
      <c r="AO314">
        <v>0</v>
      </c>
      <c r="AP314">
        <v>4</v>
      </c>
      <c r="AQ314">
        <v>0</v>
      </c>
      <c r="AR314">
        <v>0</v>
      </c>
      <c r="AS314">
        <v>0</v>
      </c>
      <c r="AT314" s="1">
        <v>663.45</v>
      </c>
      <c r="AU314" s="1">
        <v>2653.8</v>
      </c>
      <c r="AV314" s="1">
        <v>0</v>
      </c>
      <c r="AW314" s="1">
        <v>2653.8</v>
      </c>
      <c r="AX314" t="s">
        <v>1065</v>
      </c>
    </row>
    <row r="315" spans="1:50" x14ac:dyDescent="0.25">
      <c r="A315" t="s">
        <v>1066</v>
      </c>
      <c r="B315" t="s">
        <v>67</v>
      </c>
      <c r="C315" t="s">
        <v>102</v>
      </c>
      <c r="D315" t="s">
        <v>1067</v>
      </c>
      <c r="E315" t="s">
        <v>1068</v>
      </c>
      <c r="F315" t="s">
        <v>1069</v>
      </c>
      <c r="G315" t="s">
        <v>71</v>
      </c>
      <c r="H315" t="s">
        <v>72</v>
      </c>
      <c r="I315" t="s">
        <v>73</v>
      </c>
      <c r="J315" t="s">
        <v>1070</v>
      </c>
      <c r="K315" t="s">
        <v>1071</v>
      </c>
      <c r="L315" t="s">
        <v>61</v>
      </c>
      <c r="M315" t="s">
        <v>76</v>
      </c>
      <c r="N315" t="s">
        <v>76</v>
      </c>
      <c r="O315" t="s">
        <v>76</v>
      </c>
      <c r="P315" t="s">
        <v>77</v>
      </c>
      <c r="Q315">
        <v>1371</v>
      </c>
      <c r="R315">
        <v>1371</v>
      </c>
      <c r="S315">
        <v>601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665</v>
      </c>
      <c r="AH315">
        <v>0</v>
      </c>
      <c r="AI315">
        <v>665</v>
      </c>
      <c r="AJ315">
        <v>1790</v>
      </c>
      <c r="AK315">
        <v>1371</v>
      </c>
      <c r="AL315">
        <v>0</v>
      </c>
      <c r="AM315">
        <v>0</v>
      </c>
      <c r="AN315">
        <v>0</v>
      </c>
      <c r="AO315">
        <v>0</v>
      </c>
      <c r="AP315">
        <v>1371</v>
      </c>
      <c r="AQ315">
        <v>665</v>
      </c>
      <c r="AR315">
        <v>0</v>
      </c>
      <c r="AS315">
        <v>820</v>
      </c>
      <c r="AT315" s="1">
        <v>438.16</v>
      </c>
      <c r="AU315" s="1">
        <v>600717.36</v>
      </c>
      <c r="AV315" s="1">
        <v>291376.40000000002</v>
      </c>
      <c r="AW315" s="1">
        <v>0</v>
      </c>
      <c r="AX315" t="s">
        <v>1071</v>
      </c>
    </row>
    <row r="316" spans="1:50" x14ac:dyDescent="0.25">
      <c r="A316" t="s">
        <v>1072</v>
      </c>
      <c r="B316" t="s">
        <v>67</v>
      </c>
      <c r="C316">
        <v>2014</v>
      </c>
      <c r="D316" t="s">
        <v>1073</v>
      </c>
      <c r="E316" t="s">
        <v>334</v>
      </c>
      <c r="F316" t="s">
        <v>335</v>
      </c>
      <c r="G316" t="s">
        <v>71</v>
      </c>
      <c r="H316" t="s">
        <v>72</v>
      </c>
      <c r="I316" t="s">
        <v>230</v>
      </c>
      <c r="J316" t="s">
        <v>336</v>
      </c>
      <c r="K316" t="s">
        <v>335</v>
      </c>
      <c r="L316" t="s">
        <v>61</v>
      </c>
      <c r="M316" t="s">
        <v>76</v>
      </c>
      <c r="N316" t="s">
        <v>76</v>
      </c>
      <c r="O316" t="s">
        <v>76</v>
      </c>
      <c r="P316" t="s">
        <v>77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 s="1" t="s">
        <v>78</v>
      </c>
      <c r="AU316" s="1">
        <v>0</v>
      </c>
      <c r="AV316" s="1">
        <v>0</v>
      </c>
      <c r="AW316" s="1">
        <v>0</v>
      </c>
      <c r="AX316" t="s">
        <v>335</v>
      </c>
    </row>
    <row r="317" spans="1:50" x14ac:dyDescent="0.25">
      <c r="A317" t="s">
        <v>1074</v>
      </c>
      <c r="B317" t="s">
        <v>51</v>
      </c>
      <c r="C317" t="s">
        <v>112</v>
      </c>
      <c r="D317" t="s">
        <v>1075</v>
      </c>
      <c r="E317" t="s">
        <v>1076</v>
      </c>
      <c r="F317" t="s">
        <v>1077</v>
      </c>
      <c r="G317" t="s">
        <v>56</v>
      </c>
      <c r="H317" t="s">
        <v>57</v>
      </c>
      <c r="I317" t="s">
        <v>58</v>
      </c>
      <c r="J317" t="s">
        <v>1078</v>
      </c>
      <c r="K317" t="s">
        <v>1079</v>
      </c>
      <c r="L317" t="s">
        <v>61</v>
      </c>
      <c r="M317" t="s">
        <v>76</v>
      </c>
      <c r="N317" t="s">
        <v>76</v>
      </c>
      <c r="O317" t="s">
        <v>76</v>
      </c>
      <c r="P317" t="s">
        <v>65</v>
      </c>
      <c r="Q317">
        <v>196</v>
      </c>
      <c r="R317">
        <v>196</v>
      </c>
      <c r="S317">
        <v>196</v>
      </c>
      <c r="T317">
        <v>196</v>
      </c>
      <c r="U317">
        <v>196</v>
      </c>
      <c r="V317">
        <v>196</v>
      </c>
      <c r="W317">
        <v>196</v>
      </c>
      <c r="X317">
        <v>196</v>
      </c>
      <c r="Y317">
        <v>103</v>
      </c>
      <c r="Z317">
        <v>33</v>
      </c>
      <c r="AA317">
        <v>33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111</v>
      </c>
      <c r="AH317">
        <v>0</v>
      </c>
      <c r="AI317">
        <v>111</v>
      </c>
      <c r="AJ317">
        <v>0</v>
      </c>
      <c r="AK317">
        <v>122</v>
      </c>
      <c r="AL317">
        <v>74</v>
      </c>
      <c r="AM317">
        <v>0</v>
      </c>
      <c r="AN317">
        <v>0</v>
      </c>
      <c r="AO317">
        <v>0</v>
      </c>
      <c r="AP317">
        <v>196</v>
      </c>
      <c r="AQ317">
        <v>68</v>
      </c>
      <c r="AR317">
        <v>43</v>
      </c>
      <c r="AS317">
        <v>37</v>
      </c>
      <c r="AT317" s="1">
        <v>637.71</v>
      </c>
      <c r="AU317" s="1">
        <v>124991.16</v>
      </c>
      <c r="AV317" s="1">
        <v>70785.81</v>
      </c>
      <c r="AW317" s="1">
        <v>124991.16</v>
      </c>
      <c r="AX317" t="s">
        <v>1079</v>
      </c>
    </row>
    <row r="318" spans="1:50" x14ac:dyDescent="0.25">
      <c r="A318" t="s">
        <v>2443</v>
      </c>
      <c r="B318" t="s">
        <v>67</v>
      </c>
      <c r="C318" t="s">
        <v>284</v>
      </c>
      <c r="D318" t="s">
        <v>2444</v>
      </c>
      <c r="E318" t="s">
        <v>2221</v>
      </c>
      <c r="F318" t="s">
        <v>1923</v>
      </c>
      <c r="G318" t="s">
        <v>71</v>
      </c>
      <c r="H318" t="s">
        <v>72</v>
      </c>
      <c r="I318" t="s">
        <v>230</v>
      </c>
      <c r="J318" t="s">
        <v>1924</v>
      </c>
      <c r="K318" t="s">
        <v>1925</v>
      </c>
      <c r="L318" t="s">
        <v>61</v>
      </c>
      <c r="M318" t="s">
        <v>76</v>
      </c>
      <c r="N318" t="s">
        <v>76</v>
      </c>
      <c r="O318" t="s">
        <v>76</v>
      </c>
      <c r="P318" t="s">
        <v>77</v>
      </c>
      <c r="Q318">
        <v>1024</v>
      </c>
      <c r="R318">
        <v>1024</v>
      </c>
      <c r="S318">
        <v>1024</v>
      </c>
      <c r="T318">
        <v>1024</v>
      </c>
      <c r="U318">
        <v>1024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140</v>
      </c>
      <c r="AH318">
        <v>0</v>
      </c>
      <c r="AI318">
        <v>140</v>
      </c>
      <c r="AJ318">
        <v>417</v>
      </c>
      <c r="AK318">
        <v>1024</v>
      </c>
      <c r="AL318">
        <v>0</v>
      </c>
      <c r="AM318">
        <v>0</v>
      </c>
      <c r="AN318">
        <v>0</v>
      </c>
      <c r="AO318">
        <v>0</v>
      </c>
      <c r="AP318">
        <v>1024</v>
      </c>
      <c r="AQ318">
        <v>0</v>
      </c>
      <c r="AR318">
        <v>140</v>
      </c>
      <c r="AS318">
        <v>20</v>
      </c>
      <c r="AT318" s="1">
        <v>713.89</v>
      </c>
      <c r="AU318" s="1">
        <v>731023.35999999999</v>
      </c>
      <c r="AV318" s="1">
        <v>99944.599999999991</v>
      </c>
      <c r="AW318" s="1">
        <v>0</v>
      </c>
      <c r="AX318" t="s">
        <v>1925</v>
      </c>
    </row>
    <row r="319" spans="1:50" x14ac:dyDescent="0.25">
      <c r="A319" t="s">
        <v>2445</v>
      </c>
      <c r="B319" t="s">
        <v>67</v>
      </c>
      <c r="C319">
        <v>2014</v>
      </c>
      <c r="D319" t="s">
        <v>2446</v>
      </c>
      <c r="E319" t="s">
        <v>1237</v>
      </c>
      <c r="F319" t="s">
        <v>1238</v>
      </c>
      <c r="G319" t="s">
        <v>71</v>
      </c>
      <c r="H319" t="s">
        <v>72</v>
      </c>
      <c r="I319" t="s">
        <v>280</v>
      </c>
      <c r="J319" t="s">
        <v>1239</v>
      </c>
      <c r="K319" t="s">
        <v>1240</v>
      </c>
      <c r="L319" t="s">
        <v>61</v>
      </c>
      <c r="M319" t="s">
        <v>62</v>
      </c>
      <c r="N319" t="s">
        <v>76</v>
      </c>
      <c r="O319" t="s">
        <v>76</v>
      </c>
      <c r="P319" t="s">
        <v>77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 s="1" t="s">
        <v>78</v>
      </c>
      <c r="AU319" s="1">
        <v>0</v>
      </c>
      <c r="AV319" s="1">
        <v>0</v>
      </c>
      <c r="AW319" s="1">
        <v>0</v>
      </c>
      <c r="AX319" t="s">
        <v>1240</v>
      </c>
    </row>
    <row r="320" spans="1:50" x14ac:dyDescent="0.25">
      <c r="A320" t="s">
        <v>2447</v>
      </c>
      <c r="B320" t="s">
        <v>101</v>
      </c>
      <c r="C320" t="s">
        <v>468</v>
      </c>
      <c r="D320" t="s">
        <v>2448</v>
      </c>
      <c r="E320" t="s">
        <v>2449</v>
      </c>
      <c r="F320" t="s">
        <v>97</v>
      </c>
      <c r="G320" t="s">
        <v>71</v>
      </c>
      <c r="H320" t="s">
        <v>106</v>
      </c>
      <c r="I320" t="s">
        <v>73</v>
      </c>
      <c r="J320" t="s">
        <v>98</v>
      </c>
      <c r="K320" t="s">
        <v>99</v>
      </c>
      <c r="L320" t="s">
        <v>61</v>
      </c>
      <c r="M320" t="s">
        <v>76</v>
      </c>
      <c r="N320" t="s">
        <v>76</v>
      </c>
      <c r="O320" t="s">
        <v>76</v>
      </c>
      <c r="P320" t="s">
        <v>110</v>
      </c>
      <c r="Q320">
        <v>3</v>
      </c>
      <c r="R320">
        <v>3</v>
      </c>
      <c r="S320">
        <v>3</v>
      </c>
      <c r="T320">
        <v>3</v>
      </c>
      <c r="U320">
        <v>3</v>
      </c>
      <c r="V320">
        <v>3</v>
      </c>
      <c r="W320">
        <v>3</v>
      </c>
      <c r="X320">
        <v>3</v>
      </c>
      <c r="Y320">
        <v>3</v>
      </c>
      <c r="Z320">
        <v>3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3</v>
      </c>
      <c r="AL320">
        <v>0</v>
      </c>
      <c r="AM320">
        <v>0</v>
      </c>
      <c r="AN320">
        <v>0</v>
      </c>
      <c r="AO320">
        <v>0</v>
      </c>
      <c r="AP320">
        <v>3</v>
      </c>
      <c r="AQ320">
        <v>0</v>
      </c>
      <c r="AR320">
        <v>0</v>
      </c>
      <c r="AS320">
        <v>0</v>
      </c>
      <c r="AT320" s="1">
        <v>444.81</v>
      </c>
      <c r="AU320" s="1">
        <v>1334.43</v>
      </c>
      <c r="AV320" s="1">
        <v>0</v>
      </c>
      <c r="AW320" s="1">
        <v>1334.43</v>
      </c>
      <c r="AX320" t="s">
        <v>99</v>
      </c>
    </row>
    <row r="321" spans="1:50" x14ac:dyDescent="0.25">
      <c r="A321" t="s">
        <v>2450</v>
      </c>
      <c r="B321" t="s">
        <v>67</v>
      </c>
      <c r="C321">
        <v>2014</v>
      </c>
      <c r="D321" t="s">
        <v>2451</v>
      </c>
      <c r="E321" t="s">
        <v>2452</v>
      </c>
      <c r="F321" t="s">
        <v>97</v>
      </c>
      <c r="G321" t="s">
        <v>71</v>
      </c>
      <c r="H321" t="s">
        <v>72</v>
      </c>
      <c r="I321" t="s">
        <v>73</v>
      </c>
      <c r="J321" t="s">
        <v>98</v>
      </c>
      <c r="K321" t="s">
        <v>99</v>
      </c>
      <c r="L321" t="s">
        <v>61</v>
      </c>
      <c r="M321" t="s">
        <v>76</v>
      </c>
      <c r="N321" t="s">
        <v>76</v>
      </c>
      <c r="O321" t="s">
        <v>76</v>
      </c>
      <c r="P321" t="s">
        <v>77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 s="1" t="s">
        <v>78</v>
      </c>
      <c r="AU321" s="1">
        <v>0</v>
      </c>
      <c r="AV321" s="1">
        <v>0</v>
      </c>
      <c r="AW321" s="1">
        <v>0</v>
      </c>
      <c r="AX321" t="s">
        <v>99</v>
      </c>
    </row>
    <row r="322" spans="1:50" x14ac:dyDescent="0.25">
      <c r="A322" t="s">
        <v>2453</v>
      </c>
      <c r="B322" t="s">
        <v>67</v>
      </c>
      <c r="C322">
        <v>2014</v>
      </c>
      <c r="D322" t="s">
        <v>2454</v>
      </c>
      <c r="E322" t="s">
        <v>1469</v>
      </c>
      <c r="F322" t="s">
        <v>236</v>
      </c>
      <c r="G322" t="s">
        <v>71</v>
      </c>
      <c r="H322" t="s">
        <v>72</v>
      </c>
      <c r="I322" t="s">
        <v>73</v>
      </c>
      <c r="J322" t="s">
        <v>237</v>
      </c>
      <c r="K322" t="s">
        <v>238</v>
      </c>
      <c r="L322" t="s">
        <v>61</v>
      </c>
      <c r="M322" t="s">
        <v>76</v>
      </c>
      <c r="N322" t="s">
        <v>76</v>
      </c>
      <c r="O322" t="s">
        <v>76</v>
      </c>
      <c r="P322" t="s">
        <v>77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 s="1" t="s">
        <v>78</v>
      </c>
      <c r="AU322" s="1">
        <v>0</v>
      </c>
      <c r="AV322" s="1">
        <v>0</v>
      </c>
      <c r="AW322" s="1">
        <v>0</v>
      </c>
      <c r="AX322" t="s">
        <v>238</v>
      </c>
    </row>
    <row r="323" spans="1:50" x14ac:dyDescent="0.25">
      <c r="A323" t="s">
        <v>1230</v>
      </c>
      <c r="B323" t="s">
        <v>67</v>
      </c>
      <c r="C323">
        <v>2014</v>
      </c>
      <c r="D323" t="s">
        <v>1231</v>
      </c>
      <c r="E323" t="s">
        <v>1232</v>
      </c>
      <c r="F323" t="s">
        <v>115</v>
      </c>
      <c r="G323" t="s">
        <v>116</v>
      </c>
      <c r="H323" t="s">
        <v>72</v>
      </c>
      <c r="I323" t="s">
        <v>117</v>
      </c>
      <c r="J323" t="s">
        <v>118</v>
      </c>
      <c r="K323" t="s">
        <v>119</v>
      </c>
      <c r="L323" t="s">
        <v>61</v>
      </c>
      <c r="M323" t="s">
        <v>62</v>
      </c>
      <c r="N323" t="s">
        <v>63</v>
      </c>
      <c r="O323" t="s">
        <v>120</v>
      </c>
      <c r="P323" t="s">
        <v>120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 s="1" t="s">
        <v>78</v>
      </c>
      <c r="AU323" s="1">
        <v>0</v>
      </c>
      <c r="AV323" s="1">
        <v>0</v>
      </c>
      <c r="AW323" s="1">
        <v>0</v>
      </c>
      <c r="AX323" t="s">
        <v>119</v>
      </c>
    </row>
    <row r="324" spans="1:50" x14ac:dyDescent="0.25">
      <c r="A324" t="s">
        <v>6808</v>
      </c>
      <c r="B324" t="s">
        <v>67</v>
      </c>
      <c r="C324" t="s">
        <v>284</v>
      </c>
      <c r="D324" t="s">
        <v>6809</v>
      </c>
      <c r="E324" t="s">
        <v>8267</v>
      </c>
      <c r="F324" t="s">
        <v>8268</v>
      </c>
      <c r="G324" t="s">
        <v>71</v>
      </c>
      <c r="H324" t="s">
        <v>72</v>
      </c>
      <c r="I324" t="s">
        <v>133</v>
      </c>
      <c r="J324" t="s">
        <v>8269</v>
      </c>
      <c r="K324" t="s">
        <v>6777</v>
      </c>
      <c r="L324" t="s">
        <v>61</v>
      </c>
      <c r="M324" t="s">
        <v>76</v>
      </c>
      <c r="N324" t="s">
        <v>76</v>
      </c>
      <c r="O324" t="s">
        <v>76</v>
      </c>
      <c r="P324" t="s">
        <v>77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1001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 s="1" t="s">
        <v>78</v>
      </c>
      <c r="AU324" s="1">
        <v>0</v>
      </c>
      <c r="AV324" s="1">
        <v>0</v>
      </c>
      <c r="AW324" s="1">
        <v>0</v>
      </c>
      <c r="AX324" t="s">
        <v>6777</v>
      </c>
    </row>
    <row r="325" spans="1:50" x14ac:dyDescent="0.25">
      <c r="A325" t="s">
        <v>1233</v>
      </c>
      <c r="B325" t="s">
        <v>67</v>
      </c>
      <c r="C325">
        <v>2014</v>
      </c>
      <c r="D325" t="s">
        <v>1234</v>
      </c>
      <c r="E325" t="s">
        <v>419</v>
      </c>
      <c r="F325" t="s">
        <v>420</v>
      </c>
      <c r="G325" t="s">
        <v>71</v>
      </c>
      <c r="H325" t="s">
        <v>72</v>
      </c>
      <c r="I325" t="s">
        <v>133</v>
      </c>
      <c r="J325" t="s">
        <v>421</v>
      </c>
      <c r="K325" t="s">
        <v>422</v>
      </c>
      <c r="L325" t="s">
        <v>61</v>
      </c>
      <c r="M325" t="s">
        <v>76</v>
      </c>
      <c r="N325" t="s">
        <v>76</v>
      </c>
      <c r="O325" t="s">
        <v>76</v>
      </c>
      <c r="P325" t="s">
        <v>77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 s="1" t="s">
        <v>78</v>
      </c>
      <c r="AU325" s="1">
        <v>0</v>
      </c>
      <c r="AV325" s="1">
        <v>0</v>
      </c>
      <c r="AW325" s="1">
        <v>0</v>
      </c>
      <c r="AX325" t="s">
        <v>422</v>
      </c>
    </row>
    <row r="326" spans="1:50" x14ac:dyDescent="0.25">
      <c r="A326" t="s">
        <v>1235</v>
      </c>
      <c r="B326" t="s">
        <v>67</v>
      </c>
      <c r="C326">
        <v>2014</v>
      </c>
      <c r="D326" t="s">
        <v>1236</v>
      </c>
      <c r="E326" t="s">
        <v>1237</v>
      </c>
      <c r="F326" t="s">
        <v>1238</v>
      </c>
      <c r="G326" t="s">
        <v>71</v>
      </c>
      <c r="H326" t="s">
        <v>72</v>
      </c>
      <c r="I326" t="s">
        <v>280</v>
      </c>
      <c r="J326" t="s">
        <v>1239</v>
      </c>
      <c r="K326" t="s">
        <v>1240</v>
      </c>
      <c r="L326" t="s">
        <v>61</v>
      </c>
      <c r="M326" t="s">
        <v>62</v>
      </c>
      <c r="N326" t="s">
        <v>63</v>
      </c>
      <c r="O326" t="s">
        <v>85</v>
      </c>
      <c r="P326" t="s">
        <v>77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 s="1" t="s">
        <v>78</v>
      </c>
      <c r="AU326" s="1">
        <v>0</v>
      </c>
      <c r="AV326" s="1">
        <v>0</v>
      </c>
      <c r="AW326" s="1">
        <v>0</v>
      </c>
      <c r="AX326" t="s">
        <v>1240</v>
      </c>
    </row>
    <row r="327" spans="1:50" x14ac:dyDescent="0.25">
      <c r="A327" t="s">
        <v>1241</v>
      </c>
      <c r="B327" t="s">
        <v>67</v>
      </c>
      <c r="C327">
        <v>2014</v>
      </c>
      <c r="D327" t="s">
        <v>1242</v>
      </c>
      <c r="E327" t="s">
        <v>298</v>
      </c>
      <c r="F327" t="s">
        <v>299</v>
      </c>
      <c r="G327" t="s">
        <v>71</v>
      </c>
      <c r="H327" t="s">
        <v>72</v>
      </c>
      <c r="I327" t="s">
        <v>230</v>
      </c>
      <c r="J327" t="s">
        <v>300</v>
      </c>
      <c r="K327" t="s">
        <v>301</v>
      </c>
      <c r="L327" t="s">
        <v>61</v>
      </c>
      <c r="M327" t="s">
        <v>76</v>
      </c>
      <c r="N327" t="s">
        <v>76</v>
      </c>
      <c r="O327" t="s">
        <v>76</v>
      </c>
      <c r="P327" t="s">
        <v>77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 s="1" t="s">
        <v>78</v>
      </c>
      <c r="AU327" s="1">
        <v>0</v>
      </c>
      <c r="AV327" s="1">
        <v>0</v>
      </c>
      <c r="AW327" s="1">
        <v>0</v>
      </c>
      <c r="AX327" t="s">
        <v>301</v>
      </c>
    </row>
    <row r="328" spans="1:50" x14ac:dyDescent="0.25">
      <c r="A328" t="s">
        <v>2966</v>
      </c>
      <c r="B328" t="s">
        <v>101</v>
      </c>
      <c r="C328" t="s">
        <v>468</v>
      </c>
      <c r="D328" t="s">
        <v>2967</v>
      </c>
      <c r="E328" t="s">
        <v>2968</v>
      </c>
      <c r="F328" t="s">
        <v>2969</v>
      </c>
      <c r="G328" t="s">
        <v>116</v>
      </c>
      <c r="H328" t="s">
        <v>106</v>
      </c>
      <c r="I328" t="s">
        <v>117</v>
      </c>
      <c r="J328" t="s">
        <v>2970</v>
      </c>
      <c r="K328" t="s">
        <v>2971</v>
      </c>
      <c r="L328" t="s">
        <v>61</v>
      </c>
      <c r="M328" t="s">
        <v>76</v>
      </c>
      <c r="N328" t="s">
        <v>76</v>
      </c>
      <c r="O328" t="s">
        <v>76</v>
      </c>
      <c r="P328" t="s">
        <v>120</v>
      </c>
      <c r="Q328">
        <v>4</v>
      </c>
      <c r="R328">
        <v>4</v>
      </c>
      <c r="S328">
        <v>4</v>
      </c>
      <c r="T328">
        <v>4</v>
      </c>
      <c r="U328">
        <v>4</v>
      </c>
      <c r="V328">
        <v>4</v>
      </c>
      <c r="W328">
        <v>4</v>
      </c>
      <c r="X328">
        <v>4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4</v>
      </c>
      <c r="AL328">
        <v>0</v>
      </c>
      <c r="AM328">
        <v>0</v>
      </c>
      <c r="AN328">
        <v>0</v>
      </c>
      <c r="AO328">
        <v>0</v>
      </c>
      <c r="AP328">
        <v>4</v>
      </c>
      <c r="AQ328">
        <v>0</v>
      </c>
      <c r="AR328">
        <v>0</v>
      </c>
      <c r="AS328">
        <v>0</v>
      </c>
      <c r="AT328" s="1">
        <v>266.39</v>
      </c>
      <c r="AU328" s="1">
        <v>1065.56</v>
      </c>
      <c r="AV328" s="1">
        <v>0</v>
      </c>
      <c r="AW328" s="1">
        <v>1065.56</v>
      </c>
      <c r="AX328" t="s">
        <v>2971</v>
      </c>
    </row>
    <row r="329" spans="1:50" x14ac:dyDescent="0.25">
      <c r="A329" t="s">
        <v>2972</v>
      </c>
      <c r="B329" t="s">
        <v>67</v>
      </c>
      <c r="C329">
        <v>2014</v>
      </c>
      <c r="D329" t="s">
        <v>2973</v>
      </c>
      <c r="E329" t="s">
        <v>256</v>
      </c>
      <c r="F329" t="s">
        <v>257</v>
      </c>
      <c r="G329" t="s">
        <v>71</v>
      </c>
      <c r="H329" t="s">
        <v>72</v>
      </c>
      <c r="I329" t="s">
        <v>133</v>
      </c>
      <c r="J329" t="s">
        <v>258</v>
      </c>
      <c r="K329" t="s">
        <v>259</v>
      </c>
      <c r="L329" t="s">
        <v>61</v>
      </c>
      <c r="M329" t="s">
        <v>76</v>
      </c>
      <c r="N329" t="s">
        <v>76</v>
      </c>
      <c r="O329" t="s">
        <v>76</v>
      </c>
      <c r="P329" t="s">
        <v>77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 s="1" t="s">
        <v>78</v>
      </c>
      <c r="AU329" s="1">
        <v>0</v>
      </c>
      <c r="AV329" s="1">
        <v>0</v>
      </c>
      <c r="AW329" s="1">
        <v>0</v>
      </c>
      <c r="AX329" t="s">
        <v>259</v>
      </c>
    </row>
    <row r="330" spans="1:50" x14ac:dyDescent="0.25">
      <c r="A330" t="s">
        <v>2974</v>
      </c>
      <c r="B330" t="s">
        <v>67</v>
      </c>
      <c r="C330">
        <v>2014</v>
      </c>
      <c r="D330" t="s">
        <v>2975</v>
      </c>
      <c r="E330" t="s">
        <v>292</v>
      </c>
      <c r="F330" t="s">
        <v>293</v>
      </c>
      <c r="G330" t="s">
        <v>71</v>
      </c>
      <c r="H330" t="s">
        <v>72</v>
      </c>
      <c r="I330" t="s">
        <v>73</v>
      </c>
      <c r="J330" t="s">
        <v>294</v>
      </c>
      <c r="K330" t="s">
        <v>295</v>
      </c>
      <c r="L330" t="s">
        <v>61</v>
      </c>
      <c r="M330" t="s">
        <v>62</v>
      </c>
      <c r="N330" t="s">
        <v>76</v>
      </c>
      <c r="O330" t="s">
        <v>76</v>
      </c>
      <c r="P330" t="s">
        <v>77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 s="1" t="s">
        <v>78</v>
      </c>
      <c r="AU330" s="1">
        <v>0</v>
      </c>
      <c r="AV330" s="1">
        <v>0</v>
      </c>
      <c r="AW330" s="1">
        <v>0</v>
      </c>
      <c r="AX330" t="s">
        <v>295</v>
      </c>
    </row>
    <row r="331" spans="1:50" x14ac:dyDescent="0.25">
      <c r="A331" t="s">
        <v>2976</v>
      </c>
      <c r="B331" t="s">
        <v>190</v>
      </c>
      <c r="C331" t="s">
        <v>171</v>
      </c>
      <c r="D331" t="s">
        <v>2977</v>
      </c>
      <c r="E331" t="s">
        <v>664</v>
      </c>
      <c r="F331" t="s">
        <v>665</v>
      </c>
      <c r="G331" t="s">
        <v>71</v>
      </c>
      <c r="H331" t="s">
        <v>106</v>
      </c>
      <c r="I331" t="s">
        <v>73</v>
      </c>
      <c r="J331" t="s">
        <v>666</v>
      </c>
      <c r="K331" t="s">
        <v>667</v>
      </c>
      <c r="L331" t="s">
        <v>196</v>
      </c>
      <c r="M331" t="s">
        <v>76</v>
      </c>
      <c r="N331" t="s">
        <v>76</v>
      </c>
      <c r="O331" t="s">
        <v>76</v>
      </c>
      <c r="P331" t="s">
        <v>110</v>
      </c>
      <c r="Q331">
        <v>1153</v>
      </c>
      <c r="R331">
        <v>1153</v>
      </c>
      <c r="S331">
        <v>1147</v>
      </c>
      <c r="T331">
        <v>275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260</v>
      </c>
      <c r="AK331">
        <v>5</v>
      </c>
      <c r="AL331">
        <v>0</v>
      </c>
      <c r="AM331">
        <v>0</v>
      </c>
      <c r="AN331">
        <v>0</v>
      </c>
      <c r="AO331">
        <v>1148</v>
      </c>
      <c r="AP331">
        <v>1153</v>
      </c>
      <c r="AQ331">
        <v>0</v>
      </c>
      <c r="AR331">
        <v>0</v>
      </c>
      <c r="AS331">
        <v>0</v>
      </c>
      <c r="AT331" s="1">
        <v>556.97879999999998</v>
      </c>
      <c r="AU331" s="1">
        <v>642196.5564</v>
      </c>
      <c r="AV331" s="1">
        <v>0</v>
      </c>
      <c r="AW331" s="1">
        <v>0</v>
      </c>
      <c r="AX331" t="s">
        <v>667</v>
      </c>
    </row>
    <row r="332" spans="1:50" x14ac:dyDescent="0.25">
      <c r="A332" t="s">
        <v>2978</v>
      </c>
      <c r="B332" t="s">
        <v>67</v>
      </c>
      <c r="C332">
        <v>2014</v>
      </c>
      <c r="D332" t="s">
        <v>2979</v>
      </c>
      <c r="E332" t="s">
        <v>69</v>
      </c>
      <c r="F332" t="s">
        <v>70</v>
      </c>
      <c r="G332" t="s">
        <v>71</v>
      </c>
      <c r="H332" t="s">
        <v>72</v>
      </c>
      <c r="I332" t="s">
        <v>73</v>
      </c>
      <c r="J332" t="s">
        <v>74</v>
      </c>
      <c r="K332" t="s">
        <v>75</v>
      </c>
      <c r="L332" t="s">
        <v>61</v>
      </c>
      <c r="M332" t="s">
        <v>76</v>
      </c>
      <c r="N332" t="s">
        <v>76</v>
      </c>
      <c r="O332" t="s">
        <v>76</v>
      </c>
      <c r="P332" t="s">
        <v>77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 s="1" t="s">
        <v>78</v>
      </c>
      <c r="AU332" s="1">
        <v>0</v>
      </c>
      <c r="AV332" s="1">
        <v>0</v>
      </c>
      <c r="AW332" s="1">
        <v>0</v>
      </c>
      <c r="AX332" t="s">
        <v>75</v>
      </c>
    </row>
    <row r="333" spans="1:50" x14ac:dyDescent="0.25">
      <c r="A333" t="s">
        <v>1776</v>
      </c>
      <c r="B333" t="s">
        <v>67</v>
      </c>
      <c r="C333" t="s">
        <v>718</v>
      </c>
      <c r="D333" t="s">
        <v>1777</v>
      </c>
      <c r="E333" t="s">
        <v>492</v>
      </c>
      <c r="F333" t="s">
        <v>493</v>
      </c>
      <c r="G333" t="s">
        <v>71</v>
      </c>
      <c r="H333" t="s">
        <v>72</v>
      </c>
      <c r="I333" t="s">
        <v>230</v>
      </c>
      <c r="J333" t="s">
        <v>494</v>
      </c>
      <c r="K333" t="s">
        <v>495</v>
      </c>
      <c r="L333" t="s">
        <v>61</v>
      </c>
      <c r="M333" t="s">
        <v>76</v>
      </c>
      <c r="N333" t="s">
        <v>76</v>
      </c>
      <c r="O333" t="s">
        <v>76</v>
      </c>
      <c r="P333" t="s">
        <v>77</v>
      </c>
      <c r="Q333">
        <v>1385</v>
      </c>
      <c r="R333">
        <v>1385</v>
      </c>
      <c r="S333">
        <v>1385</v>
      </c>
      <c r="T333">
        <v>1385</v>
      </c>
      <c r="U333">
        <v>1385</v>
      </c>
      <c r="V333">
        <v>1385</v>
      </c>
      <c r="W333">
        <v>1385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100</v>
      </c>
      <c r="AF333">
        <v>0</v>
      </c>
      <c r="AG333">
        <v>710</v>
      </c>
      <c r="AH333">
        <v>0</v>
      </c>
      <c r="AI333">
        <v>810</v>
      </c>
      <c r="AJ333">
        <v>794</v>
      </c>
      <c r="AK333">
        <v>1385</v>
      </c>
      <c r="AL333">
        <v>0</v>
      </c>
      <c r="AM333">
        <v>0</v>
      </c>
      <c r="AN333">
        <v>0</v>
      </c>
      <c r="AO333">
        <v>0</v>
      </c>
      <c r="AP333">
        <v>1385</v>
      </c>
      <c r="AQ333">
        <v>710</v>
      </c>
      <c r="AR333">
        <v>100</v>
      </c>
      <c r="AS333">
        <v>810</v>
      </c>
      <c r="AT333" s="1">
        <v>518.44000000000005</v>
      </c>
      <c r="AU333" s="1">
        <v>718039.4</v>
      </c>
      <c r="AV333" s="1">
        <v>419936.4</v>
      </c>
      <c r="AW333" s="1">
        <v>0</v>
      </c>
      <c r="AX333" t="s">
        <v>495</v>
      </c>
    </row>
    <row r="334" spans="1:50" x14ac:dyDescent="0.25">
      <c r="A334" t="s">
        <v>1778</v>
      </c>
      <c r="B334" t="s">
        <v>51</v>
      </c>
      <c r="C334" t="s">
        <v>143</v>
      </c>
      <c r="D334" t="s">
        <v>1779</v>
      </c>
      <c r="E334" t="s">
        <v>1780</v>
      </c>
      <c r="F334" t="s">
        <v>146</v>
      </c>
      <c r="G334" t="s">
        <v>56</v>
      </c>
      <c r="H334" t="s">
        <v>72</v>
      </c>
      <c r="I334" t="s">
        <v>90</v>
      </c>
      <c r="J334" t="s">
        <v>147</v>
      </c>
      <c r="K334" t="s">
        <v>148</v>
      </c>
      <c r="L334" t="s">
        <v>61</v>
      </c>
      <c r="M334" t="s">
        <v>76</v>
      </c>
      <c r="N334" t="s">
        <v>76</v>
      </c>
      <c r="O334" t="s">
        <v>76</v>
      </c>
      <c r="P334" t="s">
        <v>65</v>
      </c>
      <c r="Q334">
        <v>101</v>
      </c>
      <c r="R334">
        <v>101</v>
      </c>
      <c r="S334">
        <v>48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48</v>
      </c>
      <c r="AG334">
        <v>0</v>
      </c>
      <c r="AH334">
        <v>0</v>
      </c>
      <c r="AI334">
        <v>48</v>
      </c>
      <c r="AJ334">
        <v>416</v>
      </c>
      <c r="AK334">
        <v>101</v>
      </c>
      <c r="AL334">
        <v>0</v>
      </c>
      <c r="AM334">
        <v>0</v>
      </c>
      <c r="AN334">
        <v>0</v>
      </c>
      <c r="AO334">
        <v>0</v>
      </c>
      <c r="AP334">
        <v>101</v>
      </c>
      <c r="AQ334">
        <v>0</v>
      </c>
      <c r="AR334">
        <v>48</v>
      </c>
      <c r="AS334">
        <v>53</v>
      </c>
      <c r="AT334" s="1">
        <v>465.48439999999999</v>
      </c>
      <c r="AU334" s="1">
        <v>47013.924399999996</v>
      </c>
      <c r="AV334" s="1">
        <v>22343.251199999999</v>
      </c>
      <c r="AW334" s="1">
        <v>0</v>
      </c>
      <c r="AX334" t="s">
        <v>148</v>
      </c>
    </row>
    <row r="335" spans="1:50" x14ac:dyDescent="0.25">
      <c r="A335" t="s">
        <v>1781</v>
      </c>
      <c r="B335" t="s">
        <v>67</v>
      </c>
      <c r="C335" t="s">
        <v>129</v>
      </c>
      <c r="D335" t="s">
        <v>1782</v>
      </c>
      <c r="E335" t="s">
        <v>1783</v>
      </c>
      <c r="F335" t="s">
        <v>180</v>
      </c>
      <c r="G335" t="s">
        <v>71</v>
      </c>
      <c r="H335" t="s">
        <v>72</v>
      </c>
      <c r="I335" t="s">
        <v>73</v>
      </c>
      <c r="J335" t="s">
        <v>181</v>
      </c>
      <c r="K335" t="s">
        <v>182</v>
      </c>
      <c r="L335" t="s">
        <v>61</v>
      </c>
      <c r="M335" t="s">
        <v>62</v>
      </c>
      <c r="N335" t="s">
        <v>63</v>
      </c>
      <c r="O335" t="s">
        <v>85</v>
      </c>
      <c r="P335" t="s">
        <v>77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0</v>
      </c>
      <c r="AM335">
        <v>0</v>
      </c>
      <c r="AN335">
        <v>0</v>
      </c>
      <c r="AO335">
        <v>0</v>
      </c>
      <c r="AP335">
        <v>1</v>
      </c>
      <c r="AQ335">
        <v>0</v>
      </c>
      <c r="AR335">
        <v>0</v>
      </c>
      <c r="AS335">
        <v>0</v>
      </c>
      <c r="AT335" s="1">
        <v>547.54999999999995</v>
      </c>
      <c r="AU335" s="1">
        <v>547.54999999999995</v>
      </c>
      <c r="AV335" s="1">
        <v>0</v>
      </c>
      <c r="AW335" s="1">
        <v>547.54999999999995</v>
      </c>
      <c r="AX335" t="s">
        <v>182</v>
      </c>
    </row>
    <row r="336" spans="1:50" x14ac:dyDescent="0.25">
      <c r="A336" t="s">
        <v>1784</v>
      </c>
      <c r="B336" t="s">
        <v>67</v>
      </c>
      <c r="C336">
        <v>2014</v>
      </c>
      <c r="D336" t="s">
        <v>1785</v>
      </c>
      <c r="E336" t="s">
        <v>334</v>
      </c>
      <c r="F336" t="s">
        <v>335</v>
      </c>
      <c r="G336" t="s">
        <v>71</v>
      </c>
      <c r="H336" t="s">
        <v>72</v>
      </c>
      <c r="I336" t="s">
        <v>230</v>
      </c>
      <c r="J336" t="s">
        <v>336</v>
      </c>
      <c r="K336" t="s">
        <v>335</v>
      </c>
      <c r="L336" t="s">
        <v>61</v>
      </c>
      <c r="M336" t="s">
        <v>62</v>
      </c>
      <c r="N336" t="s">
        <v>76</v>
      </c>
      <c r="O336" t="s">
        <v>76</v>
      </c>
      <c r="P336" t="s">
        <v>77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 s="1" t="s">
        <v>78</v>
      </c>
      <c r="AU336" s="1">
        <v>0</v>
      </c>
      <c r="AV336" s="1">
        <v>0</v>
      </c>
      <c r="AW336" s="1">
        <v>0</v>
      </c>
      <c r="AX336" t="s">
        <v>335</v>
      </c>
    </row>
    <row r="337" spans="1:50" x14ac:dyDescent="0.25">
      <c r="A337" t="s">
        <v>1786</v>
      </c>
      <c r="B337" t="s">
        <v>190</v>
      </c>
      <c r="C337" t="s">
        <v>303</v>
      </c>
      <c r="D337" t="s">
        <v>1787</v>
      </c>
      <c r="E337" t="s">
        <v>1788</v>
      </c>
      <c r="F337" t="s">
        <v>1789</v>
      </c>
      <c r="G337" t="s">
        <v>56</v>
      </c>
      <c r="H337" t="s">
        <v>57</v>
      </c>
      <c r="I337" t="s">
        <v>58</v>
      </c>
      <c r="J337" t="s">
        <v>1790</v>
      </c>
      <c r="K337" t="s">
        <v>1791</v>
      </c>
      <c r="L337" t="s">
        <v>196</v>
      </c>
      <c r="M337" t="s">
        <v>76</v>
      </c>
      <c r="N337" t="s">
        <v>76</v>
      </c>
      <c r="O337" t="s">
        <v>76</v>
      </c>
      <c r="P337" t="s">
        <v>65</v>
      </c>
      <c r="Q337">
        <v>654</v>
      </c>
      <c r="R337">
        <v>654</v>
      </c>
      <c r="S337">
        <v>575</v>
      </c>
      <c r="T337">
        <v>260</v>
      </c>
      <c r="U337">
        <v>260</v>
      </c>
      <c r="V337">
        <v>260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59</v>
      </c>
      <c r="AF337">
        <v>0</v>
      </c>
      <c r="AG337">
        <v>68</v>
      </c>
      <c r="AH337">
        <v>0</v>
      </c>
      <c r="AI337">
        <v>127</v>
      </c>
      <c r="AJ337">
        <v>0</v>
      </c>
      <c r="AK337">
        <v>141</v>
      </c>
      <c r="AL337">
        <v>0</v>
      </c>
      <c r="AM337">
        <v>0</v>
      </c>
      <c r="AN337">
        <v>0</v>
      </c>
      <c r="AO337">
        <v>513</v>
      </c>
      <c r="AP337">
        <v>654</v>
      </c>
      <c r="AQ337">
        <v>127</v>
      </c>
      <c r="AR337">
        <v>0</v>
      </c>
      <c r="AS337">
        <v>59</v>
      </c>
      <c r="AT337" s="1">
        <v>616.39</v>
      </c>
      <c r="AU337" s="1">
        <v>403119.06</v>
      </c>
      <c r="AV337" s="1">
        <v>78281.53</v>
      </c>
      <c r="AW337" s="1">
        <v>0</v>
      </c>
      <c r="AX337" t="s">
        <v>1791</v>
      </c>
    </row>
    <row r="338" spans="1:50" x14ac:dyDescent="0.25">
      <c r="A338" t="s">
        <v>6740</v>
      </c>
      <c r="B338" t="s">
        <v>67</v>
      </c>
      <c r="C338" t="s">
        <v>284</v>
      </c>
      <c r="D338" t="s">
        <v>6741</v>
      </c>
      <c r="E338" t="s">
        <v>8299</v>
      </c>
      <c r="F338" t="s">
        <v>7016</v>
      </c>
      <c r="G338" t="s">
        <v>71</v>
      </c>
      <c r="H338" t="s">
        <v>72</v>
      </c>
      <c r="I338" t="s">
        <v>73</v>
      </c>
      <c r="J338" t="s">
        <v>7017</v>
      </c>
      <c r="K338" t="s">
        <v>6742</v>
      </c>
      <c r="L338" t="s">
        <v>61</v>
      </c>
      <c r="M338" t="s">
        <v>76</v>
      </c>
      <c r="N338" t="s">
        <v>76</v>
      </c>
      <c r="O338" t="s">
        <v>76</v>
      </c>
      <c r="P338" t="s">
        <v>77</v>
      </c>
      <c r="Q338">
        <v>997</v>
      </c>
      <c r="R338">
        <v>997</v>
      </c>
      <c r="S338">
        <v>717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607</v>
      </c>
      <c r="AH338">
        <v>0</v>
      </c>
      <c r="AI338">
        <v>607</v>
      </c>
      <c r="AJ338">
        <v>205</v>
      </c>
      <c r="AK338">
        <v>817</v>
      </c>
      <c r="AL338">
        <v>0</v>
      </c>
      <c r="AM338">
        <v>0</v>
      </c>
      <c r="AN338">
        <v>180</v>
      </c>
      <c r="AO338">
        <v>0</v>
      </c>
      <c r="AP338">
        <v>997</v>
      </c>
      <c r="AQ338">
        <v>455</v>
      </c>
      <c r="AR338">
        <v>152</v>
      </c>
      <c r="AS338">
        <v>180</v>
      </c>
      <c r="AT338" s="1">
        <v>966.34</v>
      </c>
      <c r="AU338" s="1">
        <v>963440.98</v>
      </c>
      <c r="AV338" s="1">
        <v>586568.38</v>
      </c>
      <c r="AW338" s="1">
        <v>0</v>
      </c>
      <c r="AX338" t="s">
        <v>6742</v>
      </c>
    </row>
    <row r="339" spans="1:50" x14ac:dyDescent="0.25">
      <c r="A339" t="s">
        <v>1182</v>
      </c>
      <c r="B339" t="s">
        <v>67</v>
      </c>
      <c r="C339">
        <v>2014</v>
      </c>
      <c r="D339" t="s">
        <v>1183</v>
      </c>
      <c r="E339" t="s">
        <v>292</v>
      </c>
      <c r="F339" t="s">
        <v>293</v>
      </c>
      <c r="G339" t="s">
        <v>71</v>
      </c>
      <c r="H339" t="s">
        <v>72</v>
      </c>
      <c r="I339" t="s">
        <v>73</v>
      </c>
      <c r="J339" t="s">
        <v>294</v>
      </c>
      <c r="K339" t="s">
        <v>295</v>
      </c>
      <c r="L339" t="s">
        <v>61</v>
      </c>
      <c r="M339" t="s">
        <v>76</v>
      </c>
      <c r="N339" t="s">
        <v>76</v>
      </c>
      <c r="O339" t="s">
        <v>76</v>
      </c>
      <c r="P339" t="s">
        <v>77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 s="1" t="s">
        <v>78</v>
      </c>
      <c r="AU339" s="1">
        <v>0</v>
      </c>
      <c r="AV339" s="1">
        <v>0</v>
      </c>
      <c r="AW339" s="1">
        <v>0</v>
      </c>
      <c r="AX339" t="s">
        <v>295</v>
      </c>
    </row>
    <row r="340" spans="1:50" x14ac:dyDescent="0.25">
      <c r="A340" t="s">
        <v>1184</v>
      </c>
      <c r="B340" t="s">
        <v>101</v>
      </c>
      <c r="C340" t="s">
        <v>251</v>
      </c>
      <c r="D340" t="s">
        <v>1185</v>
      </c>
      <c r="E340" t="s">
        <v>1186</v>
      </c>
      <c r="F340" t="s">
        <v>486</v>
      </c>
      <c r="G340" t="s">
        <v>71</v>
      </c>
      <c r="H340" t="s">
        <v>106</v>
      </c>
      <c r="I340" t="s">
        <v>230</v>
      </c>
      <c r="J340" t="s">
        <v>487</v>
      </c>
      <c r="K340" t="s">
        <v>488</v>
      </c>
      <c r="L340" t="s">
        <v>61</v>
      </c>
      <c r="M340" t="s">
        <v>76</v>
      </c>
      <c r="N340" t="s">
        <v>76</v>
      </c>
      <c r="O340" t="s">
        <v>76</v>
      </c>
      <c r="P340" t="s">
        <v>110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 s="1" t="s">
        <v>78</v>
      </c>
      <c r="AU340" s="1">
        <v>0</v>
      </c>
      <c r="AV340" s="1">
        <v>0</v>
      </c>
      <c r="AW340" s="1">
        <v>0</v>
      </c>
      <c r="AX340" t="s">
        <v>488</v>
      </c>
    </row>
    <row r="341" spans="1:50" x14ac:dyDescent="0.25">
      <c r="A341" t="s">
        <v>1187</v>
      </c>
      <c r="B341" t="s">
        <v>67</v>
      </c>
      <c r="C341">
        <v>2014</v>
      </c>
      <c r="D341" t="s">
        <v>1188</v>
      </c>
      <c r="E341" t="s">
        <v>219</v>
      </c>
      <c r="F341" t="s">
        <v>220</v>
      </c>
      <c r="G341" t="s">
        <v>71</v>
      </c>
      <c r="H341" t="s">
        <v>72</v>
      </c>
      <c r="I341" t="s">
        <v>73</v>
      </c>
      <c r="J341" t="s">
        <v>221</v>
      </c>
      <c r="K341" t="s">
        <v>222</v>
      </c>
      <c r="L341" t="s">
        <v>61</v>
      </c>
      <c r="M341" t="s">
        <v>76</v>
      </c>
      <c r="N341" t="s">
        <v>76</v>
      </c>
      <c r="O341" t="s">
        <v>76</v>
      </c>
      <c r="P341" t="s">
        <v>77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 s="1" t="s">
        <v>78</v>
      </c>
      <c r="AU341" s="1">
        <v>0</v>
      </c>
      <c r="AV341" s="1">
        <v>0</v>
      </c>
      <c r="AW341" s="1">
        <v>0</v>
      </c>
      <c r="AX341" t="s">
        <v>222</v>
      </c>
    </row>
    <row r="342" spans="1:50" x14ac:dyDescent="0.25">
      <c r="A342" t="s">
        <v>1189</v>
      </c>
      <c r="B342" t="s">
        <v>51</v>
      </c>
      <c r="C342" t="s">
        <v>156</v>
      </c>
      <c r="D342" t="s">
        <v>1190</v>
      </c>
      <c r="E342" t="s">
        <v>1191</v>
      </c>
      <c r="F342" t="s">
        <v>159</v>
      </c>
      <c r="G342" t="s">
        <v>56</v>
      </c>
      <c r="H342" t="s">
        <v>57</v>
      </c>
      <c r="I342" t="s">
        <v>90</v>
      </c>
      <c r="J342" t="s">
        <v>91</v>
      </c>
      <c r="K342" t="s">
        <v>160</v>
      </c>
      <c r="L342" t="s">
        <v>61</v>
      </c>
      <c r="M342" t="s">
        <v>76</v>
      </c>
      <c r="N342" t="s">
        <v>76</v>
      </c>
      <c r="O342" t="s">
        <v>76</v>
      </c>
      <c r="P342" t="s">
        <v>65</v>
      </c>
      <c r="Q342">
        <v>346</v>
      </c>
      <c r="R342">
        <v>346</v>
      </c>
      <c r="S342">
        <v>346</v>
      </c>
      <c r="T342">
        <v>186</v>
      </c>
      <c r="U342">
        <v>54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384</v>
      </c>
      <c r="AH342">
        <v>0</v>
      </c>
      <c r="AI342">
        <v>384</v>
      </c>
      <c r="AJ342">
        <v>100</v>
      </c>
      <c r="AK342">
        <v>278</v>
      </c>
      <c r="AL342">
        <v>68</v>
      </c>
      <c r="AM342">
        <v>0</v>
      </c>
      <c r="AN342">
        <v>0</v>
      </c>
      <c r="AO342">
        <v>0</v>
      </c>
      <c r="AP342">
        <v>346</v>
      </c>
      <c r="AQ342">
        <v>0</v>
      </c>
      <c r="AR342">
        <v>384</v>
      </c>
      <c r="AS342">
        <v>120</v>
      </c>
      <c r="AT342" s="1">
        <v>427.38</v>
      </c>
      <c r="AU342" s="1">
        <v>147873.48000000001</v>
      </c>
      <c r="AV342" s="1">
        <v>164113.91999999998</v>
      </c>
      <c r="AW342" s="1">
        <v>0</v>
      </c>
      <c r="AX342" t="s">
        <v>160</v>
      </c>
    </row>
    <row r="343" spans="1:50" x14ac:dyDescent="0.25">
      <c r="A343" t="s">
        <v>858</v>
      </c>
      <c r="B343" t="s">
        <v>67</v>
      </c>
      <c r="C343">
        <v>2014</v>
      </c>
      <c r="D343" t="s">
        <v>859</v>
      </c>
      <c r="E343" t="s">
        <v>589</v>
      </c>
      <c r="F343" t="s">
        <v>458</v>
      </c>
      <c r="G343" t="s">
        <v>71</v>
      </c>
      <c r="H343" t="s">
        <v>72</v>
      </c>
      <c r="I343" t="s">
        <v>73</v>
      </c>
      <c r="J343" t="s">
        <v>459</v>
      </c>
      <c r="K343" t="s">
        <v>460</v>
      </c>
      <c r="L343" t="s">
        <v>61</v>
      </c>
      <c r="M343" t="s">
        <v>76</v>
      </c>
      <c r="N343" t="s">
        <v>76</v>
      </c>
      <c r="O343" t="s">
        <v>76</v>
      </c>
      <c r="P343" t="s">
        <v>77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 s="1" t="s">
        <v>78</v>
      </c>
      <c r="AU343" s="1">
        <v>0</v>
      </c>
      <c r="AV343" s="1">
        <v>0</v>
      </c>
      <c r="AW343" s="1">
        <v>0</v>
      </c>
      <c r="AX343" t="s">
        <v>460</v>
      </c>
    </row>
    <row r="344" spans="1:50" x14ac:dyDescent="0.25">
      <c r="A344" t="s">
        <v>895</v>
      </c>
      <c r="B344" t="s">
        <v>67</v>
      </c>
      <c r="C344">
        <v>2014</v>
      </c>
      <c r="D344" t="s">
        <v>896</v>
      </c>
      <c r="E344" t="s">
        <v>69</v>
      </c>
      <c r="F344" t="s">
        <v>70</v>
      </c>
      <c r="G344" t="s">
        <v>71</v>
      </c>
      <c r="H344" t="s">
        <v>72</v>
      </c>
      <c r="I344" t="s">
        <v>73</v>
      </c>
      <c r="J344" t="s">
        <v>74</v>
      </c>
      <c r="K344" t="s">
        <v>75</v>
      </c>
      <c r="L344" t="s">
        <v>61</v>
      </c>
      <c r="M344" t="s">
        <v>76</v>
      </c>
      <c r="N344" t="s">
        <v>76</v>
      </c>
      <c r="O344" t="s">
        <v>76</v>
      </c>
      <c r="P344" t="s">
        <v>77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 s="1" t="s">
        <v>78</v>
      </c>
      <c r="AU344" s="1">
        <v>0</v>
      </c>
      <c r="AV344" s="1">
        <v>0</v>
      </c>
      <c r="AW344" s="1">
        <v>0</v>
      </c>
      <c r="AX344" t="s">
        <v>75</v>
      </c>
    </row>
    <row r="345" spans="1:50" x14ac:dyDescent="0.25">
      <c r="A345" t="s">
        <v>897</v>
      </c>
      <c r="B345" t="s">
        <v>67</v>
      </c>
      <c r="C345" t="s">
        <v>129</v>
      </c>
      <c r="D345" t="s">
        <v>898</v>
      </c>
      <c r="E345" t="s">
        <v>899</v>
      </c>
      <c r="F345" t="s">
        <v>900</v>
      </c>
      <c r="G345" t="s">
        <v>71</v>
      </c>
      <c r="H345" t="s">
        <v>72</v>
      </c>
      <c r="I345" t="s">
        <v>230</v>
      </c>
      <c r="J345" t="s">
        <v>901</v>
      </c>
      <c r="K345" t="s">
        <v>902</v>
      </c>
      <c r="L345" t="s">
        <v>61</v>
      </c>
      <c r="M345" t="s">
        <v>62</v>
      </c>
      <c r="N345" t="s">
        <v>76</v>
      </c>
      <c r="O345" t="s">
        <v>76</v>
      </c>
      <c r="P345" t="s">
        <v>77</v>
      </c>
      <c r="Q345">
        <v>40</v>
      </c>
      <c r="R345">
        <v>40</v>
      </c>
      <c r="S345">
        <v>40</v>
      </c>
      <c r="T345">
        <v>40</v>
      </c>
      <c r="U345">
        <v>40</v>
      </c>
      <c r="V345">
        <v>40</v>
      </c>
      <c r="W345">
        <v>40</v>
      </c>
      <c r="X345">
        <v>40</v>
      </c>
      <c r="Y345">
        <v>40</v>
      </c>
      <c r="Z345">
        <v>40</v>
      </c>
      <c r="AA345">
        <v>40</v>
      </c>
      <c r="AB345">
        <v>40</v>
      </c>
      <c r="AC345">
        <v>40</v>
      </c>
      <c r="AD345">
        <v>40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40</v>
      </c>
      <c r="AL345">
        <v>0</v>
      </c>
      <c r="AM345">
        <v>0</v>
      </c>
      <c r="AN345">
        <v>0</v>
      </c>
      <c r="AO345">
        <v>0</v>
      </c>
      <c r="AP345">
        <v>40</v>
      </c>
      <c r="AQ345">
        <v>0</v>
      </c>
      <c r="AR345">
        <v>0</v>
      </c>
      <c r="AS345">
        <v>0</v>
      </c>
      <c r="AT345" s="1">
        <v>564.19000000000005</v>
      </c>
      <c r="AU345" s="1">
        <v>22567.600000000002</v>
      </c>
      <c r="AV345" s="1">
        <v>0</v>
      </c>
      <c r="AW345" s="1">
        <v>22567.600000000002</v>
      </c>
      <c r="AX345" t="s">
        <v>902</v>
      </c>
    </row>
    <row r="346" spans="1:50" x14ac:dyDescent="0.25">
      <c r="A346" t="s">
        <v>903</v>
      </c>
      <c r="B346" t="s">
        <v>67</v>
      </c>
      <c r="C346">
        <v>2014</v>
      </c>
      <c r="D346" t="s">
        <v>904</v>
      </c>
      <c r="E346" t="s">
        <v>526</v>
      </c>
      <c r="F346" t="s">
        <v>527</v>
      </c>
      <c r="G346" t="s">
        <v>71</v>
      </c>
      <c r="H346" t="s">
        <v>72</v>
      </c>
      <c r="I346" t="s">
        <v>280</v>
      </c>
      <c r="J346" t="s">
        <v>528</v>
      </c>
      <c r="K346" t="s">
        <v>529</v>
      </c>
      <c r="L346" t="s">
        <v>61</v>
      </c>
      <c r="M346" t="s">
        <v>76</v>
      </c>
      <c r="N346" t="s">
        <v>76</v>
      </c>
      <c r="O346" t="s">
        <v>76</v>
      </c>
      <c r="P346" t="s">
        <v>77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 s="1" t="s">
        <v>78</v>
      </c>
      <c r="AU346" s="1">
        <v>0</v>
      </c>
      <c r="AV346" s="1">
        <v>0</v>
      </c>
      <c r="AW346" s="1">
        <v>0</v>
      </c>
      <c r="AX346" t="s">
        <v>529</v>
      </c>
    </row>
    <row r="347" spans="1:50" x14ac:dyDescent="0.25">
      <c r="A347" t="s">
        <v>905</v>
      </c>
      <c r="B347" t="s">
        <v>101</v>
      </c>
      <c r="C347" t="s">
        <v>468</v>
      </c>
      <c r="D347" t="s">
        <v>906</v>
      </c>
      <c r="E347" t="s">
        <v>907</v>
      </c>
      <c r="F347" t="s">
        <v>645</v>
      </c>
      <c r="G347" t="s">
        <v>71</v>
      </c>
      <c r="H347" t="s">
        <v>106</v>
      </c>
      <c r="I347" t="s">
        <v>73</v>
      </c>
      <c r="J347" t="s">
        <v>646</v>
      </c>
      <c r="K347" t="s">
        <v>647</v>
      </c>
      <c r="L347" t="s">
        <v>61</v>
      </c>
      <c r="M347" t="s">
        <v>76</v>
      </c>
      <c r="N347" t="s">
        <v>76</v>
      </c>
      <c r="O347" t="s">
        <v>76</v>
      </c>
      <c r="P347" t="s">
        <v>110</v>
      </c>
      <c r="Q347">
        <v>61</v>
      </c>
      <c r="R347">
        <v>61</v>
      </c>
      <c r="S347">
        <v>61</v>
      </c>
      <c r="T347">
        <v>61</v>
      </c>
      <c r="U347">
        <v>61</v>
      </c>
      <c r="V347">
        <v>61</v>
      </c>
      <c r="W347">
        <v>61</v>
      </c>
      <c r="X347">
        <v>61</v>
      </c>
      <c r="Y347">
        <v>61</v>
      </c>
      <c r="Z347">
        <v>61</v>
      </c>
      <c r="AA347">
        <v>61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61</v>
      </c>
      <c r="AL347">
        <v>0</v>
      </c>
      <c r="AM347">
        <v>0</v>
      </c>
      <c r="AN347">
        <v>0</v>
      </c>
      <c r="AO347">
        <v>0</v>
      </c>
      <c r="AP347">
        <v>61</v>
      </c>
      <c r="AQ347">
        <v>0</v>
      </c>
      <c r="AR347">
        <v>0</v>
      </c>
      <c r="AS347">
        <v>0</v>
      </c>
      <c r="AT347" s="1">
        <v>637.03</v>
      </c>
      <c r="AU347" s="1">
        <v>38858.83</v>
      </c>
      <c r="AV347" s="1">
        <v>0</v>
      </c>
      <c r="AW347" s="1">
        <v>38858.83</v>
      </c>
      <c r="AX347" t="s">
        <v>647</v>
      </c>
    </row>
    <row r="348" spans="1:50" x14ac:dyDescent="0.25">
      <c r="A348" t="s">
        <v>3777</v>
      </c>
      <c r="B348" t="s">
        <v>101</v>
      </c>
      <c r="C348" t="s">
        <v>251</v>
      </c>
      <c r="D348" t="s">
        <v>3778</v>
      </c>
      <c r="E348" t="s">
        <v>3779</v>
      </c>
      <c r="F348" t="s">
        <v>397</v>
      </c>
      <c r="G348" t="s">
        <v>71</v>
      </c>
      <c r="H348" t="s">
        <v>106</v>
      </c>
      <c r="I348" t="s">
        <v>230</v>
      </c>
      <c r="J348" t="s">
        <v>398</v>
      </c>
      <c r="K348" t="s">
        <v>399</v>
      </c>
      <c r="L348" t="s">
        <v>61</v>
      </c>
      <c r="M348" t="s">
        <v>76</v>
      </c>
      <c r="N348" t="s">
        <v>76</v>
      </c>
      <c r="O348" t="s">
        <v>76</v>
      </c>
      <c r="P348" t="s">
        <v>110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 s="1" t="s">
        <v>78</v>
      </c>
      <c r="AU348" s="1">
        <v>0</v>
      </c>
      <c r="AV348" s="1">
        <v>0</v>
      </c>
      <c r="AW348" s="1">
        <v>0</v>
      </c>
      <c r="AX348" t="s">
        <v>399</v>
      </c>
    </row>
    <row r="349" spans="1:50" x14ac:dyDescent="0.25">
      <c r="A349" t="s">
        <v>4350</v>
      </c>
      <c r="B349" t="s">
        <v>67</v>
      </c>
      <c r="C349" t="s">
        <v>455</v>
      </c>
      <c r="D349" t="s">
        <v>4351</v>
      </c>
      <c r="E349" t="s">
        <v>4352</v>
      </c>
      <c r="F349" t="s">
        <v>458</v>
      </c>
      <c r="G349" t="s">
        <v>71</v>
      </c>
      <c r="H349" t="s">
        <v>72</v>
      </c>
      <c r="I349" t="s">
        <v>73</v>
      </c>
      <c r="J349" t="s">
        <v>459</v>
      </c>
      <c r="K349" t="s">
        <v>460</v>
      </c>
      <c r="L349" t="s">
        <v>61</v>
      </c>
      <c r="M349" t="s">
        <v>62</v>
      </c>
      <c r="N349" t="s">
        <v>63</v>
      </c>
      <c r="O349" t="s">
        <v>85</v>
      </c>
      <c r="P349" t="s">
        <v>77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0</v>
      </c>
      <c r="AM349">
        <v>0</v>
      </c>
      <c r="AN349">
        <v>0</v>
      </c>
      <c r="AO349">
        <v>0</v>
      </c>
      <c r="AP349">
        <v>1</v>
      </c>
      <c r="AQ349">
        <v>0</v>
      </c>
      <c r="AR349">
        <v>0</v>
      </c>
      <c r="AS349">
        <v>0</v>
      </c>
      <c r="AT349" s="1">
        <v>445.40019999999998</v>
      </c>
      <c r="AU349" s="1">
        <v>445.40019999999998</v>
      </c>
      <c r="AV349" s="1">
        <v>0</v>
      </c>
      <c r="AW349" s="1">
        <v>445.40019999999998</v>
      </c>
      <c r="AX349" t="s">
        <v>460</v>
      </c>
    </row>
    <row r="350" spans="1:50" x14ac:dyDescent="0.25">
      <c r="A350" t="s">
        <v>4353</v>
      </c>
      <c r="B350" t="s">
        <v>67</v>
      </c>
      <c r="C350">
        <v>2014</v>
      </c>
      <c r="D350" t="s">
        <v>4354</v>
      </c>
      <c r="E350" t="s">
        <v>419</v>
      </c>
      <c r="F350" t="s">
        <v>420</v>
      </c>
      <c r="G350" t="s">
        <v>71</v>
      </c>
      <c r="H350" t="s">
        <v>72</v>
      </c>
      <c r="I350" t="s">
        <v>133</v>
      </c>
      <c r="J350" t="s">
        <v>421</v>
      </c>
      <c r="K350" t="s">
        <v>422</v>
      </c>
      <c r="L350" t="s">
        <v>61</v>
      </c>
      <c r="M350" t="s">
        <v>76</v>
      </c>
      <c r="N350" t="s">
        <v>76</v>
      </c>
      <c r="O350" t="s">
        <v>76</v>
      </c>
      <c r="P350" t="s">
        <v>77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 s="1" t="s">
        <v>78</v>
      </c>
      <c r="AU350" s="1">
        <v>0</v>
      </c>
      <c r="AV350" s="1">
        <v>0</v>
      </c>
      <c r="AW350" s="1">
        <v>0</v>
      </c>
      <c r="AX350" t="s">
        <v>422</v>
      </c>
    </row>
    <row r="351" spans="1:50" x14ac:dyDescent="0.25">
      <c r="A351" t="s">
        <v>4355</v>
      </c>
      <c r="B351" t="s">
        <v>101</v>
      </c>
      <c r="C351" t="s">
        <v>171</v>
      </c>
      <c r="D351" t="s">
        <v>4356</v>
      </c>
      <c r="E351" t="s">
        <v>4357</v>
      </c>
      <c r="F351" t="s">
        <v>4358</v>
      </c>
      <c r="G351" t="s">
        <v>71</v>
      </c>
      <c r="H351" t="s">
        <v>106</v>
      </c>
      <c r="I351" t="s">
        <v>73</v>
      </c>
      <c r="J351" t="s">
        <v>4359</v>
      </c>
      <c r="K351" t="s">
        <v>4360</v>
      </c>
      <c r="L351" t="s">
        <v>61</v>
      </c>
      <c r="M351" t="s">
        <v>76</v>
      </c>
      <c r="N351" t="s">
        <v>76</v>
      </c>
      <c r="O351" t="s">
        <v>76</v>
      </c>
      <c r="P351" t="s">
        <v>110</v>
      </c>
      <c r="Q351">
        <v>234</v>
      </c>
      <c r="R351">
        <v>234</v>
      </c>
      <c r="S351">
        <v>98</v>
      </c>
      <c r="T351">
        <v>98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120</v>
      </c>
      <c r="AF351">
        <v>0</v>
      </c>
      <c r="AG351">
        <v>5594</v>
      </c>
      <c r="AH351">
        <v>0</v>
      </c>
      <c r="AI351">
        <v>5714</v>
      </c>
      <c r="AJ351">
        <v>1914</v>
      </c>
      <c r="AK351">
        <v>234</v>
      </c>
      <c r="AL351">
        <v>0</v>
      </c>
      <c r="AM351">
        <v>0</v>
      </c>
      <c r="AN351">
        <v>0</v>
      </c>
      <c r="AO351">
        <v>0</v>
      </c>
      <c r="AP351">
        <v>234</v>
      </c>
      <c r="AQ351">
        <v>5540</v>
      </c>
      <c r="AR351">
        <v>174</v>
      </c>
      <c r="AS351">
        <v>3935</v>
      </c>
      <c r="AT351" s="1">
        <v>388.22</v>
      </c>
      <c r="AU351" s="1">
        <v>90843.48000000001</v>
      </c>
      <c r="AV351" s="1">
        <v>2218289.08</v>
      </c>
      <c r="AW351" s="1">
        <v>0</v>
      </c>
      <c r="AX351" t="s">
        <v>4360</v>
      </c>
    </row>
    <row r="352" spans="1:50" x14ac:dyDescent="0.25">
      <c r="A352" t="s">
        <v>4361</v>
      </c>
      <c r="B352" t="s">
        <v>101</v>
      </c>
      <c r="C352" t="s">
        <v>1012</v>
      </c>
      <c r="D352" t="s">
        <v>4362</v>
      </c>
      <c r="E352" t="s">
        <v>4363</v>
      </c>
      <c r="F352" t="s">
        <v>293</v>
      </c>
      <c r="G352" t="s">
        <v>71</v>
      </c>
      <c r="H352" t="s">
        <v>106</v>
      </c>
      <c r="I352" t="s">
        <v>73</v>
      </c>
      <c r="J352" t="s">
        <v>294</v>
      </c>
      <c r="K352" t="s">
        <v>295</v>
      </c>
      <c r="L352" t="s">
        <v>61</v>
      </c>
      <c r="M352" t="s">
        <v>196</v>
      </c>
      <c r="N352" t="s">
        <v>826</v>
      </c>
      <c r="O352" t="s">
        <v>885</v>
      </c>
      <c r="P352" t="s">
        <v>110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 s="1" t="s">
        <v>78</v>
      </c>
      <c r="AU352" s="1">
        <v>0</v>
      </c>
      <c r="AV352" s="1">
        <v>0</v>
      </c>
      <c r="AW352" s="1">
        <v>0</v>
      </c>
      <c r="AX352" t="s">
        <v>295</v>
      </c>
    </row>
    <row r="353" spans="1:50" x14ac:dyDescent="0.25">
      <c r="A353" t="s">
        <v>2401</v>
      </c>
      <c r="B353" t="s">
        <v>51</v>
      </c>
      <c r="C353" t="s">
        <v>156</v>
      </c>
      <c r="D353" t="s">
        <v>2402</v>
      </c>
      <c r="E353" t="s">
        <v>2403</v>
      </c>
      <c r="F353" t="s">
        <v>2404</v>
      </c>
      <c r="G353" t="s">
        <v>688</v>
      </c>
      <c r="H353" t="s">
        <v>57</v>
      </c>
      <c r="I353" t="s">
        <v>689</v>
      </c>
      <c r="J353" t="s">
        <v>2405</v>
      </c>
      <c r="K353" t="s">
        <v>2406</v>
      </c>
      <c r="L353" t="s">
        <v>61</v>
      </c>
      <c r="M353" t="s">
        <v>76</v>
      </c>
      <c r="N353" t="s">
        <v>76</v>
      </c>
      <c r="O353" t="s">
        <v>76</v>
      </c>
      <c r="P353" t="s">
        <v>65</v>
      </c>
      <c r="Q353">
        <v>250</v>
      </c>
      <c r="R353">
        <v>250</v>
      </c>
      <c r="S353">
        <v>250</v>
      </c>
      <c r="T353">
        <v>170</v>
      </c>
      <c r="U353">
        <v>170</v>
      </c>
      <c r="V353">
        <v>27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41</v>
      </c>
      <c r="AH353">
        <v>0</v>
      </c>
      <c r="AI353">
        <v>41</v>
      </c>
      <c r="AJ353">
        <v>50</v>
      </c>
      <c r="AK353">
        <v>250</v>
      </c>
      <c r="AL353">
        <v>0</v>
      </c>
      <c r="AM353">
        <v>0</v>
      </c>
      <c r="AN353">
        <v>0</v>
      </c>
      <c r="AO353">
        <v>0</v>
      </c>
      <c r="AP353">
        <v>250</v>
      </c>
      <c r="AQ353">
        <v>0</v>
      </c>
      <c r="AR353">
        <v>41</v>
      </c>
      <c r="AS353">
        <v>41</v>
      </c>
      <c r="AT353" s="1">
        <v>196.98</v>
      </c>
      <c r="AU353" s="1">
        <v>49245</v>
      </c>
      <c r="AV353" s="1">
        <v>8076.1799999999994</v>
      </c>
      <c r="AW353" s="1">
        <v>0</v>
      </c>
      <c r="AX353" t="s">
        <v>2406</v>
      </c>
    </row>
    <row r="354" spans="1:50" x14ac:dyDescent="0.25">
      <c r="A354" t="s">
        <v>2407</v>
      </c>
      <c r="B354" t="s">
        <v>67</v>
      </c>
      <c r="C354" t="s">
        <v>284</v>
      </c>
      <c r="D354" t="s">
        <v>2408</v>
      </c>
      <c r="E354" t="s">
        <v>2409</v>
      </c>
      <c r="F354" t="s">
        <v>2410</v>
      </c>
      <c r="G354" t="s">
        <v>71</v>
      </c>
      <c r="H354" t="s">
        <v>72</v>
      </c>
      <c r="I354" t="s">
        <v>230</v>
      </c>
      <c r="J354" t="s">
        <v>2411</v>
      </c>
      <c r="K354" t="s">
        <v>2412</v>
      </c>
      <c r="L354" t="s">
        <v>61</v>
      </c>
      <c r="M354" t="s">
        <v>76</v>
      </c>
      <c r="N354" t="s">
        <v>76</v>
      </c>
      <c r="O354" t="s">
        <v>76</v>
      </c>
      <c r="P354" t="s">
        <v>77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200</v>
      </c>
      <c r="AH354">
        <v>0</v>
      </c>
      <c r="AI354">
        <v>200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200</v>
      </c>
      <c r="AS354">
        <v>0</v>
      </c>
      <c r="AT354" s="1">
        <v>1074.2411</v>
      </c>
      <c r="AU354" s="1">
        <v>0</v>
      </c>
      <c r="AV354" s="1">
        <v>214848.22</v>
      </c>
      <c r="AW354" s="1">
        <v>0</v>
      </c>
      <c r="AX354" t="s">
        <v>2412</v>
      </c>
    </row>
    <row r="355" spans="1:50" x14ac:dyDescent="0.25">
      <c r="A355" t="s">
        <v>2413</v>
      </c>
      <c r="B355" t="s">
        <v>67</v>
      </c>
      <c r="C355">
        <v>2014</v>
      </c>
      <c r="D355" t="s">
        <v>2414</v>
      </c>
      <c r="E355" t="s">
        <v>771</v>
      </c>
      <c r="F355" t="s">
        <v>618</v>
      </c>
      <c r="G355" t="s">
        <v>71</v>
      </c>
      <c r="H355" t="s">
        <v>72</v>
      </c>
      <c r="I355" t="s">
        <v>73</v>
      </c>
      <c r="J355" t="s">
        <v>619</v>
      </c>
      <c r="K355" t="s">
        <v>620</v>
      </c>
      <c r="L355" t="s">
        <v>61</v>
      </c>
      <c r="M355" t="s">
        <v>62</v>
      </c>
      <c r="N355" t="s">
        <v>63</v>
      </c>
      <c r="O355" t="s">
        <v>85</v>
      </c>
      <c r="P355" t="s">
        <v>77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 s="1" t="s">
        <v>78</v>
      </c>
      <c r="AU355" s="1">
        <v>0</v>
      </c>
      <c r="AV355" s="1">
        <v>0</v>
      </c>
      <c r="AW355" s="1">
        <v>0</v>
      </c>
      <c r="AX355" t="s">
        <v>620</v>
      </c>
    </row>
    <row r="356" spans="1:50" x14ac:dyDescent="0.25">
      <c r="A356" t="s">
        <v>2415</v>
      </c>
      <c r="B356" t="s">
        <v>67</v>
      </c>
      <c r="C356">
        <v>2014</v>
      </c>
      <c r="D356" t="s">
        <v>2416</v>
      </c>
      <c r="E356" t="s">
        <v>219</v>
      </c>
      <c r="F356" t="s">
        <v>220</v>
      </c>
      <c r="G356" t="s">
        <v>71</v>
      </c>
      <c r="H356" t="s">
        <v>72</v>
      </c>
      <c r="I356" t="s">
        <v>73</v>
      </c>
      <c r="J356" t="s">
        <v>221</v>
      </c>
      <c r="K356" t="s">
        <v>222</v>
      </c>
      <c r="L356" t="s">
        <v>61</v>
      </c>
      <c r="M356" t="s">
        <v>76</v>
      </c>
      <c r="N356" t="s">
        <v>76</v>
      </c>
      <c r="O356" t="s">
        <v>76</v>
      </c>
      <c r="P356" t="s">
        <v>77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 s="1" t="s">
        <v>78</v>
      </c>
      <c r="AU356" s="1">
        <v>0</v>
      </c>
      <c r="AV356" s="1">
        <v>0</v>
      </c>
      <c r="AW356" s="1">
        <v>0</v>
      </c>
      <c r="AX356" t="s">
        <v>222</v>
      </c>
    </row>
    <row r="357" spans="1:50" x14ac:dyDescent="0.25">
      <c r="A357" t="s">
        <v>924</v>
      </c>
      <c r="B357" t="s">
        <v>101</v>
      </c>
      <c r="C357" t="s">
        <v>615</v>
      </c>
      <c r="D357" t="s">
        <v>925</v>
      </c>
      <c r="E357" t="s">
        <v>926</v>
      </c>
      <c r="F357" t="s">
        <v>618</v>
      </c>
      <c r="G357" t="s">
        <v>71</v>
      </c>
      <c r="H357" t="s">
        <v>106</v>
      </c>
      <c r="I357" t="s">
        <v>73</v>
      </c>
      <c r="J357" t="s">
        <v>619</v>
      </c>
      <c r="K357" t="s">
        <v>620</v>
      </c>
      <c r="L357" t="s">
        <v>61</v>
      </c>
      <c r="M357" t="s">
        <v>62</v>
      </c>
      <c r="N357" t="s">
        <v>76</v>
      </c>
      <c r="O357" t="s">
        <v>76</v>
      </c>
      <c r="P357" t="s">
        <v>110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0</v>
      </c>
      <c r="AM357">
        <v>0</v>
      </c>
      <c r="AN357">
        <v>0</v>
      </c>
      <c r="AO357">
        <v>0</v>
      </c>
      <c r="AP357">
        <v>1</v>
      </c>
      <c r="AQ357">
        <v>0</v>
      </c>
      <c r="AR357">
        <v>0</v>
      </c>
      <c r="AS357">
        <v>0</v>
      </c>
      <c r="AT357" s="1">
        <v>606.65</v>
      </c>
      <c r="AU357" s="1">
        <v>606.65</v>
      </c>
      <c r="AV357" s="1">
        <v>0</v>
      </c>
      <c r="AW357" s="1">
        <v>606.65</v>
      </c>
      <c r="AX357" t="s">
        <v>620</v>
      </c>
    </row>
    <row r="358" spans="1:50" x14ac:dyDescent="0.25">
      <c r="A358" t="s">
        <v>6775</v>
      </c>
      <c r="B358" t="s">
        <v>67</v>
      </c>
      <c r="C358" t="s">
        <v>284</v>
      </c>
      <c r="D358" t="s">
        <v>6776</v>
      </c>
      <c r="E358" t="s">
        <v>8270</v>
      </c>
      <c r="F358" t="s">
        <v>8268</v>
      </c>
      <c r="G358" t="s">
        <v>71</v>
      </c>
      <c r="H358" t="s">
        <v>72</v>
      </c>
      <c r="I358" t="s">
        <v>133</v>
      </c>
      <c r="J358" t="s">
        <v>8269</v>
      </c>
      <c r="K358" t="s">
        <v>6777</v>
      </c>
      <c r="L358" t="s">
        <v>61</v>
      </c>
      <c r="M358" t="s">
        <v>76</v>
      </c>
      <c r="N358" t="s">
        <v>76</v>
      </c>
      <c r="O358" t="s">
        <v>76</v>
      </c>
      <c r="P358" t="s">
        <v>77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1001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 s="1" t="s">
        <v>78</v>
      </c>
      <c r="AU358" s="1">
        <v>0</v>
      </c>
      <c r="AV358" s="1">
        <v>0</v>
      </c>
      <c r="AW358" s="1">
        <v>0</v>
      </c>
      <c r="AX358" t="s">
        <v>6777</v>
      </c>
    </row>
    <row r="359" spans="1:50" x14ac:dyDescent="0.25">
      <c r="A359" t="s">
        <v>927</v>
      </c>
      <c r="B359" t="s">
        <v>190</v>
      </c>
      <c r="C359" t="s">
        <v>191</v>
      </c>
      <c r="D359" t="s">
        <v>928</v>
      </c>
      <c r="E359" t="s">
        <v>929</v>
      </c>
      <c r="F359" t="s">
        <v>146</v>
      </c>
      <c r="G359" t="s">
        <v>56</v>
      </c>
      <c r="H359" t="s">
        <v>57</v>
      </c>
      <c r="I359" t="s">
        <v>90</v>
      </c>
      <c r="J359" t="s">
        <v>147</v>
      </c>
      <c r="K359" t="s">
        <v>148</v>
      </c>
      <c r="L359" t="s">
        <v>196</v>
      </c>
      <c r="M359" t="s">
        <v>76</v>
      </c>
      <c r="N359" t="s">
        <v>76</v>
      </c>
      <c r="O359" t="s">
        <v>76</v>
      </c>
      <c r="P359" t="s">
        <v>65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5</v>
      </c>
      <c r="AG359">
        <v>0</v>
      </c>
      <c r="AH359">
        <v>0</v>
      </c>
      <c r="AI359">
        <v>5</v>
      </c>
      <c r="AJ359">
        <v>41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5</v>
      </c>
      <c r="AS359">
        <v>5</v>
      </c>
      <c r="AT359" s="1">
        <v>465.5324</v>
      </c>
      <c r="AU359" s="1">
        <v>0</v>
      </c>
      <c r="AV359" s="1">
        <v>2327.6619999999998</v>
      </c>
      <c r="AW359" s="1">
        <v>0</v>
      </c>
      <c r="AX359" t="s">
        <v>148</v>
      </c>
    </row>
    <row r="360" spans="1:50" x14ac:dyDescent="0.25">
      <c r="A360" t="s">
        <v>930</v>
      </c>
      <c r="B360" t="s">
        <v>67</v>
      </c>
      <c r="C360">
        <v>2014</v>
      </c>
      <c r="D360" t="s">
        <v>931</v>
      </c>
      <c r="E360" t="s">
        <v>69</v>
      </c>
      <c r="F360" t="s">
        <v>70</v>
      </c>
      <c r="G360" t="s">
        <v>71</v>
      </c>
      <c r="H360" t="s">
        <v>72</v>
      </c>
      <c r="I360" t="s">
        <v>73</v>
      </c>
      <c r="J360" t="s">
        <v>74</v>
      </c>
      <c r="K360" t="s">
        <v>75</v>
      </c>
      <c r="L360" t="s">
        <v>61</v>
      </c>
      <c r="M360" t="s">
        <v>76</v>
      </c>
      <c r="N360" t="s">
        <v>76</v>
      </c>
      <c r="O360" t="s">
        <v>76</v>
      </c>
      <c r="P360" t="s">
        <v>77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 s="1" t="s">
        <v>78</v>
      </c>
      <c r="AU360" s="1">
        <v>0</v>
      </c>
      <c r="AV360" s="1">
        <v>0</v>
      </c>
      <c r="AW360" s="1">
        <v>0</v>
      </c>
      <c r="AX360" t="s">
        <v>75</v>
      </c>
    </row>
    <row r="361" spans="1:50" x14ac:dyDescent="0.25">
      <c r="A361" t="s">
        <v>932</v>
      </c>
      <c r="B361" t="s">
        <v>51</v>
      </c>
      <c r="C361" t="s">
        <v>156</v>
      </c>
      <c r="D361" t="s">
        <v>933</v>
      </c>
      <c r="E361" t="s">
        <v>934</v>
      </c>
      <c r="F361" t="s">
        <v>935</v>
      </c>
      <c r="G361" t="s">
        <v>56</v>
      </c>
      <c r="H361" t="s">
        <v>72</v>
      </c>
      <c r="I361" t="s">
        <v>90</v>
      </c>
      <c r="J361" t="s">
        <v>936</v>
      </c>
      <c r="K361" t="s">
        <v>937</v>
      </c>
      <c r="L361" t="s">
        <v>61</v>
      </c>
      <c r="M361" t="s">
        <v>62</v>
      </c>
      <c r="N361" t="s">
        <v>63</v>
      </c>
      <c r="O361" t="s">
        <v>64</v>
      </c>
      <c r="P361" t="s">
        <v>65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 s="1" t="s">
        <v>78</v>
      </c>
      <c r="AU361" s="1">
        <v>0</v>
      </c>
      <c r="AV361" s="1">
        <v>0</v>
      </c>
      <c r="AW361" s="1">
        <v>0</v>
      </c>
      <c r="AX361" t="s">
        <v>937</v>
      </c>
    </row>
    <row r="362" spans="1:50" x14ac:dyDescent="0.25">
      <c r="A362" t="s">
        <v>4129</v>
      </c>
      <c r="B362" t="s">
        <v>101</v>
      </c>
      <c r="C362" t="s">
        <v>615</v>
      </c>
      <c r="D362" t="s">
        <v>4130</v>
      </c>
      <c r="E362" t="s">
        <v>4131</v>
      </c>
      <c r="F362" t="s">
        <v>535</v>
      </c>
      <c r="G362" t="s">
        <v>71</v>
      </c>
      <c r="H362" t="s">
        <v>106</v>
      </c>
      <c r="I362" t="s">
        <v>230</v>
      </c>
      <c r="J362" t="s">
        <v>536</v>
      </c>
      <c r="K362" t="s">
        <v>537</v>
      </c>
      <c r="L362" t="s">
        <v>61</v>
      </c>
      <c r="M362" t="s">
        <v>62</v>
      </c>
      <c r="N362" t="s">
        <v>76</v>
      </c>
      <c r="O362" t="s">
        <v>76</v>
      </c>
      <c r="P362" t="s">
        <v>110</v>
      </c>
      <c r="Q362">
        <v>6</v>
      </c>
      <c r="R362">
        <v>6</v>
      </c>
      <c r="S362">
        <v>6</v>
      </c>
      <c r="T362">
        <v>6</v>
      </c>
      <c r="U362">
        <v>6</v>
      </c>
      <c r="V362">
        <v>6</v>
      </c>
      <c r="W362">
        <v>6</v>
      </c>
      <c r="X362">
        <v>6</v>
      </c>
      <c r="Y362">
        <v>6</v>
      </c>
      <c r="Z362">
        <v>6</v>
      </c>
      <c r="AA362">
        <v>6</v>
      </c>
      <c r="AB362">
        <v>6</v>
      </c>
      <c r="AC362">
        <v>6</v>
      </c>
      <c r="AD362">
        <v>6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6</v>
      </c>
      <c r="AL362">
        <v>0</v>
      </c>
      <c r="AM362">
        <v>0</v>
      </c>
      <c r="AN362">
        <v>0</v>
      </c>
      <c r="AO362">
        <v>0</v>
      </c>
      <c r="AP362">
        <v>6</v>
      </c>
      <c r="AQ362">
        <v>0</v>
      </c>
      <c r="AR362">
        <v>0</v>
      </c>
      <c r="AS362">
        <v>0</v>
      </c>
      <c r="AT362" s="1">
        <v>471.63</v>
      </c>
      <c r="AU362" s="1">
        <v>2829.7799999999997</v>
      </c>
      <c r="AV362" s="1">
        <v>0</v>
      </c>
      <c r="AW362" s="1">
        <v>2829.7799999999997</v>
      </c>
      <c r="AX362" t="s">
        <v>537</v>
      </c>
    </row>
    <row r="363" spans="1:50" x14ac:dyDescent="0.25">
      <c r="A363" t="s">
        <v>4132</v>
      </c>
      <c r="B363" t="s">
        <v>67</v>
      </c>
      <c r="C363" t="s">
        <v>94</v>
      </c>
      <c r="D363" t="s">
        <v>4133</v>
      </c>
      <c r="E363" t="s">
        <v>4134</v>
      </c>
      <c r="F363" t="s">
        <v>397</v>
      </c>
      <c r="G363" t="s">
        <v>71</v>
      </c>
      <c r="H363" t="s">
        <v>72</v>
      </c>
      <c r="I363" t="s">
        <v>230</v>
      </c>
      <c r="J363" t="s">
        <v>398</v>
      </c>
      <c r="K363" t="s">
        <v>399</v>
      </c>
      <c r="L363" t="s">
        <v>61</v>
      </c>
      <c r="M363" t="s">
        <v>76</v>
      </c>
      <c r="N363" t="s">
        <v>76</v>
      </c>
      <c r="O363" t="s">
        <v>76</v>
      </c>
      <c r="P363" t="s">
        <v>77</v>
      </c>
      <c r="Q363">
        <v>95</v>
      </c>
      <c r="R363">
        <v>95</v>
      </c>
      <c r="S363">
        <v>95</v>
      </c>
      <c r="T363">
        <v>95</v>
      </c>
      <c r="U363">
        <v>95</v>
      </c>
      <c r="V363">
        <v>95</v>
      </c>
      <c r="W363">
        <v>95</v>
      </c>
      <c r="X363">
        <v>95</v>
      </c>
      <c r="Y363">
        <v>81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95</v>
      </c>
      <c r="AL363">
        <v>0</v>
      </c>
      <c r="AM363">
        <v>0</v>
      </c>
      <c r="AN363">
        <v>0</v>
      </c>
      <c r="AO363">
        <v>0</v>
      </c>
      <c r="AP363">
        <v>95</v>
      </c>
      <c r="AQ363">
        <v>0</v>
      </c>
      <c r="AR363">
        <v>0</v>
      </c>
      <c r="AS363">
        <v>0</v>
      </c>
      <c r="AT363" s="1">
        <v>574.42999999999995</v>
      </c>
      <c r="AU363" s="1">
        <v>54570.85</v>
      </c>
      <c r="AV363" s="1">
        <v>0</v>
      </c>
      <c r="AW363" s="1">
        <v>54570.85</v>
      </c>
      <c r="AX363" t="s">
        <v>399</v>
      </c>
    </row>
    <row r="364" spans="1:50" x14ac:dyDescent="0.25">
      <c r="A364" t="s">
        <v>4135</v>
      </c>
      <c r="B364" t="s">
        <v>67</v>
      </c>
      <c r="C364">
        <v>2014</v>
      </c>
      <c r="D364" t="s">
        <v>4136</v>
      </c>
      <c r="E364" t="s">
        <v>292</v>
      </c>
      <c r="F364" t="s">
        <v>293</v>
      </c>
      <c r="G364" t="s">
        <v>71</v>
      </c>
      <c r="H364" t="s">
        <v>72</v>
      </c>
      <c r="I364" t="s">
        <v>73</v>
      </c>
      <c r="J364" t="s">
        <v>294</v>
      </c>
      <c r="K364" t="s">
        <v>295</v>
      </c>
      <c r="L364" t="s">
        <v>61</v>
      </c>
      <c r="M364" t="s">
        <v>76</v>
      </c>
      <c r="N364" t="s">
        <v>76</v>
      </c>
      <c r="O364" t="s">
        <v>76</v>
      </c>
      <c r="P364" t="s">
        <v>77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 s="1" t="s">
        <v>78</v>
      </c>
      <c r="AU364" s="1">
        <v>0</v>
      </c>
      <c r="AV364" s="1">
        <v>0</v>
      </c>
      <c r="AW364" s="1">
        <v>0</v>
      </c>
      <c r="AX364" t="s">
        <v>295</v>
      </c>
    </row>
    <row r="365" spans="1:50" x14ac:dyDescent="0.25">
      <c r="A365" t="s">
        <v>4137</v>
      </c>
      <c r="B365" t="s">
        <v>51</v>
      </c>
      <c r="C365" t="s">
        <v>122</v>
      </c>
      <c r="D365" t="s">
        <v>4138</v>
      </c>
      <c r="E365" t="s">
        <v>4139</v>
      </c>
      <c r="F365" t="s">
        <v>318</v>
      </c>
      <c r="G365" t="s">
        <v>319</v>
      </c>
      <c r="H365" t="s">
        <v>57</v>
      </c>
      <c r="I365" t="s">
        <v>126</v>
      </c>
      <c r="J365" t="s">
        <v>76</v>
      </c>
      <c r="K365" t="s">
        <v>76</v>
      </c>
      <c r="L365" t="s">
        <v>61</v>
      </c>
      <c r="M365" t="s">
        <v>62</v>
      </c>
      <c r="N365" t="s">
        <v>63</v>
      </c>
      <c r="O365" t="s">
        <v>127</v>
      </c>
      <c r="P365" t="s">
        <v>127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 s="1" t="s">
        <v>78</v>
      </c>
      <c r="AU365" s="1">
        <v>0</v>
      </c>
      <c r="AV365" s="1">
        <v>0</v>
      </c>
      <c r="AW365" s="1">
        <v>0</v>
      </c>
      <c r="AX365" t="s">
        <v>76</v>
      </c>
    </row>
    <row r="366" spans="1:50" x14ac:dyDescent="0.25">
      <c r="A366" t="s">
        <v>4545</v>
      </c>
      <c r="B366" t="s">
        <v>67</v>
      </c>
      <c r="C366" t="s">
        <v>284</v>
      </c>
      <c r="D366" t="s">
        <v>4546</v>
      </c>
      <c r="E366" t="s">
        <v>4547</v>
      </c>
      <c r="F366" t="s">
        <v>451</v>
      </c>
      <c r="G366" t="s">
        <v>71</v>
      </c>
      <c r="H366" t="s">
        <v>72</v>
      </c>
      <c r="I366" t="s">
        <v>73</v>
      </c>
      <c r="J366" t="s">
        <v>452</v>
      </c>
      <c r="K366" t="s">
        <v>453</v>
      </c>
      <c r="L366" t="s">
        <v>61</v>
      </c>
      <c r="M366" t="s">
        <v>76</v>
      </c>
      <c r="N366" t="s">
        <v>76</v>
      </c>
      <c r="O366" t="s">
        <v>76</v>
      </c>
      <c r="P366" t="s">
        <v>77</v>
      </c>
      <c r="Q366">
        <v>3240</v>
      </c>
      <c r="R366">
        <v>3240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1420</v>
      </c>
      <c r="AF366">
        <v>0</v>
      </c>
      <c r="AG366">
        <v>8500</v>
      </c>
      <c r="AH366">
        <v>0</v>
      </c>
      <c r="AI366">
        <v>9920</v>
      </c>
      <c r="AJ366">
        <v>7500</v>
      </c>
      <c r="AK366">
        <v>3240</v>
      </c>
      <c r="AL366">
        <v>0</v>
      </c>
      <c r="AM366">
        <v>0</v>
      </c>
      <c r="AN366">
        <v>0</v>
      </c>
      <c r="AO366">
        <v>0</v>
      </c>
      <c r="AP366">
        <v>3240</v>
      </c>
      <c r="AQ366">
        <v>7081</v>
      </c>
      <c r="AR366">
        <v>2839</v>
      </c>
      <c r="AS366">
        <v>5999</v>
      </c>
      <c r="AT366" s="1">
        <v>562.95000000000005</v>
      </c>
      <c r="AU366" s="1">
        <v>1823958.0000000002</v>
      </c>
      <c r="AV366" s="1">
        <v>5584464</v>
      </c>
      <c r="AW366" s="1">
        <v>0</v>
      </c>
      <c r="AX366" t="s">
        <v>453</v>
      </c>
    </row>
    <row r="367" spans="1:50" x14ac:dyDescent="0.25">
      <c r="A367" t="s">
        <v>1039</v>
      </c>
      <c r="B367" t="s">
        <v>51</v>
      </c>
      <c r="C367" t="s">
        <v>156</v>
      </c>
      <c r="D367" t="s">
        <v>1040</v>
      </c>
      <c r="E367" t="s">
        <v>1041</v>
      </c>
      <c r="F367" t="s">
        <v>504</v>
      </c>
      <c r="G367" t="s">
        <v>56</v>
      </c>
      <c r="H367" t="s">
        <v>57</v>
      </c>
      <c r="I367" t="s">
        <v>90</v>
      </c>
      <c r="J367" t="s">
        <v>505</v>
      </c>
      <c r="K367" t="s">
        <v>506</v>
      </c>
      <c r="L367" t="s">
        <v>61</v>
      </c>
      <c r="M367" t="s">
        <v>62</v>
      </c>
      <c r="N367" t="s">
        <v>76</v>
      </c>
      <c r="O367" t="s">
        <v>76</v>
      </c>
      <c r="P367" t="s">
        <v>65</v>
      </c>
      <c r="Q367">
        <v>6856</v>
      </c>
      <c r="R367">
        <v>6856</v>
      </c>
      <c r="S367">
        <v>6376</v>
      </c>
      <c r="T367">
        <v>6328</v>
      </c>
      <c r="U367">
        <v>6316</v>
      </c>
      <c r="V367">
        <v>3269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3824</v>
      </c>
      <c r="AH367">
        <v>0</v>
      </c>
      <c r="AI367">
        <v>3824</v>
      </c>
      <c r="AJ367">
        <v>1872</v>
      </c>
      <c r="AK367">
        <v>4787</v>
      </c>
      <c r="AL367">
        <v>0</v>
      </c>
      <c r="AM367">
        <v>0</v>
      </c>
      <c r="AN367">
        <v>2069</v>
      </c>
      <c r="AO367">
        <v>0</v>
      </c>
      <c r="AP367">
        <v>6856</v>
      </c>
      <c r="AQ367">
        <v>0</v>
      </c>
      <c r="AR367">
        <v>3824</v>
      </c>
      <c r="AS367">
        <v>1028</v>
      </c>
      <c r="AT367" s="1">
        <v>493.63</v>
      </c>
      <c r="AU367" s="1">
        <v>3384327.28</v>
      </c>
      <c r="AV367" s="1">
        <v>1887641.1199999999</v>
      </c>
      <c r="AW367" s="1">
        <v>0</v>
      </c>
      <c r="AX367" t="s">
        <v>506</v>
      </c>
    </row>
    <row r="368" spans="1:50" x14ac:dyDescent="0.25">
      <c r="A368" t="s">
        <v>1042</v>
      </c>
      <c r="B368" t="s">
        <v>51</v>
      </c>
      <c r="C368" t="s">
        <v>156</v>
      </c>
      <c r="D368" t="s">
        <v>1043</v>
      </c>
      <c r="E368" t="s">
        <v>1044</v>
      </c>
      <c r="F368" t="s">
        <v>1045</v>
      </c>
      <c r="G368" t="s">
        <v>688</v>
      </c>
      <c r="H368" t="s">
        <v>57</v>
      </c>
      <c r="I368" t="s">
        <v>689</v>
      </c>
      <c r="J368" t="s">
        <v>1046</v>
      </c>
      <c r="K368" t="s">
        <v>1047</v>
      </c>
      <c r="L368" t="s">
        <v>61</v>
      </c>
      <c r="M368" t="s">
        <v>76</v>
      </c>
      <c r="N368" t="s">
        <v>76</v>
      </c>
      <c r="O368" t="s">
        <v>76</v>
      </c>
      <c r="P368" t="s">
        <v>65</v>
      </c>
      <c r="Q368">
        <v>501</v>
      </c>
      <c r="R368">
        <v>501</v>
      </c>
      <c r="S368">
        <v>501</v>
      </c>
      <c r="T368">
        <v>437</v>
      </c>
      <c r="U368">
        <v>437</v>
      </c>
      <c r="V368">
        <v>117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501</v>
      </c>
      <c r="AL368">
        <v>0</v>
      </c>
      <c r="AM368">
        <v>0</v>
      </c>
      <c r="AN368">
        <v>0</v>
      </c>
      <c r="AO368">
        <v>0</v>
      </c>
      <c r="AP368">
        <v>501</v>
      </c>
      <c r="AQ368">
        <v>0</v>
      </c>
      <c r="AR368">
        <v>0</v>
      </c>
      <c r="AS368">
        <v>0</v>
      </c>
      <c r="AT368" s="1">
        <v>120.45</v>
      </c>
      <c r="AU368" s="1">
        <v>60345.450000000004</v>
      </c>
      <c r="AV368" s="1">
        <v>0</v>
      </c>
      <c r="AW368" s="1">
        <v>0</v>
      </c>
      <c r="AX368" t="s">
        <v>1047</v>
      </c>
    </row>
    <row r="369" spans="1:50" x14ac:dyDescent="0.25">
      <c r="A369" t="s">
        <v>1048</v>
      </c>
      <c r="B369" t="s">
        <v>190</v>
      </c>
      <c r="C369" t="s">
        <v>171</v>
      </c>
      <c r="D369" t="s">
        <v>1049</v>
      </c>
      <c r="E369" t="s">
        <v>1050</v>
      </c>
      <c r="F369" t="s">
        <v>1051</v>
      </c>
      <c r="G369" t="s">
        <v>71</v>
      </c>
      <c r="H369" t="s">
        <v>106</v>
      </c>
      <c r="I369" t="s">
        <v>73</v>
      </c>
      <c r="J369" t="s">
        <v>1052</v>
      </c>
      <c r="K369" t="s">
        <v>1053</v>
      </c>
      <c r="L369" t="s">
        <v>196</v>
      </c>
      <c r="M369" t="s">
        <v>76</v>
      </c>
      <c r="N369" t="s">
        <v>76</v>
      </c>
      <c r="O369" t="s">
        <v>76</v>
      </c>
      <c r="P369" t="s">
        <v>110</v>
      </c>
      <c r="Q369">
        <v>90</v>
      </c>
      <c r="R369">
        <v>90</v>
      </c>
      <c r="S369">
        <v>90</v>
      </c>
      <c r="T369">
        <v>45</v>
      </c>
      <c r="U369">
        <v>45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42</v>
      </c>
      <c r="AH369">
        <v>0</v>
      </c>
      <c r="AI369">
        <v>42</v>
      </c>
      <c r="AJ369">
        <v>63</v>
      </c>
      <c r="AK369">
        <v>90</v>
      </c>
      <c r="AL369">
        <v>0</v>
      </c>
      <c r="AM369">
        <v>0</v>
      </c>
      <c r="AN369">
        <v>0</v>
      </c>
      <c r="AO369">
        <v>0</v>
      </c>
      <c r="AP369">
        <v>90</v>
      </c>
      <c r="AQ369">
        <v>42</v>
      </c>
      <c r="AR369">
        <v>0</v>
      </c>
      <c r="AS369">
        <v>0</v>
      </c>
      <c r="AT369" s="1">
        <v>522.17999999999995</v>
      </c>
      <c r="AU369" s="1">
        <v>46996.2</v>
      </c>
      <c r="AV369" s="1">
        <v>21931.559999999998</v>
      </c>
      <c r="AW369" s="1">
        <v>0</v>
      </c>
      <c r="AX369" t="s">
        <v>1053</v>
      </c>
    </row>
    <row r="370" spans="1:50" x14ac:dyDescent="0.25">
      <c r="A370" t="s">
        <v>1054</v>
      </c>
      <c r="B370" t="s">
        <v>101</v>
      </c>
      <c r="C370" t="s">
        <v>171</v>
      </c>
      <c r="D370" t="s">
        <v>1055</v>
      </c>
      <c r="E370" t="s">
        <v>1056</v>
      </c>
      <c r="F370" t="s">
        <v>1057</v>
      </c>
      <c r="G370" t="s">
        <v>71</v>
      </c>
      <c r="H370" t="s">
        <v>106</v>
      </c>
      <c r="I370" t="s">
        <v>230</v>
      </c>
      <c r="J370" t="s">
        <v>1058</v>
      </c>
      <c r="K370" t="s">
        <v>1059</v>
      </c>
      <c r="L370" t="s">
        <v>61</v>
      </c>
      <c r="M370" t="s">
        <v>76</v>
      </c>
      <c r="N370" t="s">
        <v>76</v>
      </c>
      <c r="O370" t="s">
        <v>76</v>
      </c>
      <c r="P370" t="s">
        <v>110</v>
      </c>
      <c r="Q370">
        <v>167</v>
      </c>
      <c r="R370">
        <v>167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1523</v>
      </c>
      <c r="AH370">
        <v>0</v>
      </c>
      <c r="AI370">
        <v>1523</v>
      </c>
      <c r="AJ370">
        <v>874</v>
      </c>
      <c r="AK370">
        <v>167</v>
      </c>
      <c r="AL370">
        <v>0</v>
      </c>
      <c r="AM370">
        <v>0</v>
      </c>
      <c r="AN370">
        <v>0</v>
      </c>
      <c r="AO370">
        <v>0</v>
      </c>
      <c r="AP370">
        <v>167</v>
      </c>
      <c r="AQ370">
        <v>1523</v>
      </c>
      <c r="AR370">
        <v>0</v>
      </c>
      <c r="AS370">
        <v>664</v>
      </c>
      <c r="AT370" s="1">
        <v>721.91210000000001</v>
      </c>
      <c r="AU370" s="1">
        <v>120559.3207</v>
      </c>
      <c r="AV370" s="1">
        <v>1099472.1283</v>
      </c>
      <c r="AW370" s="1">
        <v>0</v>
      </c>
      <c r="AX370" t="s">
        <v>1059</v>
      </c>
    </row>
    <row r="371" spans="1:50" x14ac:dyDescent="0.25">
      <c r="A371" t="s">
        <v>2816</v>
      </c>
      <c r="B371" t="s">
        <v>67</v>
      </c>
      <c r="C371" t="s">
        <v>284</v>
      </c>
      <c r="D371" t="s">
        <v>2817</v>
      </c>
      <c r="E371" t="s">
        <v>2818</v>
      </c>
      <c r="F371" t="s">
        <v>550</v>
      </c>
      <c r="G371" t="s">
        <v>71</v>
      </c>
      <c r="H371" t="s">
        <v>72</v>
      </c>
      <c r="I371" t="s">
        <v>391</v>
      </c>
      <c r="J371" t="s">
        <v>551</v>
      </c>
      <c r="K371" t="s">
        <v>552</v>
      </c>
      <c r="L371" t="s">
        <v>61</v>
      </c>
      <c r="M371" t="s">
        <v>76</v>
      </c>
      <c r="N371" t="s">
        <v>76</v>
      </c>
      <c r="O371" t="s">
        <v>76</v>
      </c>
      <c r="P371" t="s">
        <v>77</v>
      </c>
      <c r="Q371">
        <v>43</v>
      </c>
      <c r="R371">
        <v>43</v>
      </c>
      <c r="S371">
        <v>21</v>
      </c>
      <c r="T371">
        <v>12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34</v>
      </c>
      <c r="AG371">
        <v>0</v>
      </c>
      <c r="AH371">
        <v>0</v>
      </c>
      <c r="AI371">
        <v>34</v>
      </c>
      <c r="AJ371">
        <v>73</v>
      </c>
      <c r="AK371">
        <v>36</v>
      </c>
      <c r="AL371">
        <v>0</v>
      </c>
      <c r="AM371">
        <v>0</v>
      </c>
      <c r="AN371">
        <v>7</v>
      </c>
      <c r="AO371">
        <v>0</v>
      </c>
      <c r="AP371">
        <v>43</v>
      </c>
      <c r="AQ371">
        <v>0</v>
      </c>
      <c r="AR371">
        <v>34</v>
      </c>
      <c r="AS371">
        <v>34</v>
      </c>
      <c r="AT371" s="1">
        <v>1829.55</v>
      </c>
      <c r="AU371" s="1">
        <v>78670.649999999994</v>
      </c>
      <c r="AV371" s="1">
        <v>62204.7</v>
      </c>
      <c r="AW371" s="1">
        <v>0</v>
      </c>
      <c r="AX371" t="s">
        <v>552</v>
      </c>
    </row>
    <row r="372" spans="1:50" x14ac:dyDescent="0.25">
      <c r="A372" t="s">
        <v>2819</v>
      </c>
      <c r="B372" t="s">
        <v>67</v>
      </c>
      <c r="C372" t="s">
        <v>284</v>
      </c>
      <c r="D372" t="s">
        <v>2820</v>
      </c>
      <c r="E372" t="s">
        <v>2821</v>
      </c>
      <c r="F372" t="s">
        <v>965</v>
      </c>
      <c r="G372" t="s">
        <v>71</v>
      </c>
      <c r="H372" t="s">
        <v>72</v>
      </c>
      <c r="I372" t="s">
        <v>230</v>
      </c>
      <c r="J372" t="s">
        <v>966</v>
      </c>
      <c r="K372" t="s">
        <v>967</v>
      </c>
      <c r="L372" t="s">
        <v>61</v>
      </c>
      <c r="M372" t="s">
        <v>76</v>
      </c>
      <c r="N372" t="s">
        <v>76</v>
      </c>
      <c r="O372" t="s">
        <v>76</v>
      </c>
      <c r="P372" t="s">
        <v>77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 s="1" t="s">
        <v>78</v>
      </c>
      <c r="AU372" s="1">
        <v>0</v>
      </c>
      <c r="AV372" s="1">
        <v>0</v>
      </c>
      <c r="AW372" s="1">
        <v>0</v>
      </c>
      <c r="AX372" t="s">
        <v>967</v>
      </c>
    </row>
    <row r="373" spans="1:50" x14ac:dyDescent="0.25">
      <c r="A373" t="s">
        <v>2822</v>
      </c>
      <c r="B373" t="s">
        <v>101</v>
      </c>
      <c r="C373" t="s">
        <v>76</v>
      </c>
      <c r="D373" t="s">
        <v>2823</v>
      </c>
      <c r="E373" t="s">
        <v>2824</v>
      </c>
      <c r="F373" t="s">
        <v>657</v>
      </c>
      <c r="G373" t="s">
        <v>71</v>
      </c>
      <c r="H373" t="s">
        <v>106</v>
      </c>
      <c r="I373" t="s">
        <v>230</v>
      </c>
      <c r="J373" t="s">
        <v>658</v>
      </c>
      <c r="K373" t="s">
        <v>659</v>
      </c>
      <c r="L373" t="s">
        <v>61</v>
      </c>
      <c r="M373" t="s">
        <v>76</v>
      </c>
      <c r="N373" t="s">
        <v>76</v>
      </c>
      <c r="O373" t="s">
        <v>76</v>
      </c>
      <c r="P373" t="s">
        <v>110</v>
      </c>
      <c r="Q373">
        <v>8</v>
      </c>
      <c r="R373">
        <v>8</v>
      </c>
      <c r="S373">
        <v>8</v>
      </c>
      <c r="T373">
        <v>8</v>
      </c>
      <c r="U373">
        <v>8</v>
      </c>
      <c r="V373">
        <v>8</v>
      </c>
      <c r="W373">
        <v>8</v>
      </c>
      <c r="X373">
        <v>8</v>
      </c>
      <c r="Y373">
        <v>8</v>
      </c>
      <c r="Z373">
        <v>8</v>
      </c>
      <c r="AA373">
        <v>8</v>
      </c>
      <c r="AB373">
        <v>8</v>
      </c>
      <c r="AC373">
        <v>8</v>
      </c>
      <c r="AD373">
        <v>8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8</v>
      </c>
      <c r="AL373">
        <v>0</v>
      </c>
      <c r="AM373">
        <v>0</v>
      </c>
      <c r="AN373">
        <v>0</v>
      </c>
      <c r="AO373">
        <v>0</v>
      </c>
      <c r="AP373">
        <v>8</v>
      </c>
      <c r="AQ373">
        <v>0</v>
      </c>
      <c r="AR373">
        <v>0</v>
      </c>
      <c r="AS373">
        <v>0</v>
      </c>
      <c r="AT373" s="1">
        <v>243.74</v>
      </c>
      <c r="AU373" s="1">
        <v>1949.92</v>
      </c>
      <c r="AV373" s="1">
        <v>0</v>
      </c>
      <c r="AW373" s="1">
        <v>1949.92</v>
      </c>
      <c r="AX373" t="s">
        <v>659</v>
      </c>
    </row>
    <row r="374" spans="1:50" x14ac:dyDescent="0.25">
      <c r="A374" t="s">
        <v>2825</v>
      </c>
      <c r="B374" t="s">
        <v>67</v>
      </c>
      <c r="C374">
        <v>2014</v>
      </c>
      <c r="D374" t="s">
        <v>2826</v>
      </c>
      <c r="E374" t="s">
        <v>441</v>
      </c>
      <c r="F374" t="s">
        <v>362</v>
      </c>
      <c r="G374" t="s">
        <v>71</v>
      </c>
      <c r="H374" t="s">
        <v>72</v>
      </c>
      <c r="I374" t="s">
        <v>230</v>
      </c>
      <c r="J374" t="s">
        <v>363</v>
      </c>
      <c r="K374" t="s">
        <v>364</v>
      </c>
      <c r="L374" t="s">
        <v>61</v>
      </c>
      <c r="M374" t="s">
        <v>76</v>
      </c>
      <c r="N374" t="s">
        <v>76</v>
      </c>
      <c r="O374" t="s">
        <v>76</v>
      </c>
      <c r="P374" t="s">
        <v>77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 s="1" t="s">
        <v>78</v>
      </c>
      <c r="AU374" s="1">
        <v>0</v>
      </c>
      <c r="AV374" s="1">
        <v>0</v>
      </c>
      <c r="AW374" s="1">
        <v>0</v>
      </c>
      <c r="AX374" t="s">
        <v>364</v>
      </c>
    </row>
    <row r="375" spans="1:50" x14ac:dyDescent="0.25">
      <c r="A375" t="s">
        <v>2827</v>
      </c>
      <c r="B375" t="s">
        <v>67</v>
      </c>
      <c r="C375">
        <v>2014</v>
      </c>
      <c r="D375" t="s">
        <v>2828</v>
      </c>
      <c r="E375" t="s">
        <v>729</v>
      </c>
      <c r="F375" t="s">
        <v>493</v>
      </c>
      <c r="G375" t="s">
        <v>71</v>
      </c>
      <c r="H375" t="s">
        <v>72</v>
      </c>
      <c r="I375" t="s">
        <v>230</v>
      </c>
      <c r="J375" t="s">
        <v>494</v>
      </c>
      <c r="K375" t="s">
        <v>495</v>
      </c>
      <c r="L375" t="s">
        <v>61</v>
      </c>
      <c r="M375" t="s">
        <v>76</v>
      </c>
      <c r="N375" t="s">
        <v>76</v>
      </c>
      <c r="O375" t="s">
        <v>76</v>
      </c>
      <c r="P375" t="s">
        <v>77</v>
      </c>
      <c r="Q375">
        <v>162</v>
      </c>
      <c r="R375">
        <v>162</v>
      </c>
      <c r="S375">
        <v>162</v>
      </c>
      <c r="T375">
        <v>162</v>
      </c>
      <c r="U375">
        <v>162</v>
      </c>
      <c r="V375">
        <v>162</v>
      </c>
      <c r="W375">
        <v>162</v>
      </c>
      <c r="X375">
        <v>122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</v>
      </c>
      <c r="AK375">
        <v>162</v>
      </c>
      <c r="AL375">
        <v>0</v>
      </c>
      <c r="AM375">
        <v>0</v>
      </c>
      <c r="AN375">
        <v>0</v>
      </c>
      <c r="AO375">
        <v>0</v>
      </c>
      <c r="AP375">
        <v>162</v>
      </c>
      <c r="AQ375">
        <v>0</v>
      </c>
      <c r="AR375">
        <v>0</v>
      </c>
      <c r="AS375">
        <v>0</v>
      </c>
      <c r="AT375" s="1">
        <v>445.74</v>
      </c>
      <c r="AU375" s="1">
        <v>72209.88</v>
      </c>
      <c r="AV375" s="1">
        <v>0</v>
      </c>
      <c r="AW375" s="1">
        <v>54380.28</v>
      </c>
      <c r="AX375" t="s">
        <v>495</v>
      </c>
    </row>
    <row r="376" spans="1:50" x14ac:dyDescent="0.25">
      <c r="A376" t="s">
        <v>3006</v>
      </c>
      <c r="B376" t="s">
        <v>51</v>
      </c>
      <c r="C376" t="s">
        <v>143</v>
      </c>
      <c r="D376" t="s">
        <v>3007</v>
      </c>
      <c r="E376" t="s">
        <v>3008</v>
      </c>
      <c r="F376" t="s">
        <v>3009</v>
      </c>
      <c r="G376" t="s">
        <v>116</v>
      </c>
      <c r="H376" t="s">
        <v>57</v>
      </c>
      <c r="I376" t="s">
        <v>117</v>
      </c>
      <c r="J376" t="s">
        <v>3010</v>
      </c>
      <c r="K376" t="s">
        <v>3011</v>
      </c>
      <c r="L376" t="s">
        <v>61</v>
      </c>
      <c r="M376" t="s">
        <v>76</v>
      </c>
      <c r="N376" t="s">
        <v>76</v>
      </c>
      <c r="O376" t="s">
        <v>76</v>
      </c>
      <c r="P376" t="s">
        <v>120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12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 s="1" t="s">
        <v>78</v>
      </c>
      <c r="AU376" s="1">
        <v>0</v>
      </c>
      <c r="AV376" s="1">
        <v>0</v>
      </c>
      <c r="AW376" s="1">
        <v>0</v>
      </c>
      <c r="AX376" t="s">
        <v>3011</v>
      </c>
    </row>
    <row r="377" spans="1:50" x14ac:dyDescent="0.25">
      <c r="A377" t="s">
        <v>3012</v>
      </c>
      <c r="B377" t="s">
        <v>51</v>
      </c>
      <c r="C377" t="s">
        <v>156</v>
      </c>
      <c r="D377" t="s">
        <v>3013</v>
      </c>
      <c r="E377" t="s">
        <v>3014</v>
      </c>
      <c r="F377" t="s">
        <v>409</v>
      </c>
      <c r="G377" t="s">
        <v>56</v>
      </c>
      <c r="H377" t="s">
        <v>57</v>
      </c>
      <c r="I377" t="s">
        <v>90</v>
      </c>
      <c r="J377" t="s">
        <v>307</v>
      </c>
      <c r="K377" t="s">
        <v>410</v>
      </c>
      <c r="L377" t="s">
        <v>61</v>
      </c>
      <c r="M377" t="s">
        <v>76</v>
      </c>
      <c r="N377" t="s">
        <v>76</v>
      </c>
      <c r="O377" t="s">
        <v>76</v>
      </c>
      <c r="P377" t="s">
        <v>65</v>
      </c>
      <c r="Q377">
        <v>1401</v>
      </c>
      <c r="R377">
        <v>1401</v>
      </c>
      <c r="S377">
        <v>861</v>
      </c>
      <c r="T377">
        <v>861</v>
      </c>
      <c r="U377">
        <v>515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2844</v>
      </c>
      <c r="AH377">
        <v>0</v>
      </c>
      <c r="AI377">
        <v>2844</v>
      </c>
      <c r="AJ377">
        <v>839</v>
      </c>
      <c r="AK377">
        <v>727</v>
      </c>
      <c r="AL377">
        <v>101</v>
      </c>
      <c r="AM377">
        <v>0</v>
      </c>
      <c r="AN377">
        <v>573</v>
      </c>
      <c r="AO377">
        <v>0</v>
      </c>
      <c r="AP377">
        <v>1401</v>
      </c>
      <c r="AQ377">
        <v>1368</v>
      </c>
      <c r="AR377">
        <v>1476</v>
      </c>
      <c r="AS377">
        <v>620</v>
      </c>
      <c r="AT377" s="1">
        <v>466.13</v>
      </c>
      <c r="AU377" s="1">
        <v>653048.13</v>
      </c>
      <c r="AV377" s="1">
        <v>1325673.72</v>
      </c>
      <c r="AW377" s="1">
        <v>0</v>
      </c>
      <c r="AX377" t="s">
        <v>410</v>
      </c>
    </row>
    <row r="378" spans="1:50" x14ac:dyDescent="0.25">
      <c r="A378" t="s">
        <v>3015</v>
      </c>
      <c r="B378" t="s">
        <v>67</v>
      </c>
      <c r="C378">
        <v>2014</v>
      </c>
      <c r="D378" t="s">
        <v>3016</v>
      </c>
      <c r="E378" t="s">
        <v>138</v>
      </c>
      <c r="F378" t="s">
        <v>139</v>
      </c>
      <c r="G378" t="s">
        <v>71</v>
      </c>
      <c r="H378" t="s">
        <v>72</v>
      </c>
      <c r="I378" t="s">
        <v>73</v>
      </c>
      <c r="J378" t="s">
        <v>140</v>
      </c>
      <c r="K378" t="s">
        <v>141</v>
      </c>
      <c r="L378" t="s">
        <v>61</v>
      </c>
      <c r="M378" t="s">
        <v>76</v>
      </c>
      <c r="N378" t="s">
        <v>76</v>
      </c>
      <c r="O378" t="s">
        <v>76</v>
      </c>
      <c r="P378" t="s">
        <v>77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 s="1" t="s">
        <v>78</v>
      </c>
      <c r="AU378" s="1">
        <v>0</v>
      </c>
      <c r="AV378" s="1">
        <v>0</v>
      </c>
      <c r="AW378" s="1">
        <v>0</v>
      </c>
      <c r="AX378" t="s">
        <v>141</v>
      </c>
    </row>
    <row r="379" spans="1:50" x14ac:dyDescent="0.25">
      <c r="A379" t="s">
        <v>3017</v>
      </c>
      <c r="B379" t="s">
        <v>67</v>
      </c>
      <c r="C379">
        <v>2014</v>
      </c>
      <c r="D379" t="s">
        <v>3018</v>
      </c>
      <c r="E379" t="s">
        <v>2134</v>
      </c>
      <c r="F379" t="s">
        <v>1808</v>
      </c>
      <c r="G379" t="s">
        <v>71</v>
      </c>
      <c r="H379" t="s">
        <v>72</v>
      </c>
      <c r="I379" t="s">
        <v>73</v>
      </c>
      <c r="J379" t="s">
        <v>1809</v>
      </c>
      <c r="K379" t="s">
        <v>1810</v>
      </c>
      <c r="L379" t="s">
        <v>61</v>
      </c>
      <c r="M379" t="s">
        <v>76</v>
      </c>
      <c r="N379" t="s">
        <v>76</v>
      </c>
      <c r="O379" t="s">
        <v>76</v>
      </c>
      <c r="P379" t="s">
        <v>77</v>
      </c>
      <c r="Q379">
        <v>20</v>
      </c>
      <c r="R379">
        <v>20</v>
      </c>
      <c r="S379">
        <v>20</v>
      </c>
      <c r="T379">
        <v>20</v>
      </c>
      <c r="U379">
        <v>20</v>
      </c>
      <c r="V379">
        <v>20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20</v>
      </c>
      <c r="AL379">
        <v>0</v>
      </c>
      <c r="AM379">
        <v>0</v>
      </c>
      <c r="AN379">
        <v>0</v>
      </c>
      <c r="AO379">
        <v>0</v>
      </c>
      <c r="AP379">
        <v>20</v>
      </c>
      <c r="AQ379">
        <v>0</v>
      </c>
      <c r="AR379">
        <v>0</v>
      </c>
      <c r="AS379">
        <v>0</v>
      </c>
      <c r="AT379" s="1">
        <v>647.08000000000004</v>
      </c>
      <c r="AU379" s="1">
        <v>12941.6</v>
      </c>
      <c r="AV379" s="1">
        <v>0</v>
      </c>
      <c r="AW379" s="1">
        <v>0</v>
      </c>
      <c r="AX379" t="s">
        <v>1810</v>
      </c>
    </row>
    <row r="380" spans="1:50" x14ac:dyDescent="0.25">
      <c r="A380" t="s">
        <v>3019</v>
      </c>
      <c r="B380" t="s">
        <v>190</v>
      </c>
      <c r="C380" t="s">
        <v>2335</v>
      </c>
      <c r="D380" t="s">
        <v>3020</v>
      </c>
      <c r="E380" t="s">
        <v>3021</v>
      </c>
      <c r="F380" t="s">
        <v>2472</v>
      </c>
      <c r="G380" t="s">
        <v>71</v>
      </c>
      <c r="H380" t="s">
        <v>106</v>
      </c>
      <c r="I380" t="s">
        <v>73</v>
      </c>
      <c r="J380" t="s">
        <v>2473</v>
      </c>
      <c r="K380" t="s">
        <v>2474</v>
      </c>
      <c r="L380" t="s">
        <v>196</v>
      </c>
      <c r="M380" t="s">
        <v>196</v>
      </c>
      <c r="N380" t="s">
        <v>826</v>
      </c>
      <c r="O380" t="s">
        <v>885</v>
      </c>
      <c r="P380" t="s">
        <v>110</v>
      </c>
      <c r="Q380">
        <v>2</v>
      </c>
      <c r="R380">
        <v>2</v>
      </c>
      <c r="S380">
        <v>2</v>
      </c>
      <c r="T380">
        <v>2</v>
      </c>
      <c r="U380">
        <v>2</v>
      </c>
      <c r="V380">
        <v>2</v>
      </c>
      <c r="W380">
        <v>2</v>
      </c>
      <c r="X380">
        <v>2</v>
      </c>
      <c r="Y380">
        <v>2</v>
      </c>
      <c r="Z380">
        <v>2</v>
      </c>
      <c r="AA380">
        <v>2</v>
      </c>
      <c r="AB380">
        <v>2</v>
      </c>
      <c r="AC380">
        <v>2</v>
      </c>
      <c r="AD380">
        <v>2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2</v>
      </c>
      <c r="AL380">
        <v>0</v>
      </c>
      <c r="AM380">
        <v>0</v>
      </c>
      <c r="AN380">
        <v>0</v>
      </c>
      <c r="AO380">
        <v>0</v>
      </c>
      <c r="AP380">
        <v>2</v>
      </c>
      <c r="AQ380">
        <v>0</v>
      </c>
      <c r="AR380">
        <v>0</v>
      </c>
      <c r="AS380">
        <v>0</v>
      </c>
      <c r="AT380" s="1">
        <v>335.36</v>
      </c>
      <c r="AU380" s="1">
        <v>670.72</v>
      </c>
      <c r="AV380" s="1">
        <v>0</v>
      </c>
      <c r="AW380" s="1">
        <v>670.72</v>
      </c>
      <c r="AX380" t="s">
        <v>2474</v>
      </c>
    </row>
    <row r="381" spans="1:50" x14ac:dyDescent="0.25">
      <c r="A381" t="s">
        <v>1243</v>
      </c>
      <c r="B381" t="s">
        <v>67</v>
      </c>
      <c r="C381">
        <v>2014</v>
      </c>
      <c r="D381" t="s">
        <v>1244</v>
      </c>
      <c r="E381" t="s">
        <v>1032</v>
      </c>
      <c r="F381" t="s">
        <v>1033</v>
      </c>
      <c r="G381" t="s">
        <v>71</v>
      </c>
      <c r="H381" t="s">
        <v>72</v>
      </c>
      <c r="I381" t="s">
        <v>133</v>
      </c>
      <c r="J381" t="s">
        <v>1034</v>
      </c>
      <c r="K381" t="s">
        <v>1035</v>
      </c>
      <c r="L381" t="s">
        <v>61</v>
      </c>
      <c r="M381" t="s">
        <v>76</v>
      </c>
      <c r="N381" t="s">
        <v>76</v>
      </c>
      <c r="O381" t="s">
        <v>76</v>
      </c>
      <c r="P381" t="s">
        <v>77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 s="1" t="s">
        <v>78</v>
      </c>
      <c r="AU381" s="1">
        <v>0</v>
      </c>
      <c r="AV381" s="1">
        <v>0</v>
      </c>
      <c r="AW381" s="1">
        <v>0</v>
      </c>
      <c r="AX381" t="s">
        <v>1035</v>
      </c>
    </row>
    <row r="382" spans="1:50" x14ac:dyDescent="0.25">
      <c r="A382" t="s">
        <v>1245</v>
      </c>
      <c r="B382" t="s">
        <v>67</v>
      </c>
      <c r="C382" t="s">
        <v>94</v>
      </c>
      <c r="D382" t="s">
        <v>1246</v>
      </c>
      <c r="E382" t="s">
        <v>1247</v>
      </c>
      <c r="F382" t="s">
        <v>414</v>
      </c>
      <c r="G382" t="s">
        <v>71</v>
      </c>
      <c r="H382" t="s">
        <v>72</v>
      </c>
      <c r="I382" t="s">
        <v>73</v>
      </c>
      <c r="J382" t="s">
        <v>415</v>
      </c>
      <c r="K382" t="s">
        <v>416</v>
      </c>
      <c r="L382" t="s">
        <v>61</v>
      </c>
      <c r="M382" t="s">
        <v>76</v>
      </c>
      <c r="N382" t="s">
        <v>76</v>
      </c>
      <c r="O382" t="s">
        <v>76</v>
      </c>
      <c r="P382" t="s">
        <v>77</v>
      </c>
      <c r="Q382">
        <v>115</v>
      </c>
      <c r="R382">
        <v>115</v>
      </c>
      <c r="S382">
        <v>115</v>
      </c>
      <c r="T382">
        <v>115</v>
      </c>
      <c r="U382">
        <v>115</v>
      </c>
      <c r="V382">
        <v>115</v>
      </c>
      <c r="W382">
        <v>115</v>
      </c>
      <c r="X382">
        <v>115</v>
      </c>
      <c r="Y382">
        <v>115</v>
      </c>
      <c r="Z382">
        <v>89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115</v>
      </c>
      <c r="AL382">
        <v>0</v>
      </c>
      <c r="AM382">
        <v>0</v>
      </c>
      <c r="AN382">
        <v>0</v>
      </c>
      <c r="AO382">
        <v>0</v>
      </c>
      <c r="AP382">
        <v>115</v>
      </c>
      <c r="AQ382">
        <v>0</v>
      </c>
      <c r="AR382">
        <v>0</v>
      </c>
      <c r="AS382">
        <v>0</v>
      </c>
      <c r="AT382" s="1">
        <v>527.58000000000004</v>
      </c>
      <c r="AU382" s="1">
        <v>60671.700000000004</v>
      </c>
      <c r="AV382" s="1">
        <v>0</v>
      </c>
      <c r="AW382" s="1">
        <v>60671.700000000004</v>
      </c>
      <c r="AX382" t="s">
        <v>416</v>
      </c>
    </row>
    <row r="383" spans="1:50" x14ac:dyDescent="0.25">
      <c r="A383" t="s">
        <v>1248</v>
      </c>
      <c r="B383" t="s">
        <v>51</v>
      </c>
      <c r="C383" t="s">
        <v>156</v>
      </c>
      <c r="D383" t="s">
        <v>1249</v>
      </c>
      <c r="E383" t="s">
        <v>1250</v>
      </c>
      <c r="F383" t="s">
        <v>612</v>
      </c>
      <c r="G383" t="s">
        <v>56</v>
      </c>
      <c r="H383" t="s">
        <v>57</v>
      </c>
      <c r="I383" t="s">
        <v>90</v>
      </c>
      <c r="J383" t="s">
        <v>307</v>
      </c>
      <c r="K383" t="s">
        <v>613</v>
      </c>
      <c r="L383" t="s">
        <v>61</v>
      </c>
      <c r="M383" t="s">
        <v>76</v>
      </c>
      <c r="N383" t="s">
        <v>76</v>
      </c>
      <c r="O383" t="s">
        <v>64</v>
      </c>
      <c r="P383" t="s">
        <v>65</v>
      </c>
      <c r="Q383">
        <v>3946</v>
      </c>
      <c r="R383">
        <v>3946</v>
      </c>
      <c r="S383">
        <v>3946</v>
      </c>
      <c r="T383">
        <v>3946</v>
      </c>
      <c r="U383">
        <v>3946</v>
      </c>
      <c r="V383">
        <v>3946</v>
      </c>
      <c r="W383">
        <v>3946</v>
      </c>
      <c r="X383">
        <v>3946</v>
      </c>
      <c r="Y383">
        <v>3946</v>
      </c>
      <c r="Z383">
        <v>3946</v>
      </c>
      <c r="AA383">
        <v>3946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3928</v>
      </c>
      <c r="AL383">
        <v>18</v>
      </c>
      <c r="AM383">
        <v>0</v>
      </c>
      <c r="AN383">
        <v>0</v>
      </c>
      <c r="AO383">
        <v>0</v>
      </c>
      <c r="AP383">
        <v>3946</v>
      </c>
      <c r="AQ383">
        <v>0</v>
      </c>
      <c r="AR383">
        <v>0</v>
      </c>
      <c r="AS383">
        <v>0</v>
      </c>
      <c r="AT383" s="1">
        <v>286.44</v>
      </c>
      <c r="AU383" s="1">
        <v>1130292.24</v>
      </c>
      <c r="AV383" s="1">
        <v>0</v>
      </c>
      <c r="AW383" s="1">
        <v>1130292.24</v>
      </c>
      <c r="AX383" t="s">
        <v>613</v>
      </c>
    </row>
    <row r="384" spans="1:50" x14ac:dyDescent="0.25">
      <c r="A384" t="s">
        <v>1251</v>
      </c>
      <c r="B384" t="s">
        <v>67</v>
      </c>
      <c r="C384">
        <v>2014</v>
      </c>
      <c r="D384" t="s">
        <v>1252</v>
      </c>
      <c r="E384" t="s">
        <v>328</v>
      </c>
      <c r="F384" t="s">
        <v>329</v>
      </c>
      <c r="G384" t="s">
        <v>71</v>
      </c>
      <c r="H384" t="s">
        <v>72</v>
      </c>
      <c r="I384" t="s">
        <v>73</v>
      </c>
      <c r="J384" t="s">
        <v>330</v>
      </c>
      <c r="K384" t="s">
        <v>331</v>
      </c>
      <c r="L384" t="s">
        <v>61</v>
      </c>
      <c r="M384" t="s">
        <v>76</v>
      </c>
      <c r="N384" t="s">
        <v>76</v>
      </c>
      <c r="O384" t="s">
        <v>76</v>
      </c>
      <c r="P384" t="s">
        <v>77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 s="1" t="s">
        <v>78</v>
      </c>
      <c r="AU384" s="1">
        <v>0</v>
      </c>
      <c r="AV384" s="1">
        <v>0</v>
      </c>
      <c r="AW384" s="1">
        <v>0</v>
      </c>
      <c r="AX384" t="s">
        <v>331</v>
      </c>
    </row>
    <row r="385" spans="1:50" x14ac:dyDescent="0.25">
      <c r="A385" t="s">
        <v>1253</v>
      </c>
      <c r="B385" t="s">
        <v>67</v>
      </c>
      <c r="C385">
        <v>2014</v>
      </c>
      <c r="D385" t="s">
        <v>1254</v>
      </c>
      <c r="E385" t="s">
        <v>219</v>
      </c>
      <c r="F385" t="s">
        <v>220</v>
      </c>
      <c r="G385" t="s">
        <v>71</v>
      </c>
      <c r="H385" t="s">
        <v>72</v>
      </c>
      <c r="I385" t="s">
        <v>73</v>
      </c>
      <c r="J385" t="s">
        <v>221</v>
      </c>
      <c r="K385" t="s">
        <v>222</v>
      </c>
      <c r="L385" t="s">
        <v>61</v>
      </c>
      <c r="M385" t="s">
        <v>76</v>
      </c>
      <c r="N385" t="s">
        <v>76</v>
      </c>
      <c r="O385" t="s">
        <v>76</v>
      </c>
      <c r="P385" t="s">
        <v>77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 s="1" t="s">
        <v>78</v>
      </c>
      <c r="AU385" s="1">
        <v>0</v>
      </c>
      <c r="AV385" s="1">
        <v>0</v>
      </c>
      <c r="AW385" s="1">
        <v>0</v>
      </c>
      <c r="AX385" t="s">
        <v>222</v>
      </c>
    </row>
    <row r="386" spans="1:50" x14ac:dyDescent="0.25">
      <c r="A386" t="s">
        <v>6417</v>
      </c>
      <c r="B386" t="s">
        <v>101</v>
      </c>
      <c r="C386" t="s">
        <v>615</v>
      </c>
      <c r="D386" t="s">
        <v>6418</v>
      </c>
      <c r="E386" t="s">
        <v>6419</v>
      </c>
      <c r="F386" t="s">
        <v>82</v>
      </c>
      <c r="G386" t="s">
        <v>71</v>
      </c>
      <c r="H386" t="s">
        <v>106</v>
      </c>
      <c r="I386" t="s">
        <v>73</v>
      </c>
      <c r="J386" t="s">
        <v>83</v>
      </c>
      <c r="K386" t="s">
        <v>84</v>
      </c>
      <c r="L386" t="s">
        <v>61</v>
      </c>
      <c r="M386" t="s">
        <v>62</v>
      </c>
      <c r="N386" t="s">
        <v>76</v>
      </c>
      <c r="O386" t="s">
        <v>76</v>
      </c>
      <c r="P386" t="s">
        <v>110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 s="1" t="s">
        <v>78</v>
      </c>
      <c r="AU386" s="1">
        <v>0</v>
      </c>
      <c r="AV386" s="1">
        <v>0</v>
      </c>
      <c r="AW386" s="1">
        <v>0</v>
      </c>
      <c r="AX386" t="s">
        <v>84</v>
      </c>
    </row>
    <row r="387" spans="1:50" x14ac:dyDescent="0.25">
      <c r="A387" t="s">
        <v>6420</v>
      </c>
      <c r="B387" t="s">
        <v>51</v>
      </c>
      <c r="C387" t="s">
        <v>1264</v>
      </c>
      <c r="D387" t="s">
        <v>6421</v>
      </c>
      <c r="E387" t="s">
        <v>6422</v>
      </c>
      <c r="F387" t="s">
        <v>2753</v>
      </c>
      <c r="G387" t="s">
        <v>56</v>
      </c>
      <c r="H387" t="s">
        <v>57</v>
      </c>
      <c r="I387" t="s">
        <v>2754</v>
      </c>
      <c r="J387" t="s">
        <v>2755</v>
      </c>
      <c r="K387" t="s">
        <v>2756</v>
      </c>
      <c r="L387" t="s">
        <v>61</v>
      </c>
      <c r="M387" t="s">
        <v>62</v>
      </c>
      <c r="N387" t="s">
        <v>63</v>
      </c>
      <c r="O387" t="s">
        <v>64</v>
      </c>
      <c r="P387" t="s">
        <v>65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0</v>
      </c>
      <c r="AM387">
        <v>0</v>
      </c>
      <c r="AN387">
        <v>0</v>
      </c>
      <c r="AO387">
        <v>0</v>
      </c>
      <c r="AP387">
        <v>1</v>
      </c>
      <c r="AQ387">
        <v>0</v>
      </c>
      <c r="AR387">
        <v>0</v>
      </c>
      <c r="AS387">
        <v>0</v>
      </c>
      <c r="AT387" s="1">
        <v>691.44</v>
      </c>
      <c r="AU387" s="1">
        <v>691.44</v>
      </c>
      <c r="AV387" s="1">
        <v>0</v>
      </c>
      <c r="AW387" s="1">
        <v>691.44</v>
      </c>
      <c r="AX387" t="s">
        <v>2756</v>
      </c>
    </row>
    <row r="388" spans="1:50" x14ac:dyDescent="0.25">
      <c r="A388" t="s">
        <v>6423</v>
      </c>
      <c r="B388" t="s">
        <v>101</v>
      </c>
      <c r="C388" t="s">
        <v>468</v>
      </c>
      <c r="D388" t="s">
        <v>6424</v>
      </c>
      <c r="E388" t="s">
        <v>3213</v>
      </c>
      <c r="F388" t="s">
        <v>900</v>
      </c>
      <c r="G388" t="s">
        <v>71</v>
      </c>
      <c r="H388" t="s">
        <v>106</v>
      </c>
      <c r="I388" t="s">
        <v>230</v>
      </c>
      <c r="J388" t="s">
        <v>901</v>
      </c>
      <c r="K388" t="s">
        <v>902</v>
      </c>
      <c r="L388" t="s">
        <v>61</v>
      </c>
      <c r="M388" t="s">
        <v>76</v>
      </c>
      <c r="N388" t="s">
        <v>76</v>
      </c>
      <c r="O388" t="s">
        <v>76</v>
      </c>
      <c r="P388" t="s">
        <v>110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 s="1" t="s">
        <v>78</v>
      </c>
      <c r="AU388" s="1">
        <v>0</v>
      </c>
      <c r="AV388" s="1">
        <v>0</v>
      </c>
      <c r="AW388" s="1">
        <v>0</v>
      </c>
      <c r="AX388" t="s">
        <v>902</v>
      </c>
    </row>
    <row r="389" spans="1:50" x14ac:dyDescent="0.25">
      <c r="A389" t="s">
        <v>6425</v>
      </c>
      <c r="B389" t="s">
        <v>190</v>
      </c>
      <c r="C389" t="s">
        <v>171</v>
      </c>
      <c r="D389" t="s">
        <v>6426</v>
      </c>
      <c r="E389" t="s">
        <v>2221</v>
      </c>
      <c r="F389" t="s">
        <v>1923</v>
      </c>
      <c r="G389" t="s">
        <v>71</v>
      </c>
      <c r="H389" t="s">
        <v>106</v>
      </c>
      <c r="I389" t="s">
        <v>230</v>
      </c>
      <c r="J389" t="s">
        <v>1924</v>
      </c>
      <c r="K389" t="s">
        <v>1925</v>
      </c>
      <c r="L389" t="s">
        <v>196</v>
      </c>
      <c r="M389" t="s">
        <v>76</v>
      </c>
      <c r="N389" t="s">
        <v>76</v>
      </c>
      <c r="O389" t="s">
        <v>76</v>
      </c>
      <c r="P389" t="s">
        <v>110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161</v>
      </c>
      <c r="AH389">
        <v>0</v>
      </c>
      <c r="AI389">
        <v>161</v>
      </c>
      <c r="AJ389">
        <v>615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161</v>
      </c>
      <c r="AR389">
        <v>0</v>
      </c>
      <c r="AS389">
        <v>361</v>
      </c>
      <c r="AT389" s="1">
        <v>717.56240000000003</v>
      </c>
      <c r="AU389" s="1">
        <v>0</v>
      </c>
      <c r="AV389" s="1">
        <v>115527.54640000001</v>
      </c>
      <c r="AW389" s="1">
        <v>0</v>
      </c>
      <c r="AX389" t="s">
        <v>1925</v>
      </c>
    </row>
    <row r="390" spans="1:50" x14ac:dyDescent="0.25">
      <c r="A390" t="s">
        <v>6427</v>
      </c>
      <c r="B390" t="s">
        <v>67</v>
      </c>
      <c r="C390">
        <v>2014</v>
      </c>
      <c r="D390" t="s">
        <v>6428</v>
      </c>
      <c r="E390" t="s">
        <v>923</v>
      </c>
      <c r="F390" t="s">
        <v>397</v>
      </c>
      <c r="G390" t="s">
        <v>71</v>
      </c>
      <c r="H390" t="s">
        <v>72</v>
      </c>
      <c r="I390" t="s">
        <v>230</v>
      </c>
      <c r="J390" t="s">
        <v>398</v>
      </c>
      <c r="K390" t="s">
        <v>399</v>
      </c>
      <c r="L390" t="s">
        <v>61</v>
      </c>
      <c r="M390" t="s">
        <v>62</v>
      </c>
      <c r="N390" t="s">
        <v>63</v>
      </c>
      <c r="O390" t="s">
        <v>85</v>
      </c>
      <c r="P390" t="s">
        <v>77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 s="1" t="s">
        <v>78</v>
      </c>
      <c r="AU390" s="1">
        <v>0</v>
      </c>
      <c r="AV390" s="1">
        <v>0</v>
      </c>
      <c r="AW390" s="1">
        <v>0</v>
      </c>
      <c r="AX390" t="s">
        <v>399</v>
      </c>
    </row>
    <row r="391" spans="1:50" x14ac:dyDescent="0.25">
      <c r="A391" t="s">
        <v>3760</v>
      </c>
      <c r="B391" t="s">
        <v>51</v>
      </c>
      <c r="C391" t="s">
        <v>162</v>
      </c>
      <c r="D391" t="s">
        <v>3761</v>
      </c>
      <c r="E391" t="s">
        <v>3762</v>
      </c>
      <c r="F391" t="s">
        <v>1116</v>
      </c>
      <c r="G391" t="s">
        <v>56</v>
      </c>
      <c r="H391" t="s">
        <v>57</v>
      </c>
      <c r="I391" t="s">
        <v>58</v>
      </c>
      <c r="J391" t="s">
        <v>1117</v>
      </c>
      <c r="K391" t="s">
        <v>1118</v>
      </c>
      <c r="L391" t="s">
        <v>61</v>
      </c>
      <c r="M391" t="s">
        <v>62</v>
      </c>
      <c r="N391" t="s">
        <v>76</v>
      </c>
      <c r="O391" t="s">
        <v>76</v>
      </c>
      <c r="P391" t="s">
        <v>65</v>
      </c>
      <c r="Q391">
        <v>46</v>
      </c>
      <c r="R391">
        <v>46</v>
      </c>
      <c r="S391">
        <v>46</v>
      </c>
      <c r="T391">
        <v>46</v>
      </c>
      <c r="U391">
        <v>46</v>
      </c>
      <c r="V391">
        <v>46</v>
      </c>
      <c r="W391">
        <v>46</v>
      </c>
      <c r="X391">
        <v>46</v>
      </c>
      <c r="Y391">
        <v>46</v>
      </c>
      <c r="Z391">
        <v>46</v>
      </c>
      <c r="AA391">
        <v>46</v>
      </c>
      <c r="AB391">
        <v>46</v>
      </c>
      <c r="AC391">
        <v>46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31</v>
      </c>
      <c r="AL391">
        <v>15</v>
      </c>
      <c r="AM391">
        <v>0</v>
      </c>
      <c r="AN391">
        <v>0</v>
      </c>
      <c r="AO391">
        <v>0</v>
      </c>
      <c r="AP391">
        <v>46</v>
      </c>
      <c r="AQ391">
        <v>0</v>
      </c>
      <c r="AR391">
        <v>0</v>
      </c>
      <c r="AS391">
        <v>0</v>
      </c>
      <c r="AT391" s="1">
        <v>731.36</v>
      </c>
      <c r="AU391" s="1">
        <v>33642.559999999998</v>
      </c>
      <c r="AV391" s="1">
        <v>0</v>
      </c>
      <c r="AW391" s="1">
        <v>33642.559999999998</v>
      </c>
      <c r="AX391" t="s">
        <v>1118</v>
      </c>
    </row>
    <row r="392" spans="1:50" x14ac:dyDescent="0.25">
      <c r="A392" t="s">
        <v>3763</v>
      </c>
      <c r="B392" t="s">
        <v>101</v>
      </c>
      <c r="C392" t="s">
        <v>718</v>
      </c>
      <c r="D392" t="s">
        <v>3764</v>
      </c>
      <c r="E392" t="s">
        <v>3765</v>
      </c>
      <c r="F392" t="s">
        <v>2908</v>
      </c>
      <c r="G392" t="s">
        <v>116</v>
      </c>
      <c r="H392" t="s">
        <v>106</v>
      </c>
      <c r="I392" t="s">
        <v>117</v>
      </c>
      <c r="J392" t="s">
        <v>2909</v>
      </c>
      <c r="K392" t="s">
        <v>2910</v>
      </c>
      <c r="L392" t="s">
        <v>61</v>
      </c>
      <c r="M392" t="s">
        <v>76</v>
      </c>
      <c r="N392" t="s">
        <v>76</v>
      </c>
      <c r="O392" t="s">
        <v>76</v>
      </c>
      <c r="P392" t="s">
        <v>120</v>
      </c>
      <c r="Q392">
        <v>38</v>
      </c>
      <c r="R392">
        <v>38</v>
      </c>
      <c r="S392">
        <v>38</v>
      </c>
      <c r="T392">
        <v>38</v>
      </c>
      <c r="U392">
        <v>38</v>
      </c>
      <c r="V392">
        <v>38</v>
      </c>
      <c r="W392">
        <v>38</v>
      </c>
      <c r="X392">
        <v>38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12</v>
      </c>
      <c r="AF392">
        <v>0</v>
      </c>
      <c r="AG392">
        <v>0</v>
      </c>
      <c r="AH392">
        <v>0</v>
      </c>
      <c r="AI392">
        <v>12</v>
      </c>
      <c r="AJ392">
        <v>42</v>
      </c>
      <c r="AK392">
        <v>26</v>
      </c>
      <c r="AL392">
        <v>12</v>
      </c>
      <c r="AM392">
        <v>0</v>
      </c>
      <c r="AN392">
        <v>0</v>
      </c>
      <c r="AO392">
        <v>0</v>
      </c>
      <c r="AP392">
        <v>38</v>
      </c>
      <c r="AQ392">
        <v>0</v>
      </c>
      <c r="AR392">
        <v>12</v>
      </c>
      <c r="AS392">
        <v>12</v>
      </c>
      <c r="AT392" s="1">
        <v>404.5</v>
      </c>
      <c r="AU392" s="1">
        <v>15371</v>
      </c>
      <c r="AV392" s="1">
        <v>4854</v>
      </c>
      <c r="AW392" s="1">
        <v>15371</v>
      </c>
      <c r="AX392" t="s">
        <v>2910</v>
      </c>
    </row>
    <row r="393" spans="1:50" x14ac:dyDescent="0.25">
      <c r="A393" t="s">
        <v>4249</v>
      </c>
      <c r="B393" t="s">
        <v>67</v>
      </c>
      <c r="C393">
        <v>2014</v>
      </c>
      <c r="D393" t="s">
        <v>4250</v>
      </c>
      <c r="E393" t="s">
        <v>923</v>
      </c>
      <c r="F393" t="s">
        <v>397</v>
      </c>
      <c r="G393" t="s">
        <v>71</v>
      </c>
      <c r="H393" t="s">
        <v>72</v>
      </c>
      <c r="I393" t="s">
        <v>230</v>
      </c>
      <c r="J393" t="s">
        <v>398</v>
      </c>
      <c r="K393" t="s">
        <v>399</v>
      </c>
      <c r="L393" t="s">
        <v>61</v>
      </c>
      <c r="M393" t="s">
        <v>62</v>
      </c>
      <c r="N393" t="s">
        <v>63</v>
      </c>
      <c r="O393" t="s">
        <v>85</v>
      </c>
      <c r="P393" t="s">
        <v>77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 s="1" t="s">
        <v>78</v>
      </c>
      <c r="AU393" s="1">
        <v>0</v>
      </c>
      <c r="AV393" s="1">
        <v>0</v>
      </c>
      <c r="AW393" s="1">
        <v>0</v>
      </c>
      <c r="AX393" t="s">
        <v>399</v>
      </c>
    </row>
    <row r="394" spans="1:50" x14ac:dyDescent="0.25">
      <c r="A394" t="s">
        <v>4251</v>
      </c>
      <c r="B394" t="s">
        <v>101</v>
      </c>
      <c r="C394" t="s">
        <v>251</v>
      </c>
      <c r="D394" t="s">
        <v>4252</v>
      </c>
      <c r="E394" t="s">
        <v>4253</v>
      </c>
      <c r="F394" t="s">
        <v>1000</v>
      </c>
      <c r="G394" t="s">
        <v>71</v>
      </c>
      <c r="H394" t="s">
        <v>106</v>
      </c>
      <c r="I394" t="s">
        <v>73</v>
      </c>
      <c r="J394" t="s">
        <v>1001</v>
      </c>
      <c r="K394" t="s">
        <v>1002</v>
      </c>
      <c r="L394" t="s">
        <v>61</v>
      </c>
      <c r="M394" t="s">
        <v>76</v>
      </c>
      <c r="N394" t="s">
        <v>76</v>
      </c>
      <c r="O394" t="s">
        <v>76</v>
      </c>
      <c r="P394" t="s">
        <v>110</v>
      </c>
      <c r="Q394">
        <v>7</v>
      </c>
      <c r="R394">
        <v>7</v>
      </c>
      <c r="S394">
        <v>7</v>
      </c>
      <c r="T394">
        <v>7</v>
      </c>
      <c r="U394">
        <v>7</v>
      </c>
      <c r="V394">
        <v>7</v>
      </c>
      <c r="W394">
        <v>7</v>
      </c>
      <c r="X394">
        <v>7</v>
      </c>
      <c r="Y394">
        <v>7</v>
      </c>
      <c r="Z394">
        <v>7</v>
      </c>
      <c r="AA394">
        <v>7</v>
      </c>
      <c r="AB394">
        <v>7</v>
      </c>
      <c r="AC394">
        <v>7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7</v>
      </c>
      <c r="AL394">
        <v>0</v>
      </c>
      <c r="AM394">
        <v>0</v>
      </c>
      <c r="AN394">
        <v>0</v>
      </c>
      <c r="AO394">
        <v>0</v>
      </c>
      <c r="AP394">
        <v>7</v>
      </c>
      <c r="AQ394">
        <v>0</v>
      </c>
      <c r="AR394">
        <v>0</v>
      </c>
      <c r="AS394">
        <v>0</v>
      </c>
      <c r="AT394" s="1">
        <v>312.39</v>
      </c>
      <c r="AU394" s="1">
        <v>2186.73</v>
      </c>
      <c r="AV394" s="1">
        <v>0</v>
      </c>
      <c r="AW394" s="1">
        <v>2186.73</v>
      </c>
      <c r="AX394" t="s">
        <v>1002</v>
      </c>
    </row>
    <row r="395" spans="1:50" x14ac:dyDescent="0.25">
      <c r="A395" t="s">
        <v>4254</v>
      </c>
      <c r="B395" t="s">
        <v>67</v>
      </c>
      <c r="C395">
        <v>2014</v>
      </c>
      <c r="D395" t="s">
        <v>4255</v>
      </c>
      <c r="E395" t="s">
        <v>589</v>
      </c>
      <c r="F395" t="s">
        <v>458</v>
      </c>
      <c r="G395" t="s">
        <v>71</v>
      </c>
      <c r="H395" t="s">
        <v>72</v>
      </c>
      <c r="I395" t="s">
        <v>73</v>
      </c>
      <c r="J395" t="s">
        <v>459</v>
      </c>
      <c r="K395" t="s">
        <v>460</v>
      </c>
      <c r="L395" t="s">
        <v>61</v>
      </c>
      <c r="M395" t="s">
        <v>76</v>
      </c>
      <c r="N395" t="s">
        <v>76</v>
      </c>
      <c r="O395" t="s">
        <v>76</v>
      </c>
      <c r="P395" t="s">
        <v>77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 s="1" t="s">
        <v>78</v>
      </c>
      <c r="AU395" s="1">
        <v>0</v>
      </c>
      <c r="AV395" s="1">
        <v>0</v>
      </c>
      <c r="AW395" s="1">
        <v>0</v>
      </c>
      <c r="AX395" t="s">
        <v>460</v>
      </c>
    </row>
    <row r="396" spans="1:50" x14ac:dyDescent="0.25">
      <c r="A396" t="s">
        <v>3477</v>
      </c>
      <c r="B396" t="s">
        <v>67</v>
      </c>
      <c r="C396" t="s">
        <v>129</v>
      </c>
      <c r="D396" t="s">
        <v>3478</v>
      </c>
      <c r="E396" t="s">
        <v>3479</v>
      </c>
      <c r="F396" t="s">
        <v>618</v>
      </c>
      <c r="G396" t="s">
        <v>71</v>
      </c>
      <c r="H396" t="s">
        <v>72</v>
      </c>
      <c r="I396" t="s">
        <v>73</v>
      </c>
      <c r="J396" t="s">
        <v>619</v>
      </c>
      <c r="K396" t="s">
        <v>620</v>
      </c>
      <c r="L396" t="s">
        <v>61</v>
      </c>
      <c r="M396" t="s">
        <v>62</v>
      </c>
      <c r="N396" t="s">
        <v>63</v>
      </c>
      <c r="O396" t="s">
        <v>85</v>
      </c>
      <c r="P396" t="s">
        <v>77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0</v>
      </c>
      <c r="AM396">
        <v>0</v>
      </c>
      <c r="AN396">
        <v>0</v>
      </c>
      <c r="AO396">
        <v>0</v>
      </c>
      <c r="AP396">
        <v>1</v>
      </c>
      <c r="AQ396">
        <v>0</v>
      </c>
      <c r="AR396">
        <v>0</v>
      </c>
      <c r="AS396">
        <v>0</v>
      </c>
      <c r="AT396" s="1">
        <v>593.91</v>
      </c>
      <c r="AU396" s="1">
        <v>593.91</v>
      </c>
      <c r="AV396" s="1">
        <v>0</v>
      </c>
      <c r="AW396" s="1">
        <v>593.91</v>
      </c>
      <c r="AX396" t="s">
        <v>620</v>
      </c>
    </row>
    <row r="397" spans="1:50" x14ac:dyDescent="0.25">
      <c r="A397" t="s">
        <v>3480</v>
      </c>
      <c r="B397" t="s">
        <v>67</v>
      </c>
      <c r="C397">
        <v>2014</v>
      </c>
      <c r="D397" t="s">
        <v>3481</v>
      </c>
      <c r="E397" t="s">
        <v>353</v>
      </c>
      <c r="F397" t="s">
        <v>354</v>
      </c>
      <c r="G397" t="s">
        <v>71</v>
      </c>
      <c r="H397" t="s">
        <v>72</v>
      </c>
      <c r="I397" t="s">
        <v>355</v>
      </c>
      <c r="J397" t="s">
        <v>356</v>
      </c>
      <c r="K397" t="s">
        <v>357</v>
      </c>
      <c r="L397" t="s">
        <v>61</v>
      </c>
      <c r="M397" t="s">
        <v>62</v>
      </c>
      <c r="N397" t="s">
        <v>76</v>
      </c>
      <c r="O397" t="s">
        <v>76</v>
      </c>
      <c r="P397" t="s">
        <v>77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 s="1" t="s">
        <v>78</v>
      </c>
      <c r="AU397" s="1">
        <v>0</v>
      </c>
      <c r="AV397" s="1">
        <v>0</v>
      </c>
      <c r="AW397" s="1">
        <v>0</v>
      </c>
      <c r="AX397" t="s">
        <v>357</v>
      </c>
    </row>
    <row r="398" spans="1:50" x14ac:dyDescent="0.25">
      <c r="A398" t="s">
        <v>3482</v>
      </c>
      <c r="B398" t="s">
        <v>67</v>
      </c>
      <c r="C398" t="s">
        <v>129</v>
      </c>
      <c r="D398" t="s">
        <v>3483</v>
      </c>
      <c r="E398" t="s">
        <v>3484</v>
      </c>
      <c r="F398" t="s">
        <v>97</v>
      </c>
      <c r="G398" t="s">
        <v>71</v>
      </c>
      <c r="H398" t="s">
        <v>72</v>
      </c>
      <c r="I398" t="s">
        <v>73</v>
      </c>
      <c r="J398" t="s">
        <v>98</v>
      </c>
      <c r="K398" t="s">
        <v>99</v>
      </c>
      <c r="L398" t="s">
        <v>61</v>
      </c>
      <c r="M398" t="s">
        <v>62</v>
      </c>
      <c r="N398" t="s">
        <v>76</v>
      </c>
      <c r="O398" t="s">
        <v>76</v>
      </c>
      <c r="P398" t="s">
        <v>77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0</v>
      </c>
      <c r="AM398">
        <v>0</v>
      </c>
      <c r="AN398">
        <v>0</v>
      </c>
      <c r="AO398">
        <v>0</v>
      </c>
      <c r="AP398">
        <v>1</v>
      </c>
      <c r="AQ398">
        <v>0</v>
      </c>
      <c r="AR398">
        <v>0</v>
      </c>
      <c r="AS398">
        <v>0</v>
      </c>
      <c r="AT398" s="1">
        <v>445.42</v>
      </c>
      <c r="AU398" s="1">
        <v>445.42</v>
      </c>
      <c r="AV398" s="1">
        <v>0</v>
      </c>
      <c r="AW398" s="1">
        <v>445.42</v>
      </c>
      <c r="AX398" t="s">
        <v>99</v>
      </c>
    </row>
    <row r="399" spans="1:50" x14ac:dyDescent="0.25">
      <c r="A399" t="s">
        <v>3485</v>
      </c>
      <c r="B399" t="s">
        <v>101</v>
      </c>
      <c r="C399">
        <v>2012</v>
      </c>
      <c r="D399" t="s">
        <v>3486</v>
      </c>
      <c r="E399" t="s">
        <v>3487</v>
      </c>
      <c r="F399" t="s">
        <v>1585</v>
      </c>
      <c r="G399" t="s">
        <v>71</v>
      </c>
      <c r="H399" t="s">
        <v>106</v>
      </c>
      <c r="I399" t="s">
        <v>73</v>
      </c>
      <c r="J399" t="s">
        <v>1586</v>
      </c>
      <c r="K399" t="s">
        <v>1587</v>
      </c>
      <c r="L399" t="s">
        <v>61</v>
      </c>
      <c r="M399" t="s">
        <v>76</v>
      </c>
      <c r="N399" t="s">
        <v>76</v>
      </c>
      <c r="O399" t="s">
        <v>76</v>
      </c>
      <c r="P399" t="s">
        <v>110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0</v>
      </c>
      <c r="AM399">
        <v>0</v>
      </c>
      <c r="AN399">
        <v>0</v>
      </c>
      <c r="AO399">
        <v>0</v>
      </c>
      <c r="AP399">
        <v>1</v>
      </c>
      <c r="AQ399">
        <v>0</v>
      </c>
      <c r="AR399">
        <v>0</v>
      </c>
      <c r="AS399">
        <v>0</v>
      </c>
      <c r="AT399" s="1">
        <v>593.54999999999995</v>
      </c>
      <c r="AU399" s="1">
        <v>593.54999999999995</v>
      </c>
      <c r="AV399" s="1">
        <v>0</v>
      </c>
      <c r="AW399" s="1">
        <v>593.54999999999995</v>
      </c>
      <c r="AX399" t="s">
        <v>1587</v>
      </c>
    </row>
    <row r="400" spans="1:50" x14ac:dyDescent="0.25">
      <c r="A400" t="s">
        <v>3488</v>
      </c>
      <c r="B400" t="s">
        <v>67</v>
      </c>
      <c r="C400">
        <v>2014</v>
      </c>
      <c r="D400" t="s">
        <v>3489</v>
      </c>
      <c r="E400" t="s">
        <v>734</v>
      </c>
      <c r="F400" t="s">
        <v>735</v>
      </c>
      <c r="G400" t="s">
        <v>71</v>
      </c>
      <c r="H400" t="s">
        <v>72</v>
      </c>
      <c r="I400" t="s">
        <v>73</v>
      </c>
      <c r="J400" t="s">
        <v>736</v>
      </c>
      <c r="K400" t="s">
        <v>737</v>
      </c>
      <c r="L400" t="s">
        <v>61</v>
      </c>
      <c r="M400" t="s">
        <v>76</v>
      </c>
      <c r="N400" t="s">
        <v>76</v>
      </c>
      <c r="O400" t="s">
        <v>76</v>
      </c>
      <c r="P400" t="s">
        <v>77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 s="1" t="s">
        <v>78</v>
      </c>
      <c r="AU400" s="1">
        <v>0</v>
      </c>
      <c r="AV400" s="1">
        <v>0</v>
      </c>
      <c r="AW400" s="1">
        <v>0</v>
      </c>
      <c r="AX400" t="s">
        <v>737</v>
      </c>
    </row>
    <row r="401" spans="1:50" x14ac:dyDescent="0.25">
      <c r="A401" t="s">
        <v>4111</v>
      </c>
      <c r="B401" t="s">
        <v>67</v>
      </c>
      <c r="C401">
        <v>2014</v>
      </c>
      <c r="D401" t="s">
        <v>4112</v>
      </c>
      <c r="E401" t="s">
        <v>526</v>
      </c>
      <c r="F401" t="s">
        <v>527</v>
      </c>
      <c r="G401" t="s">
        <v>71</v>
      </c>
      <c r="H401" t="s">
        <v>72</v>
      </c>
      <c r="I401" t="s">
        <v>280</v>
      </c>
      <c r="J401" t="s">
        <v>528</v>
      </c>
      <c r="K401" t="s">
        <v>529</v>
      </c>
      <c r="L401" t="s">
        <v>61</v>
      </c>
      <c r="M401" t="s">
        <v>76</v>
      </c>
      <c r="N401" t="s">
        <v>76</v>
      </c>
      <c r="O401" t="s">
        <v>76</v>
      </c>
      <c r="P401" t="s">
        <v>77</v>
      </c>
      <c r="Q401">
        <v>90</v>
      </c>
      <c r="R401">
        <v>90</v>
      </c>
      <c r="S401">
        <v>90</v>
      </c>
      <c r="T401">
        <v>90</v>
      </c>
      <c r="U401">
        <v>90</v>
      </c>
      <c r="V401">
        <v>90</v>
      </c>
      <c r="W401">
        <v>90</v>
      </c>
      <c r="X401">
        <v>76</v>
      </c>
      <c r="Y401">
        <v>23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90</v>
      </c>
      <c r="AL401">
        <v>0</v>
      </c>
      <c r="AM401">
        <v>0</v>
      </c>
      <c r="AN401">
        <v>0</v>
      </c>
      <c r="AO401">
        <v>0</v>
      </c>
      <c r="AP401">
        <v>90</v>
      </c>
      <c r="AQ401">
        <v>0</v>
      </c>
      <c r="AR401">
        <v>0</v>
      </c>
      <c r="AS401">
        <v>0</v>
      </c>
      <c r="AT401" s="1">
        <v>1317.04</v>
      </c>
      <c r="AU401" s="1">
        <v>118533.59999999999</v>
      </c>
      <c r="AV401" s="1">
        <v>0</v>
      </c>
      <c r="AW401" s="1">
        <v>100095.03999999999</v>
      </c>
      <c r="AX401" t="s">
        <v>529</v>
      </c>
    </row>
    <row r="402" spans="1:50" x14ac:dyDescent="0.25">
      <c r="A402" t="s">
        <v>4113</v>
      </c>
      <c r="B402" t="s">
        <v>67</v>
      </c>
      <c r="C402">
        <v>2014</v>
      </c>
      <c r="D402" t="s">
        <v>4114</v>
      </c>
      <c r="E402" t="s">
        <v>419</v>
      </c>
      <c r="F402" t="s">
        <v>420</v>
      </c>
      <c r="G402" t="s">
        <v>71</v>
      </c>
      <c r="H402" t="s">
        <v>72</v>
      </c>
      <c r="I402" t="s">
        <v>133</v>
      </c>
      <c r="J402" t="s">
        <v>421</v>
      </c>
      <c r="K402" t="s">
        <v>422</v>
      </c>
      <c r="L402" t="s">
        <v>61</v>
      </c>
      <c r="M402" t="s">
        <v>76</v>
      </c>
      <c r="N402" t="s">
        <v>76</v>
      </c>
      <c r="O402" t="s">
        <v>76</v>
      </c>
      <c r="P402" t="s">
        <v>77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 s="1" t="s">
        <v>78</v>
      </c>
      <c r="AU402" s="1">
        <v>0</v>
      </c>
      <c r="AV402" s="1">
        <v>0</v>
      </c>
      <c r="AW402" s="1">
        <v>0</v>
      </c>
      <c r="AX402" t="s">
        <v>422</v>
      </c>
    </row>
    <row r="403" spans="1:50" x14ac:dyDescent="0.25">
      <c r="A403" t="s">
        <v>4115</v>
      </c>
      <c r="B403" t="s">
        <v>67</v>
      </c>
      <c r="C403" t="s">
        <v>284</v>
      </c>
      <c r="D403" t="s">
        <v>4116</v>
      </c>
      <c r="E403" t="s">
        <v>4117</v>
      </c>
      <c r="F403" t="s">
        <v>1895</v>
      </c>
      <c r="G403" t="s">
        <v>71</v>
      </c>
      <c r="H403" t="s">
        <v>72</v>
      </c>
      <c r="I403" t="s">
        <v>73</v>
      </c>
      <c r="J403" t="s">
        <v>1896</v>
      </c>
      <c r="K403" t="s">
        <v>1897</v>
      </c>
      <c r="L403" t="s">
        <v>61</v>
      </c>
      <c r="M403" t="s">
        <v>76</v>
      </c>
      <c r="N403" t="s">
        <v>76</v>
      </c>
      <c r="O403" t="s">
        <v>76</v>
      </c>
      <c r="P403" t="s">
        <v>77</v>
      </c>
      <c r="Q403">
        <v>145</v>
      </c>
      <c r="R403">
        <v>145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3230</v>
      </c>
      <c r="AF403">
        <v>0</v>
      </c>
      <c r="AG403">
        <v>0</v>
      </c>
      <c r="AH403">
        <v>0</v>
      </c>
      <c r="AI403">
        <v>3230</v>
      </c>
      <c r="AJ403">
        <v>6032</v>
      </c>
      <c r="AK403">
        <v>0</v>
      </c>
      <c r="AL403">
        <v>0</v>
      </c>
      <c r="AM403">
        <v>0</v>
      </c>
      <c r="AN403">
        <v>145</v>
      </c>
      <c r="AO403">
        <v>0</v>
      </c>
      <c r="AP403">
        <v>145</v>
      </c>
      <c r="AQ403">
        <v>800</v>
      </c>
      <c r="AR403">
        <v>2430</v>
      </c>
      <c r="AS403">
        <v>3230</v>
      </c>
      <c r="AT403" s="1">
        <v>696.21</v>
      </c>
      <c r="AU403" s="1">
        <v>100950.45000000001</v>
      </c>
      <c r="AV403" s="1">
        <v>2248758.3000000003</v>
      </c>
      <c r="AW403" s="1">
        <v>0</v>
      </c>
      <c r="AX403" t="s">
        <v>1897</v>
      </c>
    </row>
    <row r="404" spans="1:50" x14ac:dyDescent="0.25">
      <c r="A404" t="s">
        <v>4118</v>
      </c>
      <c r="B404" t="s">
        <v>101</v>
      </c>
      <c r="C404" t="s">
        <v>1595</v>
      </c>
      <c r="D404" t="s">
        <v>4119</v>
      </c>
      <c r="E404" t="s">
        <v>4120</v>
      </c>
      <c r="F404" t="s">
        <v>293</v>
      </c>
      <c r="G404" t="s">
        <v>71</v>
      </c>
      <c r="H404" t="s">
        <v>106</v>
      </c>
      <c r="I404" t="s">
        <v>73</v>
      </c>
      <c r="J404" t="s">
        <v>294</v>
      </c>
      <c r="K404" t="s">
        <v>295</v>
      </c>
      <c r="L404" t="s">
        <v>61</v>
      </c>
      <c r="M404" t="s">
        <v>62</v>
      </c>
      <c r="N404" t="s">
        <v>63</v>
      </c>
      <c r="O404" t="s">
        <v>885</v>
      </c>
      <c r="P404" t="s">
        <v>110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 s="1" t="s">
        <v>78</v>
      </c>
      <c r="AU404" s="1">
        <v>0</v>
      </c>
      <c r="AV404" s="1">
        <v>0</v>
      </c>
      <c r="AW404" s="1">
        <v>0</v>
      </c>
      <c r="AX404" t="s">
        <v>295</v>
      </c>
    </row>
    <row r="405" spans="1:50" x14ac:dyDescent="0.25">
      <c r="A405" t="s">
        <v>4121</v>
      </c>
      <c r="B405" t="s">
        <v>101</v>
      </c>
      <c r="C405" t="s">
        <v>156</v>
      </c>
      <c r="D405" t="s">
        <v>4122</v>
      </c>
      <c r="E405" t="s">
        <v>1058</v>
      </c>
      <c r="F405" t="s">
        <v>1057</v>
      </c>
      <c r="G405" t="s">
        <v>71</v>
      </c>
      <c r="H405" t="s">
        <v>106</v>
      </c>
      <c r="I405" t="s">
        <v>230</v>
      </c>
      <c r="J405" t="s">
        <v>1058</v>
      </c>
      <c r="K405" t="s">
        <v>1059</v>
      </c>
      <c r="L405" t="s">
        <v>61</v>
      </c>
      <c r="M405" t="s">
        <v>76</v>
      </c>
      <c r="N405" t="s">
        <v>76</v>
      </c>
      <c r="O405" t="s">
        <v>76</v>
      </c>
      <c r="P405" t="s">
        <v>77</v>
      </c>
      <c r="Q405">
        <v>14</v>
      </c>
      <c r="R405">
        <v>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1000</v>
      </c>
      <c r="AF405">
        <v>0</v>
      </c>
      <c r="AG405">
        <v>0</v>
      </c>
      <c r="AH405">
        <v>0</v>
      </c>
      <c r="AI405">
        <v>1000</v>
      </c>
      <c r="AJ405">
        <v>1000</v>
      </c>
      <c r="AK405">
        <v>14</v>
      </c>
      <c r="AL405">
        <v>0</v>
      </c>
      <c r="AM405">
        <v>0</v>
      </c>
      <c r="AN405">
        <v>0</v>
      </c>
      <c r="AO405">
        <v>0</v>
      </c>
      <c r="AP405">
        <v>14</v>
      </c>
      <c r="AQ405">
        <v>30</v>
      </c>
      <c r="AR405">
        <v>970</v>
      </c>
      <c r="AS405">
        <v>970</v>
      </c>
      <c r="AT405" s="1">
        <v>746.53</v>
      </c>
      <c r="AU405" s="1">
        <v>10451.42</v>
      </c>
      <c r="AV405" s="1">
        <v>746530</v>
      </c>
      <c r="AW405" s="1">
        <v>0</v>
      </c>
      <c r="AX405" t="s">
        <v>1059</v>
      </c>
    </row>
    <row r="406" spans="1:50" x14ac:dyDescent="0.25">
      <c r="A406" t="s">
        <v>4548</v>
      </c>
      <c r="B406" t="s">
        <v>51</v>
      </c>
      <c r="C406" t="s">
        <v>143</v>
      </c>
      <c r="D406" t="s">
        <v>4549</v>
      </c>
      <c r="E406" t="s">
        <v>4550</v>
      </c>
      <c r="F406" t="s">
        <v>194</v>
      </c>
      <c r="G406" t="s">
        <v>56</v>
      </c>
      <c r="H406" t="s">
        <v>72</v>
      </c>
      <c r="I406" t="s">
        <v>90</v>
      </c>
      <c r="J406" t="s">
        <v>147</v>
      </c>
      <c r="K406" t="s">
        <v>195</v>
      </c>
      <c r="L406" t="s">
        <v>61</v>
      </c>
      <c r="M406" t="s">
        <v>76</v>
      </c>
      <c r="N406" t="s">
        <v>76</v>
      </c>
      <c r="O406" t="s">
        <v>76</v>
      </c>
      <c r="P406" t="s">
        <v>65</v>
      </c>
      <c r="Q406">
        <v>14</v>
      </c>
      <c r="R406">
        <v>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134</v>
      </c>
      <c r="AK406">
        <v>14</v>
      </c>
      <c r="AL406">
        <v>0</v>
      </c>
      <c r="AM406">
        <v>0</v>
      </c>
      <c r="AN406">
        <v>0</v>
      </c>
      <c r="AO406">
        <v>0</v>
      </c>
      <c r="AP406">
        <v>14</v>
      </c>
      <c r="AQ406">
        <v>0</v>
      </c>
      <c r="AR406">
        <v>0</v>
      </c>
      <c r="AS406">
        <v>14</v>
      </c>
      <c r="AT406" s="1">
        <v>575.76660000000004</v>
      </c>
      <c r="AU406" s="1">
        <v>8060.7324000000008</v>
      </c>
      <c r="AV406" s="1">
        <v>0</v>
      </c>
      <c r="AW406" s="1">
        <v>0</v>
      </c>
      <c r="AX406" t="s">
        <v>195</v>
      </c>
    </row>
    <row r="407" spans="1:50" x14ac:dyDescent="0.25">
      <c r="A407" t="s">
        <v>4551</v>
      </c>
      <c r="B407" t="s">
        <v>67</v>
      </c>
      <c r="C407">
        <v>2014</v>
      </c>
      <c r="D407" t="s">
        <v>4552</v>
      </c>
      <c r="E407" t="s">
        <v>292</v>
      </c>
      <c r="F407" t="s">
        <v>293</v>
      </c>
      <c r="G407" t="s">
        <v>71</v>
      </c>
      <c r="H407" t="s">
        <v>72</v>
      </c>
      <c r="I407" t="s">
        <v>73</v>
      </c>
      <c r="J407" t="s">
        <v>294</v>
      </c>
      <c r="K407" t="s">
        <v>295</v>
      </c>
      <c r="L407" t="s">
        <v>61</v>
      </c>
      <c r="M407" t="s">
        <v>76</v>
      </c>
      <c r="N407" t="s">
        <v>76</v>
      </c>
      <c r="O407" t="s">
        <v>76</v>
      </c>
      <c r="P407" t="s">
        <v>77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 s="1" t="s">
        <v>78</v>
      </c>
      <c r="AU407" s="1">
        <v>0</v>
      </c>
      <c r="AV407" s="1">
        <v>0</v>
      </c>
      <c r="AW407" s="1">
        <v>0</v>
      </c>
      <c r="AX407" t="s">
        <v>295</v>
      </c>
    </row>
    <row r="408" spans="1:50" x14ac:dyDescent="0.25">
      <c r="A408" t="s">
        <v>4553</v>
      </c>
      <c r="B408" t="s">
        <v>67</v>
      </c>
      <c r="C408">
        <v>2014</v>
      </c>
      <c r="D408" t="s">
        <v>4554</v>
      </c>
      <c r="E408" t="s">
        <v>1951</v>
      </c>
      <c r="F408" t="s">
        <v>1952</v>
      </c>
      <c r="G408" t="s">
        <v>71</v>
      </c>
      <c r="H408" t="s">
        <v>72</v>
      </c>
      <c r="I408" t="s">
        <v>73</v>
      </c>
      <c r="J408" t="s">
        <v>1953</v>
      </c>
      <c r="K408" t="s">
        <v>1954</v>
      </c>
      <c r="L408" t="s">
        <v>61</v>
      </c>
      <c r="M408" t="s">
        <v>76</v>
      </c>
      <c r="N408" t="s">
        <v>76</v>
      </c>
      <c r="O408" t="s">
        <v>76</v>
      </c>
      <c r="P408" t="s">
        <v>77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 s="1" t="s">
        <v>78</v>
      </c>
      <c r="AU408" s="1">
        <v>0</v>
      </c>
      <c r="AV408" s="1">
        <v>0</v>
      </c>
      <c r="AW408" s="1">
        <v>0</v>
      </c>
      <c r="AX408" t="s">
        <v>1954</v>
      </c>
    </row>
    <row r="409" spans="1:50" x14ac:dyDescent="0.25">
      <c r="A409" t="s">
        <v>4555</v>
      </c>
      <c r="B409" t="s">
        <v>67</v>
      </c>
      <c r="C409">
        <v>2014</v>
      </c>
      <c r="D409" t="s">
        <v>4556</v>
      </c>
      <c r="E409" t="s">
        <v>1032</v>
      </c>
      <c r="F409" t="s">
        <v>1033</v>
      </c>
      <c r="G409" t="s">
        <v>71</v>
      </c>
      <c r="H409" t="s">
        <v>72</v>
      </c>
      <c r="I409" t="s">
        <v>133</v>
      </c>
      <c r="J409" t="s">
        <v>1034</v>
      </c>
      <c r="K409" t="s">
        <v>1035</v>
      </c>
      <c r="L409" t="s">
        <v>61</v>
      </c>
      <c r="M409" t="s">
        <v>76</v>
      </c>
      <c r="N409" t="s">
        <v>76</v>
      </c>
      <c r="O409" t="s">
        <v>76</v>
      </c>
      <c r="P409" t="s">
        <v>77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 s="1" t="s">
        <v>78</v>
      </c>
      <c r="AU409" s="1">
        <v>0</v>
      </c>
      <c r="AV409" s="1">
        <v>0</v>
      </c>
      <c r="AW409" s="1">
        <v>0</v>
      </c>
      <c r="AX409" t="s">
        <v>1035</v>
      </c>
    </row>
    <row r="410" spans="1:50" x14ac:dyDescent="0.25">
      <c r="A410" t="s">
        <v>4652</v>
      </c>
      <c r="B410" t="s">
        <v>67</v>
      </c>
      <c r="C410">
        <v>2014</v>
      </c>
      <c r="D410" t="s">
        <v>4653</v>
      </c>
      <c r="E410" t="s">
        <v>2169</v>
      </c>
      <c r="F410" t="s">
        <v>2170</v>
      </c>
      <c r="G410" t="s">
        <v>71</v>
      </c>
      <c r="H410" t="s">
        <v>72</v>
      </c>
      <c r="I410" t="s">
        <v>73</v>
      </c>
      <c r="J410" t="s">
        <v>2171</v>
      </c>
      <c r="K410" t="s">
        <v>2172</v>
      </c>
      <c r="L410" t="s">
        <v>61</v>
      </c>
      <c r="M410" t="s">
        <v>76</v>
      </c>
      <c r="N410" t="s">
        <v>76</v>
      </c>
      <c r="O410" t="s">
        <v>76</v>
      </c>
      <c r="P410" t="s">
        <v>77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 s="1" t="s">
        <v>78</v>
      </c>
      <c r="AU410" s="1">
        <v>0</v>
      </c>
      <c r="AV410" s="1">
        <v>0</v>
      </c>
      <c r="AW410" s="1">
        <v>0</v>
      </c>
      <c r="AX410" t="s">
        <v>2172</v>
      </c>
    </row>
    <row r="411" spans="1:50" x14ac:dyDescent="0.25">
      <c r="A411" t="s">
        <v>4224</v>
      </c>
      <c r="B411" t="s">
        <v>101</v>
      </c>
      <c r="C411" t="s">
        <v>864</v>
      </c>
      <c r="D411" t="s">
        <v>4225</v>
      </c>
      <c r="E411" t="s">
        <v>4226</v>
      </c>
      <c r="F411" t="s">
        <v>397</v>
      </c>
      <c r="G411" t="s">
        <v>71</v>
      </c>
      <c r="H411" t="s">
        <v>106</v>
      </c>
      <c r="I411" t="s">
        <v>230</v>
      </c>
      <c r="J411" t="s">
        <v>398</v>
      </c>
      <c r="K411" t="s">
        <v>399</v>
      </c>
      <c r="L411" t="s">
        <v>61</v>
      </c>
      <c r="M411" t="s">
        <v>62</v>
      </c>
      <c r="N411" t="s">
        <v>63</v>
      </c>
      <c r="O411" t="s">
        <v>885</v>
      </c>
      <c r="P411" t="s">
        <v>110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 s="1" t="s">
        <v>78</v>
      </c>
      <c r="AU411" s="1">
        <v>0</v>
      </c>
      <c r="AV411" s="1">
        <v>0</v>
      </c>
      <c r="AW411" s="1">
        <v>0</v>
      </c>
      <c r="AX411" t="s">
        <v>399</v>
      </c>
    </row>
    <row r="412" spans="1:50" x14ac:dyDescent="0.25">
      <c r="A412" t="s">
        <v>4227</v>
      </c>
      <c r="B412" t="s">
        <v>101</v>
      </c>
      <c r="C412" t="s">
        <v>864</v>
      </c>
      <c r="D412" t="s">
        <v>4228</v>
      </c>
      <c r="E412" t="s">
        <v>3243</v>
      </c>
      <c r="F412" t="s">
        <v>354</v>
      </c>
      <c r="G412" t="s">
        <v>71</v>
      </c>
      <c r="H412" t="s">
        <v>106</v>
      </c>
      <c r="I412" t="s">
        <v>355</v>
      </c>
      <c r="J412" t="s">
        <v>356</v>
      </c>
      <c r="K412" t="s">
        <v>357</v>
      </c>
      <c r="L412" t="s">
        <v>61</v>
      </c>
      <c r="M412" t="s">
        <v>62</v>
      </c>
      <c r="N412" t="s">
        <v>63</v>
      </c>
      <c r="O412" t="s">
        <v>885</v>
      </c>
      <c r="P412" t="s">
        <v>110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 s="1" t="s">
        <v>78</v>
      </c>
      <c r="AU412" s="1">
        <v>0</v>
      </c>
      <c r="AV412" s="1">
        <v>0</v>
      </c>
      <c r="AW412" s="1">
        <v>0</v>
      </c>
      <c r="AX412" t="s">
        <v>357</v>
      </c>
    </row>
    <row r="413" spans="1:50" x14ac:dyDescent="0.25">
      <c r="A413" t="s">
        <v>4229</v>
      </c>
      <c r="B413" t="s">
        <v>101</v>
      </c>
      <c r="C413" t="s">
        <v>615</v>
      </c>
      <c r="D413" t="s">
        <v>4230</v>
      </c>
      <c r="E413" t="s">
        <v>4231</v>
      </c>
      <c r="F413" t="s">
        <v>657</v>
      </c>
      <c r="G413" t="s">
        <v>71</v>
      </c>
      <c r="H413" t="s">
        <v>106</v>
      </c>
      <c r="I413" t="s">
        <v>230</v>
      </c>
      <c r="J413" t="s">
        <v>658</v>
      </c>
      <c r="K413" t="s">
        <v>659</v>
      </c>
      <c r="L413" t="s">
        <v>61</v>
      </c>
      <c r="M413" t="s">
        <v>62</v>
      </c>
      <c r="N413" t="s">
        <v>76</v>
      </c>
      <c r="O413" t="s">
        <v>76</v>
      </c>
      <c r="P413" t="s">
        <v>110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 s="1" t="s">
        <v>78</v>
      </c>
      <c r="AU413" s="1">
        <v>0</v>
      </c>
      <c r="AV413" s="1">
        <v>0</v>
      </c>
      <c r="AW413" s="1">
        <v>0</v>
      </c>
      <c r="AX413" t="s">
        <v>659</v>
      </c>
    </row>
    <row r="414" spans="1:50" x14ac:dyDescent="0.25">
      <c r="A414" t="s">
        <v>4232</v>
      </c>
      <c r="B414" t="s">
        <v>101</v>
      </c>
      <c r="C414" t="s">
        <v>102</v>
      </c>
      <c r="D414" t="s">
        <v>4233</v>
      </c>
      <c r="E414" t="s">
        <v>3441</v>
      </c>
      <c r="F414" t="s">
        <v>1301</v>
      </c>
      <c r="G414" t="s">
        <v>71</v>
      </c>
      <c r="H414" t="s">
        <v>106</v>
      </c>
      <c r="I414" t="s">
        <v>73</v>
      </c>
      <c r="J414" t="s">
        <v>1302</v>
      </c>
      <c r="K414" t="s">
        <v>1303</v>
      </c>
      <c r="L414" t="s">
        <v>61</v>
      </c>
      <c r="M414" t="s">
        <v>76</v>
      </c>
      <c r="N414" t="s">
        <v>76</v>
      </c>
      <c r="O414" t="s">
        <v>76</v>
      </c>
      <c r="P414" t="s">
        <v>110</v>
      </c>
      <c r="Q414">
        <v>22</v>
      </c>
      <c r="R414">
        <v>22</v>
      </c>
      <c r="S414">
        <v>22</v>
      </c>
      <c r="T414">
        <v>22</v>
      </c>
      <c r="U414">
        <v>22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22</v>
      </c>
      <c r="AL414">
        <v>0</v>
      </c>
      <c r="AM414">
        <v>0</v>
      </c>
      <c r="AN414">
        <v>0</v>
      </c>
      <c r="AO414">
        <v>0</v>
      </c>
      <c r="AP414">
        <v>22</v>
      </c>
      <c r="AQ414">
        <v>0</v>
      </c>
      <c r="AR414">
        <v>0</v>
      </c>
      <c r="AS414">
        <v>0</v>
      </c>
      <c r="AT414" s="1">
        <v>813.61</v>
      </c>
      <c r="AU414" s="1">
        <v>17899.420000000002</v>
      </c>
      <c r="AV414" s="1">
        <v>0</v>
      </c>
      <c r="AW414" s="1">
        <v>0</v>
      </c>
      <c r="AX414" t="s">
        <v>1303</v>
      </c>
    </row>
    <row r="415" spans="1:50" x14ac:dyDescent="0.25">
      <c r="A415" t="s">
        <v>4234</v>
      </c>
      <c r="B415" t="s">
        <v>101</v>
      </c>
      <c r="C415" t="s">
        <v>1743</v>
      </c>
      <c r="D415" t="s">
        <v>4235</v>
      </c>
      <c r="E415" t="s">
        <v>4236</v>
      </c>
      <c r="F415" t="s">
        <v>724</v>
      </c>
      <c r="G415" t="s">
        <v>116</v>
      </c>
      <c r="H415" t="s">
        <v>106</v>
      </c>
      <c r="I415" t="s">
        <v>117</v>
      </c>
      <c r="J415" t="s">
        <v>725</v>
      </c>
      <c r="K415" t="s">
        <v>726</v>
      </c>
      <c r="L415" t="s">
        <v>61</v>
      </c>
      <c r="M415" t="s">
        <v>62</v>
      </c>
      <c r="N415" t="s">
        <v>63</v>
      </c>
      <c r="O415" t="s">
        <v>120</v>
      </c>
      <c r="P415" t="s">
        <v>120</v>
      </c>
      <c r="Q415">
        <v>5</v>
      </c>
      <c r="R415">
        <v>5</v>
      </c>
      <c r="S415">
        <v>5</v>
      </c>
      <c r="T415">
        <v>5</v>
      </c>
      <c r="U415">
        <v>5</v>
      </c>
      <c r="V415">
        <v>5</v>
      </c>
      <c r="W415">
        <v>5</v>
      </c>
      <c r="X415">
        <v>5</v>
      </c>
      <c r="Y415">
        <v>5</v>
      </c>
      <c r="Z415">
        <v>5</v>
      </c>
      <c r="AA415">
        <v>5</v>
      </c>
      <c r="AB415">
        <v>5</v>
      </c>
      <c r="AC415">
        <v>5</v>
      </c>
      <c r="AD415">
        <v>5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5</v>
      </c>
      <c r="AL415">
        <v>0</v>
      </c>
      <c r="AM415">
        <v>0</v>
      </c>
      <c r="AN415">
        <v>0</v>
      </c>
      <c r="AO415">
        <v>0</v>
      </c>
      <c r="AP415">
        <v>5</v>
      </c>
      <c r="AQ415">
        <v>0</v>
      </c>
      <c r="AR415">
        <v>0</v>
      </c>
      <c r="AS415">
        <v>0</v>
      </c>
      <c r="AT415" s="1">
        <v>246.65</v>
      </c>
      <c r="AU415" s="1">
        <v>1233.25</v>
      </c>
      <c r="AV415" s="1">
        <v>0</v>
      </c>
      <c r="AW415" s="1">
        <v>1233.25</v>
      </c>
      <c r="AX415" t="s">
        <v>726</v>
      </c>
    </row>
    <row r="416" spans="1:50" x14ac:dyDescent="0.25">
      <c r="A416" t="s">
        <v>1192</v>
      </c>
      <c r="B416" t="s">
        <v>51</v>
      </c>
      <c r="C416" t="s">
        <v>156</v>
      </c>
      <c r="D416" t="s">
        <v>1193</v>
      </c>
      <c r="E416" t="s">
        <v>1029</v>
      </c>
      <c r="F416" t="s">
        <v>242</v>
      </c>
      <c r="G416" t="s">
        <v>56</v>
      </c>
      <c r="H416" t="s">
        <v>57</v>
      </c>
      <c r="I416" t="s">
        <v>58</v>
      </c>
      <c r="J416" t="s">
        <v>243</v>
      </c>
      <c r="K416" t="s">
        <v>244</v>
      </c>
      <c r="L416" t="s">
        <v>61</v>
      </c>
      <c r="M416" t="s">
        <v>76</v>
      </c>
      <c r="N416" t="s">
        <v>76</v>
      </c>
      <c r="O416" t="s">
        <v>76</v>
      </c>
      <c r="P416" t="s">
        <v>65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 s="1" t="s">
        <v>78</v>
      </c>
      <c r="AU416" s="1">
        <v>0</v>
      </c>
      <c r="AV416" s="1">
        <v>0</v>
      </c>
      <c r="AW416" s="1">
        <v>0</v>
      </c>
      <c r="AX416" t="s">
        <v>244</v>
      </c>
    </row>
    <row r="417" spans="1:50" x14ac:dyDescent="0.25">
      <c r="A417" t="s">
        <v>1416</v>
      </c>
      <c r="B417" t="s">
        <v>101</v>
      </c>
      <c r="C417" t="s">
        <v>615</v>
      </c>
      <c r="D417" t="s">
        <v>1417</v>
      </c>
      <c r="E417" t="s">
        <v>1418</v>
      </c>
      <c r="F417" t="s">
        <v>1419</v>
      </c>
      <c r="G417" t="s">
        <v>71</v>
      </c>
      <c r="H417" t="s">
        <v>106</v>
      </c>
      <c r="I417" t="s">
        <v>355</v>
      </c>
      <c r="J417" t="s">
        <v>1420</v>
      </c>
      <c r="K417" t="s">
        <v>1421</v>
      </c>
      <c r="L417" t="s">
        <v>61</v>
      </c>
      <c r="M417" t="s">
        <v>62</v>
      </c>
      <c r="N417" t="s">
        <v>76</v>
      </c>
      <c r="O417" t="s">
        <v>76</v>
      </c>
      <c r="P417" t="s">
        <v>110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 s="1" t="s">
        <v>78</v>
      </c>
      <c r="AU417" s="1">
        <v>0</v>
      </c>
      <c r="AV417" s="1">
        <v>0</v>
      </c>
      <c r="AW417" s="1">
        <v>0</v>
      </c>
      <c r="AX417" t="s">
        <v>1421</v>
      </c>
    </row>
    <row r="418" spans="1:50" x14ac:dyDescent="0.25">
      <c r="A418" t="s">
        <v>1422</v>
      </c>
      <c r="B418" t="s">
        <v>101</v>
      </c>
      <c r="C418" t="s">
        <v>468</v>
      </c>
      <c r="D418" t="s">
        <v>1423</v>
      </c>
      <c r="E418" t="s">
        <v>1424</v>
      </c>
      <c r="F418" t="s">
        <v>651</v>
      </c>
      <c r="G418" t="s">
        <v>71</v>
      </c>
      <c r="H418" t="s">
        <v>106</v>
      </c>
      <c r="I418" t="s">
        <v>73</v>
      </c>
      <c r="J418" t="s">
        <v>652</v>
      </c>
      <c r="K418" t="s">
        <v>653</v>
      </c>
      <c r="L418" t="s">
        <v>61</v>
      </c>
      <c r="M418" t="s">
        <v>76</v>
      </c>
      <c r="N418" t="s">
        <v>76</v>
      </c>
      <c r="O418" t="s">
        <v>76</v>
      </c>
      <c r="P418" t="s">
        <v>110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0</v>
      </c>
      <c r="AM418">
        <v>0</v>
      </c>
      <c r="AN418">
        <v>0</v>
      </c>
      <c r="AO418">
        <v>0</v>
      </c>
      <c r="AP418">
        <v>1</v>
      </c>
      <c r="AQ418">
        <v>0</v>
      </c>
      <c r="AR418">
        <v>0</v>
      </c>
      <c r="AS418">
        <v>0</v>
      </c>
      <c r="AT418" s="1">
        <v>716.79</v>
      </c>
      <c r="AU418" s="1">
        <v>716.79</v>
      </c>
      <c r="AV418" s="1">
        <v>0</v>
      </c>
      <c r="AW418" s="1">
        <v>716.79</v>
      </c>
      <c r="AX418" t="s">
        <v>653</v>
      </c>
    </row>
    <row r="419" spans="1:50" x14ac:dyDescent="0.25">
      <c r="A419" t="s">
        <v>1425</v>
      </c>
      <c r="B419" t="s">
        <v>67</v>
      </c>
      <c r="C419" t="s">
        <v>94</v>
      </c>
      <c r="D419" t="s">
        <v>1426</v>
      </c>
      <c r="E419" t="s">
        <v>1427</v>
      </c>
      <c r="F419" t="s">
        <v>206</v>
      </c>
      <c r="G419" t="s">
        <v>71</v>
      </c>
      <c r="H419" t="s">
        <v>72</v>
      </c>
      <c r="I419" t="s">
        <v>133</v>
      </c>
      <c r="J419" t="s">
        <v>207</v>
      </c>
      <c r="K419" t="s">
        <v>208</v>
      </c>
      <c r="L419" t="s">
        <v>61</v>
      </c>
      <c r="M419" t="s">
        <v>76</v>
      </c>
      <c r="N419" t="s">
        <v>76</v>
      </c>
      <c r="O419" t="s">
        <v>76</v>
      </c>
      <c r="P419" t="s">
        <v>77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 s="1">
        <v>1084.46</v>
      </c>
      <c r="AU419" s="1">
        <v>0</v>
      </c>
      <c r="AV419" s="1">
        <v>0</v>
      </c>
      <c r="AW419" s="1">
        <v>0</v>
      </c>
      <c r="AX419" t="s">
        <v>208</v>
      </c>
    </row>
    <row r="420" spans="1:50" x14ac:dyDescent="0.25">
      <c r="A420" t="s">
        <v>1428</v>
      </c>
      <c r="B420" t="s">
        <v>67</v>
      </c>
      <c r="C420" t="s">
        <v>575</v>
      </c>
      <c r="D420" t="s">
        <v>1429</v>
      </c>
      <c r="E420" t="s">
        <v>1430</v>
      </c>
      <c r="F420" t="s">
        <v>900</v>
      </c>
      <c r="G420" t="s">
        <v>71</v>
      </c>
      <c r="H420" t="s">
        <v>72</v>
      </c>
      <c r="I420" t="s">
        <v>230</v>
      </c>
      <c r="J420" t="s">
        <v>901</v>
      </c>
      <c r="K420" t="s">
        <v>902</v>
      </c>
      <c r="L420" t="s">
        <v>61</v>
      </c>
      <c r="M420" t="s">
        <v>62</v>
      </c>
      <c r="N420" t="s">
        <v>76</v>
      </c>
      <c r="O420" t="s">
        <v>76</v>
      </c>
      <c r="P420" t="s">
        <v>77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 s="1">
        <v>642.15</v>
      </c>
      <c r="AU420" s="1">
        <v>0</v>
      </c>
      <c r="AV420" s="1">
        <v>0</v>
      </c>
      <c r="AW420" s="1">
        <v>0</v>
      </c>
      <c r="AX420" t="s">
        <v>902</v>
      </c>
    </row>
    <row r="421" spans="1:50" x14ac:dyDescent="0.25">
      <c r="A421" t="s">
        <v>4003</v>
      </c>
      <c r="B421" t="s">
        <v>67</v>
      </c>
      <c r="C421">
        <v>2014</v>
      </c>
      <c r="D421" t="s">
        <v>4004</v>
      </c>
      <c r="E421" t="s">
        <v>2122</v>
      </c>
      <c r="F421" t="s">
        <v>2123</v>
      </c>
      <c r="G421" t="s">
        <v>71</v>
      </c>
      <c r="H421" t="s">
        <v>72</v>
      </c>
      <c r="I421" t="s">
        <v>73</v>
      </c>
      <c r="J421" t="s">
        <v>2124</v>
      </c>
      <c r="K421" t="s">
        <v>2125</v>
      </c>
      <c r="L421" t="s">
        <v>61</v>
      </c>
      <c r="M421" t="s">
        <v>76</v>
      </c>
      <c r="N421" t="s">
        <v>76</v>
      </c>
      <c r="O421" t="s">
        <v>76</v>
      </c>
      <c r="P421" t="s">
        <v>77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 s="1" t="s">
        <v>78</v>
      </c>
      <c r="AU421" s="1">
        <v>0</v>
      </c>
      <c r="AV421" s="1">
        <v>0</v>
      </c>
      <c r="AW421" s="1">
        <v>0</v>
      </c>
      <c r="AX421" t="s">
        <v>2125</v>
      </c>
    </row>
    <row r="422" spans="1:50" x14ac:dyDescent="0.25">
      <c r="A422" t="s">
        <v>4005</v>
      </c>
      <c r="B422" t="s">
        <v>67</v>
      </c>
      <c r="C422" t="s">
        <v>455</v>
      </c>
      <c r="D422" t="s">
        <v>4006</v>
      </c>
      <c r="E422" t="s">
        <v>4007</v>
      </c>
      <c r="F422" t="s">
        <v>458</v>
      </c>
      <c r="G422" t="s">
        <v>71</v>
      </c>
      <c r="H422" t="s">
        <v>72</v>
      </c>
      <c r="I422" t="s">
        <v>73</v>
      </c>
      <c r="J422" t="s">
        <v>459</v>
      </c>
      <c r="K422" t="s">
        <v>460</v>
      </c>
      <c r="L422" t="s">
        <v>61</v>
      </c>
      <c r="M422" t="s">
        <v>62</v>
      </c>
      <c r="N422" t="s">
        <v>76</v>
      </c>
      <c r="O422" t="s">
        <v>76</v>
      </c>
      <c r="P422" t="s">
        <v>77</v>
      </c>
      <c r="Q422">
        <v>22</v>
      </c>
      <c r="R422">
        <v>22</v>
      </c>
      <c r="S422">
        <v>22</v>
      </c>
      <c r="T422">
        <v>22</v>
      </c>
      <c r="U422">
        <v>22</v>
      </c>
      <c r="V422">
        <v>22</v>
      </c>
      <c r="W422">
        <v>22</v>
      </c>
      <c r="X422">
        <v>22</v>
      </c>
      <c r="Y422">
        <v>22</v>
      </c>
      <c r="Z422">
        <v>22</v>
      </c>
      <c r="AA422">
        <v>22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22</v>
      </c>
      <c r="AL422">
        <v>0</v>
      </c>
      <c r="AM422">
        <v>0</v>
      </c>
      <c r="AN422">
        <v>0</v>
      </c>
      <c r="AO422">
        <v>0</v>
      </c>
      <c r="AP422">
        <v>22</v>
      </c>
      <c r="AQ422">
        <v>0</v>
      </c>
      <c r="AR422">
        <v>0</v>
      </c>
      <c r="AS422">
        <v>0</v>
      </c>
      <c r="AT422" s="1">
        <v>436.47</v>
      </c>
      <c r="AU422" s="1">
        <v>9602.34</v>
      </c>
      <c r="AV422" s="1">
        <v>0</v>
      </c>
      <c r="AW422" s="1">
        <v>9602.34</v>
      </c>
      <c r="AX422" t="s">
        <v>460</v>
      </c>
    </row>
    <row r="423" spans="1:50" x14ac:dyDescent="0.25">
      <c r="A423" t="s">
        <v>4008</v>
      </c>
      <c r="B423" t="s">
        <v>67</v>
      </c>
      <c r="C423">
        <v>2014</v>
      </c>
      <c r="D423" t="s">
        <v>4009</v>
      </c>
      <c r="E423" t="s">
        <v>729</v>
      </c>
      <c r="F423" t="s">
        <v>493</v>
      </c>
      <c r="G423" t="s">
        <v>71</v>
      </c>
      <c r="H423" t="s">
        <v>72</v>
      </c>
      <c r="I423" t="s">
        <v>230</v>
      </c>
      <c r="J423" t="s">
        <v>494</v>
      </c>
      <c r="K423" t="s">
        <v>495</v>
      </c>
      <c r="L423" t="s">
        <v>61</v>
      </c>
      <c r="M423" t="s">
        <v>76</v>
      </c>
      <c r="N423" t="s">
        <v>76</v>
      </c>
      <c r="O423" t="s">
        <v>76</v>
      </c>
      <c r="P423" t="s">
        <v>77</v>
      </c>
      <c r="Q423">
        <v>770</v>
      </c>
      <c r="R423">
        <v>770</v>
      </c>
      <c r="S423">
        <v>770</v>
      </c>
      <c r="T423">
        <v>770</v>
      </c>
      <c r="U423">
        <v>770</v>
      </c>
      <c r="V423">
        <v>770</v>
      </c>
      <c r="W423">
        <v>770</v>
      </c>
      <c r="X423">
        <v>571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</v>
      </c>
      <c r="AK423">
        <v>770</v>
      </c>
      <c r="AL423">
        <v>0</v>
      </c>
      <c r="AM423">
        <v>0</v>
      </c>
      <c r="AN423">
        <v>0</v>
      </c>
      <c r="AO423">
        <v>0</v>
      </c>
      <c r="AP423">
        <v>770</v>
      </c>
      <c r="AQ423">
        <v>0</v>
      </c>
      <c r="AR423">
        <v>0</v>
      </c>
      <c r="AS423">
        <v>0</v>
      </c>
      <c r="AT423" s="1">
        <v>355.47</v>
      </c>
      <c r="AU423" s="1">
        <v>273711.90000000002</v>
      </c>
      <c r="AV423" s="1">
        <v>0</v>
      </c>
      <c r="AW423" s="1">
        <v>202973.37000000002</v>
      </c>
      <c r="AX423" t="s">
        <v>495</v>
      </c>
    </row>
    <row r="424" spans="1:50" x14ac:dyDescent="0.25">
      <c r="A424" t="s">
        <v>4010</v>
      </c>
      <c r="B424" t="s">
        <v>101</v>
      </c>
      <c r="C424">
        <v>2014</v>
      </c>
      <c r="D424" t="s">
        <v>4011</v>
      </c>
      <c r="E424" t="s">
        <v>1155</v>
      </c>
      <c r="F424" t="s">
        <v>180</v>
      </c>
      <c r="G424" t="s">
        <v>71</v>
      </c>
      <c r="H424" t="s">
        <v>106</v>
      </c>
      <c r="I424" t="s">
        <v>73</v>
      </c>
      <c r="J424" t="s">
        <v>181</v>
      </c>
      <c r="K424" t="s">
        <v>182</v>
      </c>
      <c r="L424" t="s">
        <v>61</v>
      </c>
      <c r="M424" t="s">
        <v>76</v>
      </c>
      <c r="N424" t="s">
        <v>76</v>
      </c>
      <c r="O424" t="s">
        <v>76</v>
      </c>
      <c r="P424" t="s">
        <v>110</v>
      </c>
      <c r="Q424">
        <v>2</v>
      </c>
      <c r="R424">
        <v>2</v>
      </c>
      <c r="S424">
        <v>2</v>
      </c>
      <c r="T424">
        <v>2</v>
      </c>
      <c r="U424">
        <v>2</v>
      </c>
      <c r="V424">
        <v>2</v>
      </c>
      <c r="W424">
        <v>2</v>
      </c>
      <c r="X424">
        <v>2</v>
      </c>
      <c r="Y424">
        <v>2</v>
      </c>
      <c r="Z424">
        <v>2</v>
      </c>
      <c r="AA424">
        <v>2</v>
      </c>
      <c r="AB424">
        <v>2</v>
      </c>
      <c r="AC424">
        <v>2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2</v>
      </c>
      <c r="AL424">
        <v>0</v>
      </c>
      <c r="AM424">
        <v>0</v>
      </c>
      <c r="AN424">
        <v>0</v>
      </c>
      <c r="AO424">
        <v>0</v>
      </c>
      <c r="AP424">
        <v>2</v>
      </c>
      <c r="AQ424">
        <v>0</v>
      </c>
      <c r="AR424">
        <v>0</v>
      </c>
      <c r="AS424">
        <v>0</v>
      </c>
      <c r="AT424" s="1">
        <v>579.26</v>
      </c>
      <c r="AU424" s="1">
        <v>1158.52</v>
      </c>
      <c r="AV424" s="1">
        <v>0</v>
      </c>
      <c r="AW424" s="1">
        <v>1158.52</v>
      </c>
      <c r="AX424" t="s">
        <v>182</v>
      </c>
    </row>
    <row r="425" spans="1:50" x14ac:dyDescent="0.25">
      <c r="A425" t="s">
        <v>8275</v>
      </c>
      <c r="B425" t="s">
        <v>67</v>
      </c>
      <c r="C425" t="s">
        <v>284</v>
      </c>
      <c r="D425" t="s">
        <v>8276</v>
      </c>
      <c r="E425" t="s">
        <v>8277</v>
      </c>
      <c r="F425" t="s">
        <v>451</v>
      </c>
      <c r="G425" t="s">
        <v>71</v>
      </c>
      <c r="H425" t="s">
        <v>72</v>
      </c>
      <c r="I425" t="s">
        <v>73</v>
      </c>
      <c r="J425" t="s">
        <v>452</v>
      </c>
      <c r="K425" t="s">
        <v>453</v>
      </c>
      <c r="L425" t="s">
        <v>61</v>
      </c>
      <c r="M425" t="s">
        <v>76</v>
      </c>
      <c r="N425" t="s">
        <v>76</v>
      </c>
      <c r="O425" t="s">
        <v>76</v>
      </c>
      <c r="P425" t="s">
        <v>77</v>
      </c>
      <c r="Q425">
        <v>38</v>
      </c>
      <c r="R425">
        <v>38</v>
      </c>
      <c r="S425">
        <v>38</v>
      </c>
      <c r="T425">
        <v>38</v>
      </c>
      <c r="U425">
        <v>6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38</v>
      </c>
      <c r="AL425">
        <v>0</v>
      </c>
      <c r="AM425">
        <v>0</v>
      </c>
      <c r="AN425">
        <v>0</v>
      </c>
      <c r="AO425">
        <v>0</v>
      </c>
      <c r="AP425">
        <v>38</v>
      </c>
      <c r="AQ425">
        <v>0</v>
      </c>
      <c r="AR425">
        <v>0</v>
      </c>
      <c r="AS425">
        <v>0</v>
      </c>
      <c r="AT425" s="1">
        <v>702.21010000000001</v>
      </c>
      <c r="AU425" s="1">
        <v>26683.983800000002</v>
      </c>
      <c r="AV425" s="1">
        <v>0</v>
      </c>
      <c r="AW425" s="1">
        <v>0</v>
      </c>
      <c r="AX425" t="s">
        <v>453</v>
      </c>
    </row>
    <row r="426" spans="1:50" x14ac:dyDescent="0.25">
      <c r="A426" t="s">
        <v>4364</v>
      </c>
      <c r="B426" t="s">
        <v>51</v>
      </c>
      <c r="C426" t="s">
        <v>838</v>
      </c>
      <c r="D426" t="s">
        <v>4365</v>
      </c>
      <c r="E426" t="s">
        <v>4366</v>
      </c>
      <c r="F426" t="s">
        <v>1671</v>
      </c>
      <c r="G426" t="s">
        <v>56</v>
      </c>
      <c r="H426" t="s">
        <v>72</v>
      </c>
      <c r="I426" t="s">
        <v>58</v>
      </c>
      <c r="J426" t="s">
        <v>1672</v>
      </c>
      <c r="K426" t="s">
        <v>1673</v>
      </c>
      <c r="L426" t="s">
        <v>61</v>
      </c>
      <c r="M426" t="s">
        <v>196</v>
      </c>
      <c r="N426" t="s">
        <v>826</v>
      </c>
      <c r="O426" t="s">
        <v>64</v>
      </c>
      <c r="P426" t="s">
        <v>65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1</v>
      </c>
      <c r="AM426">
        <v>0</v>
      </c>
      <c r="AN426">
        <v>0</v>
      </c>
      <c r="AO426">
        <v>0</v>
      </c>
      <c r="AP426">
        <v>1</v>
      </c>
      <c r="AQ426">
        <v>0</v>
      </c>
      <c r="AR426">
        <v>0</v>
      </c>
      <c r="AS426">
        <v>0</v>
      </c>
      <c r="AT426" s="1">
        <v>578.77</v>
      </c>
      <c r="AU426" s="1">
        <v>578.77</v>
      </c>
      <c r="AV426" s="1">
        <v>0</v>
      </c>
      <c r="AW426" s="1">
        <v>578.77</v>
      </c>
      <c r="AX426" t="s">
        <v>1673</v>
      </c>
    </row>
    <row r="427" spans="1:50" x14ac:dyDescent="0.25">
      <c r="A427" t="s">
        <v>4407</v>
      </c>
      <c r="B427" t="s">
        <v>67</v>
      </c>
      <c r="C427">
        <v>2014</v>
      </c>
      <c r="D427" t="s">
        <v>4408</v>
      </c>
      <c r="E427" t="s">
        <v>3629</v>
      </c>
      <c r="F427" t="s">
        <v>1069</v>
      </c>
      <c r="G427" t="s">
        <v>71</v>
      </c>
      <c r="H427" t="s">
        <v>72</v>
      </c>
      <c r="I427" t="s">
        <v>73</v>
      </c>
      <c r="J427" t="s">
        <v>1070</v>
      </c>
      <c r="K427" t="s">
        <v>1071</v>
      </c>
      <c r="L427" t="s">
        <v>61</v>
      </c>
      <c r="M427" t="s">
        <v>76</v>
      </c>
      <c r="N427" t="s">
        <v>76</v>
      </c>
      <c r="O427" t="s">
        <v>76</v>
      </c>
      <c r="P427" t="s">
        <v>77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 s="1" t="s">
        <v>78</v>
      </c>
      <c r="AU427" s="1">
        <v>0</v>
      </c>
      <c r="AV427" s="1">
        <v>0</v>
      </c>
      <c r="AW427" s="1">
        <v>0</v>
      </c>
      <c r="AX427" t="s">
        <v>1071</v>
      </c>
    </row>
    <row r="428" spans="1:50" x14ac:dyDescent="0.25">
      <c r="A428" t="s">
        <v>4409</v>
      </c>
      <c r="B428" t="s">
        <v>67</v>
      </c>
      <c r="C428">
        <v>2014</v>
      </c>
      <c r="D428" t="s">
        <v>4410</v>
      </c>
      <c r="E428" t="s">
        <v>509</v>
      </c>
      <c r="F428" t="s">
        <v>427</v>
      </c>
      <c r="G428" t="s">
        <v>71</v>
      </c>
      <c r="H428" t="s">
        <v>72</v>
      </c>
      <c r="I428" t="s">
        <v>73</v>
      </c>
      <c r="J428" t="s">
        <v>428</v>
      </c>
      <c r="K428" t="s">
        <v>429</v>
      </c>
      <c r="L428" t="s">
        <v>61</v>
      </c>
      <c r="M428" t="s">
        <v>76</v>
      </c>
      <c r="N428" t="s">
        <v>76</v>
      </c>
      <c r="O428" t="s">
        <v>76</v>
      </c>
      <c r="P428" t="s">
        <v>77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 s="1" t="s">
        <v>78</v>
      </c>
      <c r="AU428" s="1">
        <v>0</v>
      </c>
      <c r="AV428" s="1">
        <v>0</v>
      </c>
      <c r="AW428" s="1">
        <v>0</v>
      </c>
      <c r="AX428" t="s">
        <v>429</v>
      </c>
    </row>
    <row r="429" spans="1:50" x14ac:dyDescent="0.25">
      <c r="A429" t="s">
        <v>4411</v>
      </c>
      <c r="B429" t="s">
        <v>51</v>
      </c>
      <c r="C429" t="s">
        <v>143</v>
      </c>
      <c r="D429" t="s">
        <v>4412</v>
      </c>
      <c r="E429" t="s">
        <v>4413</v>
      </c>
      <c r="F429" t="s">
        <v>3031</v>
      </c>
      <c r="G429" t="s">
        <v>56</v>
      </c>
      <c r="H429" t="s">
        <v>72</v>
      </c>
      <c r="I429" t="s">
        <v>90</v>
      </c>
      <c r="J429" t="s">
        <v>3032</v>
      </c>
      <c r="K429" t="s">
        <v>3033</v>
      </c>
      <c r="L429" t="s">
        <v>61</v>
      </c>
      <c r="M429" t="s">
        <v>76</v>
      </c>
      <c r="N429" t="s">
        <v>76</v>
      </c>
      <c r="O429" t="s">
        <v>76</v>
      </c>
      <c r="P429" t="s">
        <v>65</v>
      </c>
      <c r="Q429">
        <v>74</v>
      </c>
      <c r="R429">
        <v>74</v>
      </c>
      <c r="S429">
        <v>38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12</v>
      </c>
      <c r="AG429">
        <v>0</v>
      </c>
      <c r="AH429">
        <v>0</v>
      </c>
      <c r="AI429">
        <v>12</v>
      </c>
      <c r="AJ429">
        <v>10</v>
      </c>
      <c r="AK429">
        <v>74</v>
      </c>
      <c r="AL429">
        <v>0</v>
      </c>
      <c r="AM429">
        <v>0</v>
      </c>
      <c r="AN429">
        <v>0</v>
      </c>
      <c r="AO429">
        <v>0</v>
      </c>
      <c r="AP429">
        <v>74</v>
      </c>
      <c r="AQ429">
        <v>0</v>
      </c>
      <c r="AR429">
        <v>12</v>
      </c>
      <c r="AS429">
        <v>0</v>
      </c>
      <c r="AT429" s="1">
        <v>641.15989999999999</v>
      </c>
      <c r="AU429" s="1">
        <v>47445.832600000002</v>
      </c>
      <c r="AV429" s="1">
        <v>7693.9187999999995</v>
      </c>
      <c r="AW429" s="1">
        <v>0</v>
      </c>
      <c r="AX429" t="s">
        <v>3033</v>
      </c>
    </row>
    <row r="430" spans="1:50" x14ac:dyDescent="0.25">
      <c r="A430" t="s">
        <v>1202</v>
      </c>
      <c r="B430" t="s">
        <v>67</v>
      </c>
      <c r="C430">
        <v>2014</v>
      </c>
      <c r="D430" t="s">
        <v>1203</v>
      </c>
      <c r="E430" t="s">
        <v>247</v>
      </c>
      <c r="F430" t="s">
        <v>248</v>
      </c>
      <c r="G430" t="s">
        <v>71</v>
      </c>
      <c r="H430" t="s">
        <v>72</v>
      </c>
      <c r="I430" t="s">
        <v>133</v>
      </c>
      <c r="J430" t="s">
        <v>215</v>
      </c>
      <c r="K430" t="s">
        <v>249</v>
      </c>
      <c r="L430" t="s">
        <v>61</v>
      </c>
      <c r="M430" t="s">
        <v>76</v>
      </c>
      <c r="N430" t="s">
        <v>76</v>
      </c>
      <c r="O430" t="s">
        <v>76</v>
      </c>
      <c r="P430" t="s">
        <v>77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 s="1" t="s">
        <v>78</v>
      </c>
      <c r="AU430" s="1">
        <v>0</v>
      </c>
      <c r="AV430" s="1">
        <v>0</v>
      </c>
      <c r="AW430" s="1">
        <v>0</v>
      </c>
      <c r="AX430" t="s">
        <v>249</v>
      </c>
    </row>
    <row r="431" spans="1:50" x14ac:dyDescent="0.25">
      <c r="A431" t="s">
        <v>1204</v>
      </c>
      <c r="B431" t="s">
        <v>67</v>
      </c>
      <c r="C431">
        <v>2014</v>
      </c>
      <c r="D431" t="s">
        <v>1205</v>
      </c>
      <c r="E431" t="s">
        <v>555</v>
      </c>
      <c r="F431" t="s">
        <v>556</v>
      </c>
      <c r="G431" t="s">
        <v>71</v>
      </c>
      <c r="H431" t="s">
        <v>72</v>
      </c>
      <c r="I431" t="s">
        <v>355</v>
      </c>
      <c r="J431" t="s">
        <v>557</v>
      </c>
      <c r="K431" t="s">
        <v>558</v>
      </c>
      <c r="L431" t="s">
        <v>61</v>
      </c>
      <c r="M431" t="s">
        <v>76</v>
      </c>
      <c r="N431" t="s">
        <v>76</v>
      </c>
      <c r="O431" t="s">
        <v>76</v>
      </c>
      <c r="P431" t="s">
        <v>77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 s="1" t="s">
        <v>78</v>
      </c>
      <c r="AU431" s="1">
        <v>0</v>
      </c>
      <c r="AV431" s="1">
        <v>0</v>
      </c>
      <c r="AW431" s="1">
        <v>0</v>
      </c>
      <c r="AX431" t="s">
        <v>558</v>
      </c>
    </row>
    <row r="432" spans="1:50" x14ac:dyDescent="0.25">
      <c r="A432" t="s">
        <v>1206</v>
      </c>
      <c r="B432" t="s">
        <v>67</v>
      </c>
      <c r="C432" t="s">
        <v>455</v>
      </c>
      <c r="D432" t="s">
        <v>1207</v>
      </c>
      <c r="E432" t="s">
        <v>1208</v>
      </c>
      <c r="F432" t="s">
        <v>637</v>
      </c>
      <c r="G432" t="s">
        <v>71</v>
      </c>
      <c r="H432" t="s">
        <v>72</v>
      </c>
      <c r="I432" t="s">
        <v>73</v>
      </c>
      <c r="J432" t="s">
        <v>638</v>
      </c>
      <c r="K432" t="s">
        <v>639</v>
      </c>
      <c r="L432" t="s">
        <v>61</v>
      </c>
      <c r="M432" t="s">
        <v>76</v>
      </c>
      <c r="N432" t="s">
        <v>76</v>
      </c>
      <c r="O432" t="s">
        <v>76</v>
      </c>
      <c r="P432" t="s">
        <v>77</v>
      </c>
      <c r="Q432">
        <v>29</v>
      </c>
      <c r="R432">
        <v>29</v>
      </c>
      <c r="S432">
        <v>29</v>
      </c>
      <c r="T432">
        <v>29</v>
      </c>
      <c r="U432">
        <v>29</v>
      </c>
      <c r="V432">
        <v>29</v>
      </c>
      <c r="W432">
        <v>29</v>
      </c>
      <c r="X432">
        <v>29</v>
      </c>
      <c r="Y432">
        <v>29</v>
      </c>
      <c r="Z432">
        <v>29</v>
      </c>
      <c r="AA432">
        <v>29</v>
      </c>
      <c r="AB432">
        <v>29</v>
      </c>
      <c r="AC432">
        <v>29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29</v>
      </c>
      <c r="AL432">
        <v>0</v>
      </c>
      <c r="AM432">
        <v>0</v>
      </c>
      <c r="AN432">
        <v>0</v>
      </c>
      <c r="AO432">
        <v>0</v>
      </c>
      <c r="AP432">
        <v>29</v>
      </c>
      <c r="AQ432">
        <v>0</v>
      </c>
      <c r="AR432">
        <v>0</v>
      </c>
      <c r="AS432">
        <v>0</v>
      </c>
      <c r="AT432" s="1">
        <v>549.29999999999995</v>
      </c>
      <c r="AU432" s="1">
        <v>15929.699999999999</v>
      </c>
      <c r="AV432" s="1">
        <v>0</v>
      </c>
      <c r="AW432" s="1">
        <v>15929.699999999999</v>
      </c>
      <c r="AX432" t="s">
        <v>639</v>
      </c>
    </row>
    <row r="433" spans="1:50" x14ac:dyDescent="0.25">
      <c r="A433" t="s">
        <v>1209</v>
      </c>
      <c r="B433" t="s">
        <v>67</v>
      </c>
      <c r="C433">
        <v>2014</v>
      </c>
      <c r="D433" t="s">
        <v>1210</v>
      </c>
      <c r="E433" t="s">
        <v>636</v>
      </c>
      <c r="F433" t="s">
        <v>637</v>
      </c>
      <c r="G433" t="s">
        <v>71</v>
      </c>
      <c r="H433" t="s">
        <v>72</v>
      </c>
      <c r="I433" t="s">
        <v>73</v>
      </c>
      <c r="J433" t="s">
        <v>638</v>
      </c>
      <c r="K433" t="s">
        <v>639</v>
      </c>
      <c r="L433" t="s">
        <v>61</v>
      </c>
      <c r="M433" t="s">
        <v>76</v>
      </c>
      <c r="N433" t="s">
        <v>76</v>
      </c>
      <c r="O433" t="s">
        <v>76</v>
      </c>
      <c r="P433" t="s">
        <v>77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 s="1" t="s">
        <v>78</v>
      </c>
      <c r="AU433" s="1">
        <v>0</v>
      </c>
      <c r="AV433" s="1">
        <v>0</v>
      </c>
      <c r="AW433" s="1">
        <v>0</v>
      </c>
      <c r="AX433" t="s">
        <v>639</v>
      </c>
    </row>
    <row r="434" spans="1:50" x14ac:dyDescent="0.25">
      <c r="A434" t="s">
        <v>1211</v>
      </c>
      <c r="B434" t="s">
        <v>101</v>
      </c>
      <c r="C434" t="s">
        <v>102</v>
      </c>
      <c r="D434" t="s">
        <v>1212</v>
      </c>
      <c r="E434" t="s">
        <v>1213</v>
      </c>
      <c r="F434" t="s">
        <v>1214</v>
      </c>
      <c r="G434" t="s">
        <v>71</v>
      </c>
      <c r="H434" t="s">
        <v>106</v>
      </c>
      <c r="I434" t="s">
        <v>107</v>
      </c>
      <c r="J434" t="s">
        <v>1215</v>
      </c>
      <c r="K434" t="s">
        <v>1216</v>
      </c>
      <c r="L434" t="s">
        <v>61</v>
      </c>
      <c r="M434" t="s">
        <v>76</v>
      </c>
      <c r="N434" t="s">
        <v>76</v>
      </c>
      <c r="O434" t="s">
        <v>76</v>
      </c>
      <c r="P434" t="s">
        <v>110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 s="1" t="s">
        <v>78</v>
      </c>
      <c r="AU434" s="1">
        <v>0</v>
      </c>
      <c r="AV434" s="1">
        <v>0</v>
      </c>
      <c r="AW434" s="1">
        <v>0</v>
      </c>
      <c r="AX434" t="s">
        <v>1216</v>
      </c>
    </row>
    <row r="435" spans="1:50" x14ac:dyDescent="0.25">
      <c r="A435" t="s">
        <v>4256</v>
      </c>
      <c r="B435" t="s">
        <v>101</v>
      </c>
      <c r="C435">
        <v>2012</v>
      </c>
      <c r="D435" t="s">
        <v>4257</v>
      </c>
      <c r="E435" t="s">
        <v>4258</v>
      </c>
      <c r="F435" t="s">
        <v>1033</v>
      </c>
      <c r="G435" t="s">
        <v>71</v>
      </c>
      <c r="H435" t="s">
        <v>106</v>
      </c>
      <c r="I435" t="s">
        <v>133</v>
      </c>
      <c r="J435" t="s">
        <v>1034</v>
      </c>
      <c r="K435" t="s">
        <v>1035</v>
      </c>
      <c r="L435" t="s">
        <v>61</v>
      </c>
      <c r="M435" t="s">
        <v>76</v>
      </c>
      <c r="N435" t="s">
        <v>76</v>
      </c>
      <c r="O435" t="s">
        <v>76</v>
      </c>
      <c r="P435" t="s">
        <v>110</v>
      </c>
      <c r="Q435">
        <v>4</v>
      </c>
      <c r="R435">
        <v>4</v>
      </c>
      <c r="S435">
        <v>4</v>
      </c>
      <c r="T435">
        <v>4</v>
      </c>
      <c r="U435">
        <v>4</v>
      </c>
      <c r="V435">
        <v>4</v>
      </c>
      <c r="W435">
        <v>4</v>
      </c>
      <c r="X435">
        <v>4</v>
      </c>
      <c r="Y435">
        <v>4</v>
      </c>
      <c r="Z435">
        <v>4</v>
      </c>
      <c r="AA435">
        <v>4</v>
      </c>
      <c r="AB435">
        <v>4</v>
      </c>
      <c r="AC435">
        <v>4</v>
      </c>
      <c r="AD435">
        <v>4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4</v>
      </c>
      <c r="AL435">
        <v>0</v>
      </c>
      <c r="AM435">
        <v>0</v>
      </c>
      <c r="AN435">
        <v>0</v>
      </c>
      <c r="AO435">
        <v>0</v>
      </c>
      <c r="AP435">
        <v>4</v>
      </c>
      <c r="AQ435">
        <v>0</v>
      </c>
      <c r="AR435">
        <v>0</v>
      </c>
      <c r="AS435">
        <v>0</v>
      </c>
      <c r="AT435" s="1">
        <v>1015.68</v>
      </c>
      <c r="AU435" s="1">
        <v>4062.72</v>
      </c>
      <c r="AV435" s="1">
        <v>0</v>
      </c>
      <c r="AW435" s="1">
        <v>4062.72</v>
      </c>
      <c r="AX435" t="s">
        <v>1035</v>
      </c>
    </row>
    <row r="436" spans="1:50" x14ac:dyDescent="0.25">
      <c r="A436" t="s">
        <v>4259</v>
      </c>
      <c r="B436" t="s">
        <v>190</v>
      </c>
      <c r="C436" t="s">
        <v>539</v>
      </c>
      <c r="D436" t="s">
        <v>4260</v>
      </c>
      <c r="E436" t="s">
        <v>4261</v>
      </c>
      <c r="F436" t="s">
        <v>987</v>
      </c>
      <c r="G436" t="s">
        <v>71</v>
      </c>
      <c r="H436" t="s">
        <v>106</v>
      </c>
      <c r="I436" t="s">
        <v>73</v>
      </c>
      <c r="J436" t="s">
        <v>988</v>
      </c>
      <c r="K436" t="s">
        <v>989</v>
      </c>
      <c r="L436" t="s">
        <v>196</v>
      </c>
      <c r="M436" t="s">
        <v>76</v>
      </c>
      <c r="N436" t="s">
        <v>76</v>
      </c>
      <c r="O436" t="s">
        <v>76</v>
      </c>
      <c r="P436" t="s">
        <v>110</v>
      </c>
      <c r="Q436">
        <v>152</v>
      </c>
      <c r="R436">
        <v>152</v>
      </c>
      <c r="S436">
        <v>152</v>
      </c>
      <c r="T436">
        <v>152</v>
      </c>
      <c r="U436">
        <v>152</v>
      </c>
      <c r="V436">
        <v>152</v>
      </c>
      <c r="W436">
        <v>152</v>
      </c>
      <c r="X436">
        <v>152</v>
      </c>
      <c r="Y436">
        <v>152</v>
      </c>
      <c r="Z436">
        <v>152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152</v>
      </c>
      <c r="AP436">
        <v>152</v>
      </c>
      <c r="AQ436">
        <v>0</v>
      </c>
      <c r="AR436">
        <v>0</v>
      </c>
      <c r="AS436">
        <v>0</v>
      </c>
      <c r="AT436" s="1">
        <v>813.58150000000001</v>
      </c>
      <c r="AU436" s="1">
        <v>123664.38800000001</v>
      </c>
      <c r="AV436" s="1">
        <v>0</v>
      </c>
      <c r="AW436" s="1">
        <v>123664.38800000001</v>
      </c>
      <c r="AX436" t="s">
        <v>989</v>
      </c>
    </row>
    <row r="437" spans="1:50" x14ac:dyDescent="0.25">
      <c r="A437" t="s">
        <v>4367</v>
      </c>
      <c r="B437" t="s">
        <v>101</v>
      </c>
      <c r="C437" t="s">
        <v>864</v>
      </c>
      <c r="D437" t="s">
        <v>4368</v>
      </c>
      <c r="E437" t="s">
        <v>4369</v>
      </c>
      <c r="F437" t="s">
        <v>397</v>
      </c>
      <c r="G437" t="s">
        <v>71</v>
      </c>
      <c r="H437" t="s">
        <v>106</v>
      </c>
      <c r="I437" t="s">
        <v>230</v>
      </c>
      <c r="J437" t="s">
        <v>398</v>
      </c>
      <c r="K437" t="s">
        <v>399</v>
      </c>
      <c r="L437" t="s">
        <v>61</v>
      </c>
      <c r="M437" t="s">
        <v>62</v>
      </c>
      <c r="N437" t="s">
        <v>63</v>
      </c>
      <c r="O437" t="s">
        <v>885</v>
      </c>
      <c r="P437" t="s">
        <v>110</v>
      </c>
      <c r="Q437">
        <v>2</v>
      </c>
      <c r="R437">
        <v>2</v>
      </c>
      <c r="S437">
        <v>2</v>
      </c>
      <c r="T437">
        <v>2</v>
      </c>
      <c r="U437">
        <v>2</v>
      </c>
      <c r="V437">
        <v>2</v>
      </c>
      <c r="W437">
        <v>2</v>
      </c>
      <c r="X437">
        <v>2</v>
      </c>
      <c r="Y437">
        <v>2</v>
      </c>
      <c r="Z437">
        <v>2</v>
      </c>
      <c r="AA437">
        <v>2</v>
      </c>
      <c r="AB437">
        <v>2</v>
      </c>
      <c r="AC437">
        <v>2</v>
      </c>
      <c r="AD437">
        <v>2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2</v>
      </c>
      <c r="AL437">
        <v>0</v>
      </c>
      <c r="AM437">
        <v>0</v>
      </c>
      <c r="AN437">
        <v>0</v>
      </c>
      <c r="AO437">
        <v>0</v>
      </c>
      <c r="AP437">
        <v>2</v>
      </c>
      <c r="AQ437">
        <v>0</v>
      </c>
      <c r="AR437">
        <v>0</v>
      </c>
      <c r="AS437">
        <v>0</v>
      </c>
      <c r="AT437" s="1">
        <v>487.51</v>
      </c>
      <c r="AU437" s="1">
        <v>975.02</v>
      </c>
      <c r="AV437" s="1">
        <v>0</v>
      </c>
      <c r="AW437" s="1">
        <v>975.02</v>
      </c>
      <c r="AX437" t="s">
        <v>399</v>
      </c>
    </row>
    <row r="438" spans="1:50" x14ac:dyDescent="0.25">
      <c r="A438" t="s">
        <v>4370</v>
      </c>
      <c r="B438" t="s">
        <v>67</v>
      </c>
      <c r="C438">
        <v>2014</v>
      </c>
      <c r="D438" t="s">
        <v>4371</v>
      </c>
      <c r="E438" t="s">
        <v>219</v>
      </c>
      <c r="F438" t="s">
        <v>220</v>
      </c>
      <c r="G438" t="s">
        <v>71</v>
      </c>
      <c r="H438" t="s">
        <v>72</v>
      </c>
      <c r="I438" t="s">
        <v>73</v>
      </c>
      <c r="J438" t="s">
        <v>221</v>
      </c>
      <c r="K438" t="s">
        <v>222</v>
      </c>
      <c r="L438" t="s">
        <v>61</v>
      </c>
      <c r="M438" t="s">
        <v>76</v>
      </c>
      <c r="N438" t="s">
        <v>76</v>
      </c>
      <c r="O438" t="s">
        <v>76</v>
      </c>
      <c r="P438" t="s">
        <v>77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 s="1" t="s">
        <v>78</v>
      </c>
      <c r="AU438" s="1">
        <v>0</v>
      </c>
      <c r="AV438" s="1">
        <v>0</v>
      </c>
      <c r="AW438" s="1">
        <v>0</v>
      </c>
      <c r="AX438" t="s">
        <v>222</v>
      </c>
    </row>
    <row r="439" spans="1:50" x14ac:dyDescent="0.25">
      <c r="A439" t="s">
        <v>4372</v>
      </c>
      <c r="B439" t="s">
        <v>101</v>
      </c>
      <c r="C439" t="s">
        <v>251</v>
      </c>
      <c r="D439" t="s">
        <v>4373</v>
      </c>
      <c r="E439" t="s">
        <v>4374</v>
      </c>
      <c r="F439" t="s">
        <v>1461</v>
      </c>
      <c r="G439" t="s">
        <v>71</v>
      </c>
      <c r="H439" t="s">
        <v>106</v>
      </c>
      <c r="I439" t="s">
        <v>230</v>
      </c>
      <c r="J439" t="s">
        <v>1462</v>
      </c>
      <c r="K439" t="s">
        <v>1463</v>
      </c>
      <c r="L439" t="s">
        <v>61</v>
      </c>
      <c r="M439" t="s">
        <v>76</v>
      </c>
      <c r="N439" t="s">
        <v>76</v>
      </c>
      <c r="O439" t="s">
        <v>76</v>
      </c>
      <c r="P439" t="s">
        <v>110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 s="1" t="s">
        <v>78</v>
      </c>
      <c r="AU439" s="1">
        <v>0</v>
      </c>
      <c r="AV439" s="1">
        <v>0</v>
      </c>
      <c r="AW439" s="1">
        <v>0</v>
      </c>
      <c r="AX439" t="s">
        <v>1463</v>
      </c>
    </row>
    <row r="440" spans="1:50" x14ac:dyDescent="0.25">
      <c r="A440" t="s">
        <v>938</v>
      </c>
      <c r="B440" t="s">
        <v>67</v>
      </c>
      <c r="C440" t="s">
        <v>94</v>
      </c>
      <c r="D440" t="s">
        <v>939</v>
      </c>
      <c r="E440" t="s">
        <v>940</v>
      </c>
      <c r="F440" t="s">
        <v>397</v>
      </c>
      <c r="G440" t="s">
        <v>71</v>
      </c>
      <c r="H440" t="s">
        <v>72</v>
      </c>
      <c r="I440" t="s">
        <v>230</v>
      </c>
      <c r="J440" t="s">
        <v>398</v>
      </c>
      <c r="K440" t="s">
        <v>399</v>
      </c>
      <c r="L440" t="s">
        <v>61</v>
      </c>
      <c r="M440" t="s">
        <v>76</v>
      </c>
      <c r="N440" t="s">
        <v>76</v>
      </c>
      <c r="O440" t="s">
        <v>76</v>
      </c>
      <c r="P440" t="s">
        <v>77</v>
      </c>
      <c r="Q440">
        <v>150</v>
      </c>
      <c r="R440">
        <v>150</v>
      </c>
      <c r="S440">
        <v>150</v>
      </c>
      <c r="T440">
        <v>150</v>
      </c>
      <c r="U440">
        <v>150</v>
      </c>
      <c r="V440">
        <v>150</v>
      </c>
      <c r="W440">
        <v>150</v>
      </c>
      <c r="X440">
        <v>150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150</v>
      </c>
      <c r="AL440">
        <v>0</v>
      </c>
      <c r="AM440">
        <v>0</v>
      </c>
      <c r="AN440">
        <v>0</v>
      </c>
      <c r="AO440">
        <v>0</v>
      </c>
      <c r="AP440">
        <v>150</v>
      </c>
      <c r="AQ440">
        <v>0</v>
      </c>
      <c r="AR440">
        <v>0</v>
      </c>
      <c r="AS440">
        <v>0</v>
      </c>
      <c r="AT440" s="1">
        <v>345.83</v>
      </c>
      <c r="AU440" s="1">
        <v>51874.5</v>
      </c>
      <c r="AV440" s="1">
        <v>0</v>
      </c>
      <c r="AW440" s="1">
        <v>51874.5</v>
      </c>
      <c r="AX440" t="s">
        <v>399</v>
      </c>
    </row>
    <row r="441" spans="1:50" x14ac:dyDescent="0.25">
      <c r="A441" t="s">
        <v>1194</v>
      </c>
      <c r="B441" t="s">
        <v>67</v>
      </c>
      <c r="C441">
        <v>2014</v>
      </c>
      <c r="D441" t="s">
        <v>1195</v>
      </c>
      <c r="E441" t="s">
        <v>256</v>
      </c>
      <c r="F441" t="s">
        <v>257</v>
      </c>
      <c r="G441" t="s">
        <v>71</v>
      </c>
      <c r="H441" t="s">
        <v>72</v>
      </c>
      <c r="I441" t="s">
        <v>133</v>
      </c>
      <c r="J441" t="s">
        <v>258</v>
      </c>
      <c r="K441" t="s">
        <v>259</v>
      </c>
      <c r="L441" t="s">
        <v>61</v>
      </c>
      <c r="M441" t="s">
        <v>76</v>
      </c>
      <c r="N441" t="s">
        <v>76</v>
      </c>
      <c r="O441" t="s">
        <v>76</v>
      </c>
      <c r="P441" t="s">
        <v>77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 s="1" t="s">
        <v>78</v>
      </c>
      <c r="AU441" s="1">
        <v>0</v>
      </c>
      <c r="AV441" s="1">
        <v>0</v>
      </c>
      <c r="AW441" s="1">
        <v>0</v>
      </c>
      <c r="AX441" t="s">
        <v>259</v>
      </c>
    </row>
    <row r="442" spans="1:50" x14ac:dyDescent="0.25">
      <c r="A442" t="s">
        <v>1196</v>
      </c>
      <c r="B442" t="s">
        <v>67</v>
      </c>
      <c r="C442">
        <v>2014</v>
      </c>
      <c r="D442" t="s">
        <v>1197</v>
      </c>
      <c r="E442" t="s">
        <v>1032</v>
      </c>
      <c r="F442" t="s">
        <v>1033</v>
      </c>
      <c r="G442" t="s">
        <v>71</v>
      </c>
      <c r="H442" t="s">
        <v>72</v>
      </c>
      <c r="I442" t="s">
        <v>133</v>
      </c>
      <c r="J442" t="s">
        <v>1034</v>
      </c>
      <c r="K442" t="s">
        <v>1035</v>
      </c>
      <c r="L442" t="s">
        <v>61</v>
      </c>
      <c r="M442" t="s">
        <v>76</v>
      </c>
      <c r="N442" t="s">
        <v>76</v>
      </c>
      <c r="O442" t="s">
        <v>76</v>
      </c>
      <c r="P442" t="s">
        <v>77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 s="1" t="s">
        <v>78</v>
      </c>
      <c r="AU442" s="1">
        <v>0</v>
      </c>
      <c r="AV442" s="1">
        <v>0</v>
      </c>
      <c r="AW442" s="1">
        <v>0</v>
      </c>
      <c r="AX442" t="s">
        <v>1035</v>
      </c>
    </row>
    <row r="443" spans="1:50" x14ac:dyDescent="0.25">
      <c r="A443" t="s">
        <v>1198</v>
      </c>
      <c r="B443" t="s">
        <v>67</v>
      </c>
      <c r="C443">
        <v>2014</v>
      </c>
      <c r="D443" t="s">
        <v>1199</v>
      </c>
      <c r="E443" t="s">
        <v>298</v>
      </c>
      <c r="F443" t="s">
        <v>299</v>
      </c>
      <c r="G443" t="s">
        <v>71</v>
      </c>
      <c r="H443" t="s">
        <v>72</v>
      </c>
      <c r="I443" t="s">
        <v>230</v>
      </c>
      <c r="J443" t="s">
        <v>300</v>
      </c>
      <c r="K443" t="s">
        <v>301</v>
      </c>
      <c r="L443" t="s">
        <v>61</v>
      </c>
      <c r="M443" t="s">
        <v>76</v>
      </c>
      <c r="N443" t="s">
        <v>76</v>
      </c>
      <c r="O443" t="s">
        <v>76</v>
      </c>
      <c r="P443" t="s">
        <v>77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 s="1" t="s">
        <v>78</v>
      </c>
      <c r="AU443" s="1">
        <v>0</v>
      </c>
      <c r="AV443" s="1">
        <v>0</v>
      </c>
      <c r="AW443" s="1">
        <v>0</v>
      </c>
      <c r="AX443" t="s">
        <v>301</v>
      </c>
    </row>
    <row r="444" spans="1:50" x14ac:dyDescent="0.25">
      <c r="A444" t="s">
        <v>1200</v>
      </c>
      <c r="B444" t="s">
        <v>67</v>
      </c>
      <c r="C444">
        <v>2014</v>
      </c>
      <c r="D444" t="s">
        <v>1201</v>
      </c>
      <c r="E444" t="s">
        <v>923</v>
      </c>
      <c r="F444" t="s">
        <v>397</v>
      </c>
      <c r="G444" t="s">
        <v>71</v>
      </c>
      <c r="H444" t="s">
        <v>72</v>
      </c>
      <c r="I444" t="s">
        <v>230</v>
      </c>
      <c r="J444" t="s">
        <v>398</v>
      </c>
      <c r="K444" t="s">
        <v>399</v>
      </c>
      <c r="L444" t="s">
        <v>61</v>
      </c>
      <c r="M444" t="s">
        <v>76</v>
      </c>
      <c r="N444" t="s">
        <v>76</v>
      </c>
      <c r="O444" t="s">
        <v>76</v>
      </c>
      <c r="P444" t="s">
        <v>77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 s="1" t="s">
        <v>78</v>
      </c>
      <c r="AU444" s="1">
        <v>0</v>
      </c>
      <c r="AV444" s="1">
        <v>0</v>
      </c>
      <c r="AW444" s="1">
        <v>0</v>
      </c>
      <c r="AX444" t="s">
        <v>399</v>
      </c>
    </row>
    <row r="445" spans="1:50" x14ac:dyDescent="0.25">
      <c r="A445" t="s">
        <v>4414</v>
      </c>
      <c r="B445" t="s">
        <v>51</v>
      </c>
      <c r="C445" t="s">
        <v>752</v>
      </c>
      <c r="D445" t="s">
        <v>4415</v>
      </c>
      <c r="E445" t="s">
        <v>4416</v>
      </c>
      <c r="F445" t="s">
        <v>2753</v>
      </c>
      <c r="G445" t="s">
        <v>56</v>
      </c>
      <c r="H445" t="s">
        <v>72</v>
      </c>
      <c r="I445" t="s">
        <v>2754</v>
      </c>
      <c r="J445" t="s">
        <v>2755</v>
      </c>
      <c r="K445" t="s">
        <v>2756</v>
      </c>
      <c r="L445" t="s">
        <v>61</v>
      </c>
      <c r="M445" t="s">
        <v>62</v>
      </c>
      <c r="N445" t="s">
        <v>63</v>
      </c>
      <c r="O445" t="s">
        <v>64</v>
      </c>
      <c r="P445" t="s">
        <v>65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 s="1" t="s">
        <v>78</v>
      </c>
      <c r="AU445" s="1">
        <v>0</v>
      </c>
      <c r="AV445" s="1">
        <v>0</v>
      </c>
      <c r="AW445" s="1">
        <v>0</v>
      </c>
      <c r="AX445" t="s">
        <v>2756</v>
      </c>
    </row>
    <row r="446" spans="1:50" x14ac:dyDescent="0.25">
      <c r="A446" t="s">
        <v>4584</v>
      </c>
      <c r="B446" t="s">
        <v>101</v>
      </c>
      <c r="C446" t="s">
        <v>171</v>
      </c>
      <c r="D446" t="s">
        <v>4585</v>
      </c>
      <c r="E446" t="s">
        <v>4586</v>
      </c>
      <c r="F446" t="s">
        <v>4509</v>
      </c>
      <c r="G446" t="s">
        <v>71</v>
      </c>
      <c r="H446" t="s">
        <v>106</v>
      </c>
      <c r="I446" t="s">
        <v>73</v>
      </c>
      <c r="J446" t="s">
        <v>4510</v>
      </c>
      <c r="K446" t="s">
        <v>4511</v>
      </c>
      <c r="L446" t="s">
        <v>61</v>
      </c>
      <c r="M446" t="s">
        <v>76</v>
      </c>
      <c r="N446" t="s">
        <v>76</v>
      </c>
      <c r="O446" t="s">
        <v>76</v>
      </c>
      <c r="P446" t="s">
        <v>110</v>
      </c>
      <c r="Q446">
        <v>610</v>
      </c>
      <c r="R446">
        <v>610</v>
      </c>
      <c r="S446">
        <v>610</v>
      </c>
      <c r="T446">
        <v>610</v>
      </c>
      <c r="U446">
        <v>610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1331</v>
      </c>
      <c r="AF446">
        <v>0</v>
      </c>
      <c r="AG446">
        <v>0</v>
      </c>
      <c r="AH446">
        <v>0</v>
      </c>
      <c r="AI446">
        <v>1331</v>
      </c>
      <c r="AJ446">
        <v>0</v>
      </c>
      <c r="AK446">
        <v>610</v>
      </c>
      <c r="AL446">
        <v>0</v>
      </c>
      <c r="AM446">
        <v>0</v>
      </c>
      <c r="AN446">
        <v>0</v>
      </c>
      <c r="AO446">
        <v>0</v>
      </c>
      <c r="AP446">
        <v>610</v>
      </c>
      <c r="AQ446">
        <v>1331</v>
      </c>
      <c r="AR446">
        <v>0</v>
      </c>
      <c r="AS446">
        <v>1286</v>
      </c>
      <c r="AT446" s="1">
        <v>695.32</v>
      </c>
      <c r="AU446" s="1">
        <v>424145.2</v>
      </c>
      <c r="AV446" s="1">
        <v>925470.92</v>
      </c>
      <c r="AW446" s="1">
        <v>0</v>
      </c>
      <c r="AX446" t="s">
        <v>4511</v>
      </c>
    </row>
    <row r="447" spans="1:50" x14ac:dyDescent="0.25">
      <c r="A447" t="s">
        <v>4587</v>
      </c>
      <c r="B447" t="s">
        <v>67</v>
      </c>
      <c r="C447" t="s">
        <v>129</v>
      </c>
      <c r="D447" t="s">
        <v>4588</v>
      </c>
      <c r="E447" t="s">
        <v>4589</v>
      </c>
      <c r="F447" t="s">
        <v>535</v>
      </c>
      <c r="G447" t="s">
        <v>71</v>
      </c>
      <c r="H447" t="s">
        <v>72</v>
      </c>
      <c r="I447" t="s">
        <v>230</v>
      </c>
      <c r="J447" t="s">
        <v>536</v>
      </c>
      <c r="K447" t="s">
        <v>537</v>
      </c>
      <c r="L447" t="s">
        <v>61</v>
      </c>
      <c r="M447" t="s">
        <v>62</v>
      </c>
      <c r="N447" t="s">
        <v>76</v>
      </c>
      <c r="O447" t="s">
        <v>76</v>
      </c>
      <c r="P447" t="s">
        <v>77</v>
      </c>
      <c r="Q447">
        <v>91</v>
      </c>
      <c r="R447">
        <v>91</v>
      </c>
      <c r="S447">
        <v>91</v>
      </c>
      <c r="T447">
        <v>91</v>
      </c>
      <c r="U447">
        <v>91</v>
      </c>
      <c r="V447">
        <v>91</v>
      </c>
      <c r="W447">
        <v>91</v>
      </c>
      <c r="X447">
        <v>91</v>
      </c>
      <c r="Y447">
        <v>91</v>
      </c>
      <c r="Z447">
        <v>91</v>
      </c>
      <c r="AA447">
        <v>91</v>
      </c>
      <c r="AB447">
        <v>91</v>
      </c>
      <c r="AC447">
        <v>91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91</v>
      </c>
      <c r="AL447">
        <v>0</v>
      </c>
      <c r="AM447">
        <v>0</v>
      </c>
      <c r="AN447">
        <v>0</v>
      </c>
      <c r="AO447">
        <v>0</v>
      </c>
      <c r="AP447">
        <v>91</v>
      </c>
      <c r="AQ447">
        <v>0</v>
      </c>
      <c r="AR447">
        <v>0</v>
      </c>
      <c r="AS447">
        <v>0</v>
      </c>
      <c r="AT447" s="1">
        <v>325.26</v>
      </c>
      <c r="AU447" s="1">
        <v>29598.66</v>
      </c>
      <c r="AV447" s="1">
        <v>0</v>
      </c>
      <c r="AW447" s="1">
        <v>29598.66</v>
      </c>
      <c r="AX447" t="s">
        <v>537</v>
      </c>
    </row>
    <row r="448" spans="1:50" x14ac:dyDescent="0.25">
      <c r="A448" t="s">
        <v>4590</v>
      </c>
      <c r="B448" t="s">
        <v>67</v>
      </c>
      <c r="C448">
        <v>2014</v>
      </c>
      <c r="D448" t="s">
        <v>4591</v>
      </c>
      <c r="E448" t="s">
        <v>292</v>
      </c>
      <c r="F448" t="s">
        <v>293</v>
      </c>
      <c r="G448" t="s">
        <v>71</v>
      </c>
      <c r="H448" t="s">
        <v>72</v>
      </c>
      <c r="I448" t="s">
        <v>73</v>
      </c>
      <c r="J448" t="s">
        <v>294</v>
      </c>
      <c r="K448" t="s">
        <v>295</v>
      </c>
      <c r="L448" t="s">
        <v>61</v>
      </c>
      <c r="M448" t="s">
        <v>62</v>
      </c>
      <c r="N448" t="s">
        <v>76</v>
      </c>
      <c r="O448" t="s">
        <v>76</v>
      </c>
      <c r="P448" t="s">
        <v>77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 s="1" t="s">
        <v>78</v>
      </c>
      <c r="AU448" s="1">
        <v>0</v>
      </c>
      <c r="AV448" s="1">
        <v>0</v>
      </c>
      <c r="AW448" s="1">
        <v>0</v>
      </c>
      <c r="AX448" t="s">
        <v>295</v>
      </c>
    </row>
    <row r="449" spans="1:50" x14ac:dyDescent="0.25">
      <c r="A449" t="s">
        <v>4592</v>
      </c>
      <c r="B449" t="s">
        <v>67</v>
      </c>
      <c r="C449">
        <v>2014</v>
      </c>
      <c r="D449" t="s">
        <v>4593</v>
      </c>
      <c r="E449" t="s">
        <v>2151</v>
      </c>
      <c r="F449" t="s">
        <v>2152</v>
      </c>
      <c r="G449" t="s">
        <v>56</v>
      </c>
      <c r="H449" t="s">
        <v>72</v>
      </c>
      <c r="I449" t="s">
        <v>1849</v>
      </c>
      <c r="J449" t="s">
        <v>2153</v>
      </c>
      <c r="K449" t="s">
        <v>2154</v>
      </c>
      <c r="L449" t="s">
        <v>61</v>
      </c>
      <c r="M449" t="s">
        <v>76</v>
      </c>
      <c r="N449" t="s">
        <v>76</v>
      </c>
      <c r="O449" t="s">
        <v>757</v>
      </c>
      <c r="P449" t="s">
        <v>65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 s="1" t="s">
        <v>78</v>
      </c>
      <c r="AU449" s="1">
        <v>0</v>
      </c>
      <c r="AV449" s="1">
        <v>0</v>
      </c>
      <c r="AW449" s="1">
        <v>0</v>
      </c>
      <c r="AX449" t="s">
        <v>2154</v>
      </c>
    </row>
    <row r="450" spans="1:50" x14ac:dyDescent="0.25">
      <c r="A450" t="s">
        <v>3411</v>
      </c>
      <c r="B450" t="s">
        <v>101</v>
      </c>
      <c r="C450" t="s">
        <v>156</v>
      </c>
      <c r="D450" t="s">
        <v>3412</v>
      </c>
      <c r="E450" t="s">
        <v>354</v>
      </c>
      <c r="F450" t="s">
        <v>354</v>
      </c>
      <c r="G450" t="s">
        <v>71</v>
      </c>
      <c r="H450" t="s">
        <v>106</v>
      </c>
      <c r="I450" t="s">
        <v>355</v>
      </c>
      <c r="J450" t="s">
        <v>356</v>
      </c>
      <c r="K450" t="s">
        <v>357</v>
      </c>
      <c r="L450" t="s">
        <v>61</v>
      </c>
      <c r="M450" t="s">
        <v>76</v>
      </c>
      <c r="N450" t="s">
        <v>76</v>
      </c>
      <c r="O450" t="s">
        <v>76</v>
      </c>
      <c r="P450" t="s">
        <v>110</v>
      </c>
      <c r="Q450">
        <v>43</v>
      </c>
      <c r="R450">
        <v>43</v>
      </c>
      <c r="S450">
        <v>43</v>
      </c>
      <c r="T450">
        <v>43</v>
      </c>
      <c r="U450">
        <v>43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43</v>
      </c>
      <c r="AL450">
        <v>0</v>
      </c>
      <c r="AM450">
        <v>0</v>
      </c>
      <c r="AN450">
        <v>0</v>
      </c>
      <c r="AO450">
        <v>0</v>
      </c>
      <c r="AP450">
        <v>43</v>
      </c>
      <c r="AQ450">
        <v>0</v>
      </c>
      <c r="AR450">
        <v>0</v>
      </c>
      <c r="AS450">
        <v>0</v>
      </c>
      <c r="AT450" s="1">
        <v>1415.21</v>
      </c>
      <c r="AU450" s="1">
        <v>60854.03</v>
      </c>
      <c r="AV450" s="1">
        <v>0</v>
      </c>
      <c r="AW450" s="1">
        <v>0</v>
      </c>
      <c r="AX450" t="s">
        <v>357</v>
      </c>
    </row>
    <row r="451" spans="1:50" x14ac:dyDescent="0.25">
      <c r="A451" t="s">
        <v>3413</v>
      </c>
      <c r="B451" t="s">
        <v>67</v>
      </c>
      <c r="C451">
        <v>2014</v>
      </c>
      <c r="D451" t="s">
        <v>3414</v>
      </c>
      <c r="E451" t="s">
        <v>1232</v>
      </c>
      <c r="F451" t="s">
        <v>115</v>
      </c>
      <c r="G451" t="s">
        <v>116</v>
      </c>
      <c r="H451" t="s">
        <v>72</v>
      </c>
      <c r="I451" t="s">
        <v>117</v>
      </c>
      <c r="J451" t="s">
        <v>118</v>
      </c>
      <c r="K451" t="s">
        <v>119</v>
      </c>
      <c r="L451" t="s">
        <v>61</v>
      </c>
      <c r="M451" t="s">
        <v>62</v>
      </c>
      <c r="N451" t="s">
        <v>76</v>
      </c>
      <c r="O451" t="s">
        <v>76</v>
      </c>
      <c r="P451" t="s">
        <v>120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 s="1" t="s">
        <v>78</v>
      </c>
      <c r="AU451" s="1">
        <v>0</v>
      </c>
      <c r="AV451" s="1">
        <v>0</v>
      </c>
      <c r="AW451" s="1">
        <v>0</v>
      </c>
      <c r="AX451" t="s">
        <v>119</v>
      </c>
    </row>
    <row r="452" spans="1:50" x14ac:dyDescent="0.25">
      <c r="A452" t="s">
        <v>3415</v>
      </c>
      <c r="B452" t="s">
        <v>67</v>
      </c>
      <c r="C452">
        <v>2014</v>
      </c>
      <c r="D452" t="s">
        <v>3416</v>
      </c>
      <c r="E452" t="s">
        <v>923</v>
      </c>
      <c r="F452" t="s">
        <v>397</v>
      </c>
      <c r="G452" t="s">
        <v>71</v>
      </c>
      <c r="H452" t="s">
        <v>72</v>
      </c>
      <c r="I452" t="s">
        <v>230</v>
      </c>
      <c r="J452" t="s">
        <v>398</v>
      </c>
      <c r="K452" t="s">
        <v>399</v>
      </c>
      <c r="L452" t="s">
        <v>61</v>
      </c>
      <c r="M452" t="s">
        <v>76</v>
      </c>
      <c r="N452" t="s">
        <v>76</v>
      </c>
      <c r="O452" t="s">
        <v>76</v>
      </c>
      <c r="P452" t="s">
        <v>77</v>
      </c>
      <c r="Q452">
        <v>40</v>
      </c>
      <c r="R452">
        <v>40</v>
      </c>
      <c r="S452">
        <v>40</v>
      </c>
      <c r="T452">
        <v>40</v>
      </c>
      <c r="U452">
        <v>40</v>
      </c>
      <c r="V452">
        <v>40</v>
      </c>
      <c r="W452">
        <v>40</v>
      </c>
      <c r="X452">
        <v>40</v>
      </c>
      <c r="Y452">
        <v>40</v>
      </c>
      <c r="Z452">
        <v>40</v>
      </c>
      <c r="AA452">
        <v>40</v>
      </c>
      <c r="AB452">
        <v>40</v>
      </c>
      <c r="AC452">
        <v>40</v>
      </c>
      <c r="AD452">
        <v>40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40</v>
      </c>
      <c r="AL452">
        <v>0</v>
      </c>
      <c r="AM452">
        <v>0</v>
      </c>
      <c r="AN452">
        <v>0</v>
      </c>
      <c r="AO452">
        <v>0</v>
      </c>
      <c r="AP452">
        <v>40</v>
      </c>
      <c r="AQ452">
        <v>0</v>
      </c>
      <c r="AR452">
        <v>0</v>
      </c>
      <c r="AS452">
        <v>0</v>
      </c>
      <c r="AT452" s="1">
        <v>487.74</v>
      </c>
      <c r="AU452" s="1">
        <v>19509.599999999999</v>
      </c>
      <c r="AV452" s="1">
        <v>0</v>
      </c>
      <c r="AW452" s="1">
        <v>19509.599999999999</v>
      </c>
      <c r="AX452" t="s">
        <v>399</v>
      </c>
    </row>
    <row r="453" spans="1:50" x14ac:dyDescent="0.25">
      <c r="A453" t="s">
        <v>3417</v>
      </c>
      <c r="B453" t="s">
        <v>101</v>
      </c>
      <c r="C453" t="s">
        <v>1833</v>
      </c>
      <c r="D453" t="s">
        <v>3418</v>
      </c>
      <c r="E453" t="s">
        <v>3419</v>
      </c>
      <c r="F453" t="s">
        <v>1166</v>
      </c>
      <c r="G453" t="s">
        <v>71</v>
      </c>
      <c r="H453" t="s">
        <v>106</v>
      </c>
      <c r="I453" t="s">
        <v>73</v>
      </c>
      <c r="J453" t="s">
        <v>1167</v>
      </c>
      <c r="K453" t="s">
        <v>1168</v>
      </c>
      <c r="L453" t="s">
        <v>61</v>
      </c>
      <c r="M453" t="s">
        <v>62</v>
      </c>
      <c r="N453" t="s">
        <v>76</v>
      </c>
      <c r="O453" t="s">
        <v>76</v>
      </c>
      <c r="P453" t="s">
        <v>110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0</v>
      </c>
      <c r="AM453">
        <v>0</v>
      </c>
      <c r="AN453">
        <v>0</v>
      </c>
      <c r="AO453">
        <v>0</v>
      </c>
      <c r="AP453">
        <v>1</v>
      </c>
      <c r="AQ453">
        <v>0</v>
      </c>
      <c r="AR453">
        <v>0</v>
      </c>
      <c r="AS453">
        <v>0</v>
      </c>
      <c r="AT453" s="1">
        <v>514.08000000000004</v>
      </c>
      <c r="AU453" s="1">
        <v>514.08000000000004</v>
      </c>
      <c r="AV453" s="1">
        <v>0</v>
      </c>
      <c r="AW453" s="1">
        <v>514.08000000000004</v>
      </c>
      <c r="AX453" t="s">
        <v>1168</v>
      </c>
    </row>
    <row r="454" spans="1:50" x14ac:dyDescent="0.25">
      <c r="A454" t="s">
        <v>3420</v>
      </c>
      <c r="B454" t="s">
        <v>101</v>
      </c>
      <c r="C454" t="s">
        <v>864</v>
      </c>
      <c r="D454" t="s">
        <v>3421</v>
      </c>
      <c r="E454" t="s">
        <v>3422</v>
      </c>
      <c r="F454" t="s">
        <v>474</v>
      </c>
      <c r="G454" t="s">
        <v>71</v>
      </c>
      <c r="H454" t="s">
        <v>106</v>
      </c>
      <c r="I454" t="s">
        <v>230</v>
      </c>
      <c r="J454" t="s">
        <v>475</v>
      </c>
      <c r="K454" t="s">
        <v>476</v>
      </c>
      <c r="L454" t="s">
        <v>61</v>
      </c>
      <c r="M454" t="s">
        <v>62</v>
      </c>
      <c r="N454" t="s">
        <v>63</v>
      </c>
      <c r="O454" t="s">
        <v>885</v>
      </c>
      <c r="P454" t="s">
        <v>110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 s="1" t="s">
        <v>78</v>
      </c>
      <c r="AU454" s="1">
        <v>0</v>
      </c>
      <c r="AV454" s="1">
        <v>0</v>
      </c>
      <c r="AW454" s="1">
        <v>0</v>
      </c>
      <c r="AX454" t="s">
        <v>476</v>
      </c>
    </row>
    <row r="455" spans="1:50" x14ac:dyDescent="0.25">
      <c r="A455" t="s">
        <v>4012</v>
      </c>
      <c r="B455" t="s">
        <v>67</v>
      </c>
      <c r="C455">
        <v>2014</v>
      </c>
      <c r="D455" t="s">
        <v>4013</v>
      </c>
      <c r="E455" t="s">
        <v>561</v>
      </c>
      <c r="F455" t="s">
        <v>486</v>
      </c>
      <c r="G455" t="s">
        <v>71</v>
      </c>
      <c r="H455" t="s">
        <v>72</v>
      </c>
      <c r="I455" t="s">
        <v>230</v>
      </c>
      <c r="J455" t="s">
        <v>487</v>
      </c>
      <c r="K455" t="s">
        <v>488</v>
      </c>
      <c r="L455" t="s">
        <v>61</v>
      </c>
      <c r="M455" t="s">
        <v>62</v>
      </c>
      <c r="N455" t="s">
        <v>76</v>
      </c>
      <c r="O455" t="s">
        <v>76</v>
      </c>
      <c r="P455" t="s">
        <v>77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 s="1" t="s">
        <v>78</v>
      </c>
      <c r="AU455" s="1">
        <v>0</v>
      </c>
      <c r="AV455" s="1">
        <v>0</v>
      </c>
      <c r="AW455" s="1">
        <v>0</v>
      </c>
      <c r="AX455" t="s">
        <v>488</v>
      </c>
    </row>
    <row r="456" spans="1:50" x14ac:dyDescent="0.25">
      <c r="A456" t="s">
        <v>4054</v>
      </c>
      <c r="B456" t="s">
        <v>67</v>
      </c>
      <c r="C456" t="s">
        <v>129</v>
      </c>
      <c r="D456" t="s">
        <v>4055</v>
      </c>
      <c r="E456" t="s">
        <v>4056</v>
      </c>
      <c r="F456" t="s">
        <v>657</v>
      </c>
      <c r="G456" t="s">
        <v>71</v>
      </c>
      <c r="H456" t="s">
        <v>72</v>
      </c>
      <c r="I456" t="s">
        <v>230</v>
      </c>
      <c r="J456" t="s">
        <v>658</v>
      </c>
      <c r="K456" t="s">
        <v>659</v>
      </c>
      <c r="L456" t="s">
        <v>61</v>
      </c>
      <c r="M456" t="s">
        <v>62</v>
      </c>
      <c r="N456" t="s">
        <v>76</v>
      </c>
      <c r="O456" t="s">
        <v>76</v>
      </c>
      <c r="P456" t="s">
        <v>77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 s="1" t="s">
        <v>78</v>
      </c>
      <c r="AU456" s="1">
        <v>0</v>
      </c>
      <c r="AV456" s="1">
        <v>0</v>
      </c>
      <c r="AW456" s="1">
        <v>0</v>
      </c>
      <c r="AX456" t="s">
        <v>659</v>
      </c>
    </row>
    <row r="457" spans="1:50" x14ac:dyDescent="0.25">
      <c r="A457" t="s">
        <v>4057</v>
      </c>
      <c r="B457" t="s">
        <v>67</v>
      </c>
      <c r="C457">
        <v>2014</v>
      </c>
      <c r="D457" t="s">
        <v>4058</v>
      </c>
      <c r="E457" t="s">
        <v>298</v>
      </c>
      <c r="F457" t="s">
        <v>299</v>
      </c>
      <c r="G457" t="s">
        <v>71</v>
      </c>
      <c r="H457" t="s">
        <v>72</v>
      </c>
      <c r="I457" t="s">
        <v>230</v>
      </c>
      <c r="J457" t="s">
        <v>300</v>
      </c>
      <c r="K457" t="s">
        <v>301</v>
      </c>
      <c r="L457" t="s">
        <v>61</v>
      </c>
      <c r="M457" t="s">
        <v>76</v>
      </c>
      <c r="N457" t="s">
        <v>76</v>
      </c>
      <c r="O457" t="s">
        <v>76</v>
      </c>
      <c r="P457" t="s">
        <v>77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 s="1" t="s">
        <v>78</v>
      </c>
      <c r="AU457" s="1">
        <v>0</v>
      </c>
      <c r="AV457" s="1">
        <v>0</v>
      </c>
      <c r="AW457" s="1">
        <v>0</v>
      </c>
      <c r="AX457" t="s">
        <v>301</v>
      </c>
    </row>
    <row r="458" spans="1:50" x14ac:dyDescent="0.25">
      <c r="A458" t="s">
        <v>4059</v>
      </c>
      <c r="B458" t="s">
        <v>67</v>
      </c>
      <c r="C458">
        <v>2014</v>
      </c>
      <c r="D458" t="s">
        <v>4060</v>
      </c>
      <c r="E458" t="s">
        <v>256</v>
      </c>
      <c r="F458" t="s">
        <v>257</v>
      </c>
      <c r="G458" t="s">
        <v>71</v>
      </c>
      <c r="H458" t="s">
        <v>72</v>
      </c>
      <c r="I458" t="s">
        <v>133</v>
      </c>
      <c r="J458" t="s">
        <v>258</v>
      </c>
      <c r="K458" t="s">
        <v>259</v>
      </c>
      <c r="L458" t="s">
        <v>61</v>
      </c>
      <c r="M458" t="s">
        <v>76</v>
      </c>
      <c r="N458" t="s">
        <v>76</v>
      </c>
      <c r="O458" t="s">
        <v>76</v>
      </c>
      <c r="P458" t="s">
        <v>77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 s="1" t="s">
        <v>78</v>
      </c>
      <c r="AU458" s="1">
        <v>0</v>
      </c>
      <c r="AV458" s="1">
        <v>0</v>
      </c>
      <c r="AW458" s="1">
        <v>0</v>
      </c>
      <c r="AX458" t="s">
        <v>259</v>
      </c>
    </row>
    <row r="459" spans="1:50" x14ac:dyDescent="0.25">
      <c r="A459" t="s">
        <v>3688</v>
      </c>
      <c r="B459" t="s">
        <v>101</v>
      </c>
      <c r="C459" t="s">
        <v>864</v>
      </c>
      <c r="D459" t="s">
        <v>3689</v>
      </c>
      <c r="E459" t="s">
        <v>3690</v>
      </c>
      <c r="F459" t="s">
        <v>882</v>
      </c>
      <c r="G459" t="s">
        <v>71</v>
      </c>
      <c r="H459" t="s">
        <v>106</v>
      </c>
      <c r="I459" t="s">
        <v>73</v>
      </c>
      <c r="J459" t="s">
        <v>883</v>
      </c>
      <c r="K459" t="s">
        <v>884</v>
      </c>
      <c r="L459" t="s">
        <v>61</v>
      </c>
      <c r="M459" t="s">
        <v>62</v>
      </c>
      <c r="N459" t="s">
        <v>63</v>
      </c>
      <c r="O459" t="s">
        <v>885</v>
      </c>
      <c r="P459" t="s">
        <v>110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 s="1" t="s">
        <v>78</v>
      </c>
      <c r="AU459" s="1">
        <v>0</v>
      </c>
      <c r="AV459" s="1">
        <v>0</v>
      </c>
      <c r="AW459" s="1">
        <v>0</v>
      </c>
      <c r="AX459" t="s">
        <v>884</v>
      </c>
    </row>
    <row r="460" spans="1:50" x14ac:dyDescent="0.25">
      <c r="A460" t="s">
        <v>3691</v>
      </c>
      <c r="B460" t="s">
        <v>101</v>
      </c>
      <c r="C460" t="s">
        <v>171</v>
      </c>
      <c r="D460" t="s">
        <v>3692</v>
      </c>
      <c r="E460" t="s">
        <v>3693</v>
      </c>
      <c r="F460" t="s">
        <v>180</v>
      </c>
      <c r="G460" t="s">
        <v>71</v>
      </c>
      <c r="H460" t="s">
        <v>106</v>
      </c>
      <c r="I460" t="s">
        <v>73</v>
      </c>
      <c r="J460" t="s">
        <v>181</v>
      </c>
      <c r="K460" t="s">
        <v>182</v>
      </c>
      <c r="L460" t="s">
        <v>61</v>
      </c>
      <c r="M460" t="s">
        <v>76</v>
      </c>
      <c r="N460" t="s">
        <v>76</v>
      </c>
      <c r="O460" t="s">
        <v>76</v>
      </c>
      <c r="P460" t="s">
        <v>110</v>
      </c>
      <c r="Q460">
        <v>135</v>
      </c>
      <c r="R460">
        <v>135</v>
      </c>
      <c r="S460">
        <v>135</v>
      </c>
      <c r="T460">
        <v>76</v>
      </c>
      <c r="U460">
        <v>76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92</v>
      </c>
      <c r="AH460">
        <v>0</v>
      </c>
      <c r="AI460">
        <v>92</v>
      </c>
      <c r="AJ460">
        <v>0</v>
      </c>
      <c r="AK460">
        <v>135</v>
      </c>
      <c r="AL460">
        <v>0</v>
      </c>
      <c r="AM460">
        <v>0</v>
      </c>
      <c r="AN460">
        <v>0</v>
      </c>
      <c r="AO460">
        <v>0</v>
      </c>
      <c r="AP460">
        <v>135</v>
      </c>
      <c r="AQ460">
        <v>92</v>
      </c>
      <c r="AR460">
        <v>0</v>
      </c>
      <c r="AS460">
        <v>92</v>
      </c>
      <c r="AT460" s="1">
        <v>574.35</v>
      </c>
      <c r="AU460" s="1">
        <v>77537.25</v>
      </c>
      <c r="AV460" s="1">
        <v>52840.200000000004</v>
      </c>
      <c r="AW460" s="1">
        <v>0</v>
      </c>
      <c r="AX460" t="s">
        <v>182</v>
      </c>
    </row>
    <row r="461" spans="1:50" x14ac:dyDescent="0.25">
      <c r="A461" t="s">
        <v>3694</v>
      </c>
      <c r="B461" t="s">
        <v>67</v>
      </c>
      <c r="C461">
        <v>2014</v>
      </c>
      <c r="D461" t="s">
        <v>3695</v>
      </c>
      <c r="E461" t="s">
        <v>1993</v>
      </c>
      <c r="F461" t="s">
        <v>900</v>
      </c>
      <c r="G461" t="s">
        <v>71</v>
      </c>
      <c r="H461" t="s">
        <v>72</v>
      </c>
      <c r="I461" t="s">
        <v>230</v>
      </c>
      <c r="J461" t="s">
        <v>901</v>
      </c>
      <c r="K461" t="s">
        <v>902</v>
      </c>
      <c r="L461" t="s">
        <v>61</v>
      </c>
      <c r="M461" t="s">
        <v>62</v>
      </c>
      <c r="N461" t="s">
        <v>63</v>
      </c>
      <c r="O461" t="s">
        <v>85</v>
      </c>
      <c r="P461" t="s">
        <v>77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 s="1" t="s">
        <v>78</v>
      </c>
      <c r="AU461" s="1">
        <v>0</v>
      </c>
      <c r="AV461" s="1">
        <v>0</v>
      </c>
      <c r="AW461" s="1">
        <v>0</v>
      </c>
      <c r="AX461" t="s">
        <v>902</v>
      </c>
    </row>
    <row r="462" spans="1:50" x14ac:dyDescent="0.25">
      <c r="A462" t="s">
        <v>3696</v>
      </c>
      <c r="B462" t="s">
        <v>67</v>
      </c>
      <c r="C462" t="s">
        <v>129</v>
      </c>
      <c r="D462" t="s">
        <v>3697</v>
      </c>
      <c r="E462" t="s">
        <v>3698</v>
      </c>
      <c r="F462" t="s">
        <v>1461</v>
      </c>
      <c r="G462" t="s">
        <v>71</v>
      </c>
      <c r="H462" t="s">
        <v>72</v>
      </c>
      <c r="I462" t="s">
        <v>230</v>
      </c>
      <c r="J462" t="s">
        <v>1462</v>
      </c>
      <c r="K462" t="s">
        <v>1463</v>
      </c>
      <c r="L462" t="s">
        <v>61</v>
      </c>
      <c r="M462" t="s">
        <v>62</v>
      </c>
      <c r="N462" t="s">
        <v>63</v>
      </c>
      <c r="O462" t="s">
        <v>85</v>
      </c>
      <c r="P462" t="s">
        <v>77</v>
      </c>
      <c r="Q462">
        <v>25</v>
      </c>
      <c r="R462">
        <v>25</v>
      </c>
      <c r="S462">
        <v>25</v>
      </c>
      <c r="T462">
        <v>25</v>
      </c>
      <c r="U462">
        <v>25</v>
      </c>
      <c r="V462">
        <v>25</v>
      </c>
      <c r="W462">
        <v>25</v>
      </c>
      <c r="X462">
        <v>25</v>
      </c>
      <c r="Y462">
        <v>25</v>
      </c>
      <c r="Z462">
        <v>25</v>
      </c>
      <c r="AA462">
        <v>25</v>
      </c>
      <c r="AB462">
        <v>25</v>
      </c>
      <c r="AC462">
        <v>25</v>
      </c>
      <c r="AD462">
        <v>25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25</v>
      </c>
      <c r="AL462">
        <v>0</v>
      </c>
      <c r="AM462">
        <v>0</v>
      </c>
      <c r="AN462">
        <v>0</v>
      </c>
      <c r="AO462">
        <v>0</v>
      </c>
      <c r="AP462">
        <v>25</v>
      </c>
      <c r="AQ462">
        <v>0</v>
      </c>
      <c r="AR462">
        <v>0</v>
      </c>
      <c r="AS462">
        <v>0</v>
      </c>
      <c r="AT462" s="1">
        <v>388.12</v>
      </c>
      <c r="AU462" s="1">
        <v>9703</v>
      </c>
      <c r="AV462" s="1">
        <v>0</v>
      </c>
      <c r="AW462" s="1">
        <v>9703</v>
      </c>
      <c r="AX462" t="s">
        <v>1463</v>
      </c>
    </row>
    <row r="463" spans="1:50" x14ac:dyDescent="0.25">
      <c r="A463" t="s">
        <v>3699</v>
      </c>
      <c r="B463" t="s">
        <v>67</v>
      </c>
      <c r="C463" t="s">
        <v>1148</v>
      </c>
      <c r="D463" t="s">
        <v>3700</v>
      </c>
      <c r="E463" t="s">
        <v>494</v>
      </c>
      <c r="F463" t="s">
        <v>493</v>
      </c>
      <c r="G463" t="s">
        <v>71</v>
      </c>
      <c r="H463" t="s">
        <v>72</v>
      </c>
      <c r="I463" t="s">
        <v>230</v>
      </c>
      <c r="J463" t="s">
        <v>494</v>
      </c>
      <c r="K463" t="s">
        <v>495</v>
      </c>
      <c r="L463" t="s">
        <v>61</v>
      </c>
      <c r="M463" t="s">
        <v>76</v>
      </c>
      <c r="N463" t="s">
        <v>76</v>
      </c>
      <c r="O463" t="s">
        <v>76</v>
      </c>
      <c r="P463" t="s">
        <v>77</v>
      </c>
      <c r="Q463">
        <v>227</v>
      </c>
      <c r="R463">
        <v>227</v>
      </c>
      <c r="S463">
        <v>227</v>
      </c>
      <c r="T463">
        <v>227</v>
      </c>
      <c r="U463">
        <v>227</v>
      </c>
      <c r="V463">
        <v>227</v>
      </c>
      <c r="W463">
        <v>227</v>
      </c>
      <c r="X463">
        <v>227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189</v>
      </c>
      <c r="AL463">
        <v>38</v>
      </c>
      <c r="AM463">
        <v>0</v>
      </c>
      <c r="AN463">
        <v>0</v>
      </c>
      <c r="AO463">
        <v>0</v>
      </c>
      <c r="AP463">
        <v>227</v>
      </c>
      <c r="AQ463">
        <v>0</v>
      </c>
      <c r="AR463">
        <v>0</v>
      </c>
      <c r="AS463">
        <v>0</v>
      </c>
      <c r="AT463" s="1">
        <v>513.86</v>
      </c>
      <c r="AU463" s="1">
        <v>116646.22</v>
      </c>
      <c r="AV463" s="1">
        <v>0</v>
      </c>
      <c r="AW463" s="1">
        <v>116646.22</v>
      </c>
      <c r="AX463" t="s">
        <v>495</v>
      </c>
    </row>
    <row r="464" spans="1:50" x14ac:dyDescent="0.25">
      <c r="A464" t="s">
        <v>1255</v>
      </c>
      <c r="B464" t="s">
        <v>67</v>
      </c>
      <c r="C464">
        <v>2014</v>
      </c>
      <c r="D464" t="s">
        <v>1256</v>
      </c>
      <c r="E464" t="s">
        <v>834</v>
      </c>
      <c r="F464" t="s">
        <v>451</v>
      </c>
      <c r="G464" t="s">
        <v>71</v>
      </c>
      <c r="H464" t="s">
        <v>72</v>
      </c>
      <c r="I464" t="s">
        <v>73</v>
      </c>
      <c r="J464" t="s">
        <v>452</v>
      </c>
      <c r="K464" t="s">
        <v>453</v>
      </c>
      <c r="L464" t="s">
        <v>61</v>
      </c>
      <c r="M464" t="s">
        <v>76</v>
      </c>
      <c r="N464" t="s">
        <v>76</v>
      </c>
      <c r="O464" t="s">
        <v>76</v>
      </c>
      <c r="P464" t="s">
        <v>77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 s="1" t="s">
        <v>78</v>
      </c>
      <c r="AU464" s="1">
        <v>0</v>
      </c>
      <c r="AV464" s="1">
        <v>0</v>
      </c>
      <c r="AW464" s="1">
        <v>0</v>
      </c>
      <c r="AX464" t="s">
        <v>453</v>
      </c>
    </row>
    <row r="465" spans="1:50" x14ac:dyDescent="0.25">
      <c r="A465" t="s">
        <v>1257</v>
      </c>
      <c r="B465" t="s">
        <v>67</v>
      </c>
      <c r="C465" t="s">
        <v>94</v>
      </c>
      <c r="D465" t="s">
        <v>1258</v>
      </c>
      <c r="E465" t="s">
        <v>1259</v>
      </c>
      <c r="F465" t="s">
        <v>397</v>
      </c>
      <c r="G465" t="s">
        <v>71</v>
      </c>
      <c r="H465" t="s">
        <v>72</v>
      </c>
      <c r="I465" t="s">
        <v>230</v>
      </c>
      <c r="J465" t="s">
        <v>398</v>
      </c>
      <c r="K465" t="s">
        <v>399</v>
      </c>
      <c r="L465" t="s">
        <v>61</v>
      </c>
      <c r="M465" t="s">
        <v>76</v>
      </c>
      <c r="N465" t="s">
        <v>76</v>
      </c>
      <c r="O465" t="s">
        <v>76</v>
      </c>
      <c r="P465" t="s">
        <v>77</v>
      </c>
      <c r="Q465">
        <v>8</v>
      </c>
      <c r="R465">
        <v>8</v>
      </c>
      <c r="S465">
        <v>8</v>
      </c>
      <c r="T465">
        <v>8</v>
      </c>
      <c r="U465">
        <v>8</v>
      </c>
      <c r="V465">
        <v>8</v>
      </c>
      <c r="W465">
        <v>8</v>
      </c>
      <c r="X465">
        <v>8</v>
      </c>
      <c r="Y465">
        <v>8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8</v>
      </c>
      <c r="AL465">
        <v>0</v>
      </c>
      <c r="AM465">
        <v>0</v>
      </c>
      <c r="AN465">
        <v>0</v>
      </c>
      <c r="AO465">
        <v>0</v>
      </c>
      <c r="AP465">
        <v>8</v>
      </c>
      <c r="AQ465">
        <v>0</v>
      </c>
      <c r="AR465">
        <v>0</v>
      </c>
      <c r="AS465">
        <v>0</v>
      </c>
      <c r="AT465" s="1">
        <v>394.48</v>
      </c>
      <c r="AU465" s="1">
        <v>3155.84</v>
      </c>
      <c r="AV465" s="1">
        <v>0</v>
      </c>
      <c r="AW465" s="1">
        <v>3155.84</v>
      </c>
      <c r="AX465" t="s">
        <v>399</v>
      </c>
    </row>
    <row r="466" spans="1:50" x14ac:dyDescent="0.25">
      <c r="A466" t="s">
        <v>1260</v>
      </c>
      <c r="B466" t="s">
        <v>101</v>
      </c>
      <c r="C466" t="s">
        <v>171</v>
      </c>
      <c r="D466" t="s">
        <v>1261</v>
      </c>
      <c r="E466" t="s">
        <v>1262</v>
      </c>
      <c r="F466" t="s">
        <v>397</v>
      </c>
      <c r="G466" t="s">
        <v>71</v>
      </c>
      <c r="H466" t="s">
        <v>106</v>
      </c>
      <c r="I466" t="s">
        <v>230</v>
      </c>
      <c r="J466" t="s">
        <v>398</v>
      </c>
      <c r="K466" t="s">
        <v>399</v>
      </c>
      <c r="L466" t="s">
        <v>61</v>
      </c>
      <c r="M466" t="s">
        <v>76</v>
      </c>
      <c r="N466" t="s">
        <v>76</v>
      </c>
      <c r="O466" t="s">
        <v>76</v>
      </c>
      <c r="P466" t="s">
        <v>110</v>
      </c>
      <c r="Q466">
        <v>694</v>
      </c>
      <c r="R466">
        <v>694</v>
      </c>
      <c r="S466">
        <v>430</v>
      </c>
      <c r="T466">
        <v>204</v>
      </c>
      <c r="U466">
        <v>129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2052</v>
      </c>
      <c r="AH466">
        <v>0</v>
      </c>
      <c r="AI466">
        <v>2052</v>
      </c>
      <c r="AJ466">
        <v>331</v>
      </c>
      <c r="AK466">
        <v>346</v>
      </c>
      <c r="AL466">
        <v>0</v>
      </c>
      <c r="AM466">
        <v>0</v>
      </c>
      <c r="AN466">
        <v>348</v>
      </c>
      <c r="AO466">
        <v>0</v>
      </c>
      <c r="AP466">
        <v>694</v>
      </c>
      <c r="AQ466">
        <v>0</v>
      </c>
      <c r="AR466">
        <v>2052</v>
      </c>
      <c r="AS466">
        <v>705</v>
      </c>
      <c r="AT466" s="1">
        <v>394.38</v>
      </c>
      <c r="AU466" s="1">
        <v>273699.71999999997</v>
      </c>
      <c r="AV466" s="1">
        <v>809267.76</v>
      </c>
      <c r="AW466" s="1">
        <v>0</v>
      </c>
      <c r="AX466" t="s">
        <v>399</v>
      </c>
    </row>
    <row r="467" spans="1:50" x14ac:dyDescent="0.25">
      <c r="A467" t="s">
        <v>1263</v>
      </c>
      <c r="B467" t="s">
        <v>51</v>
      </c>
      <c r="C467" t="s">
        <v>1264</v>
      </c>
      <c r="D467" t="s">
        <v>1265</v>
      </c>
      <c r="E467" t="s">
        <v>1266</v>
      </c>
      <c r="F467" t="s">
        <v>1267</v>
      </c>
      <c r="G467" t="s">
        <v>56</v>
      </c>
      <c r="H467" t="s">
        <v>57</v>
      </c>
      <c r="I467" t="s">
        <v>90</v>
      </c>
      <c r="J467" t="s">
        <v>91</v>
      </c>
      <c r="K467" t="s">
        <v>1268</v>
      </c>
      <c r="L467" t="s">
        <v>61</v>
      </c>
      <c r="M467" t="s">
        <v>62</v>
      </c>
      <c r="N467" t="s">
        <v>63</v>
      </c>
      <c r="O467" t="s">
        <v>757</v>
      </c>
      <c r="P467" t="s">
        <v>65</v>
      </c>
      <c r="Q467">
        <v>72</v>
      </c>
      <c r="R467">
        <v>72</v>
      </c>
      <c r="S467">
        <v>72</v>
      </c>
      <c r="T467">
        <v>72</v>
      </c>
      <c r="U467">
        <v>72</v>
      </c>
      <c r="V467">
        <v>72</v>
      </c>
      <c r="W467">
        <v>72</v>
      </c>
      <c r="X467">
        <v>72</v>
      </c>
      <c r="Y467">
        <v>72</v>
      </c>
      <c r="Z467">
        <v>72</v>
      </c>
      <c r="AA467">
        <v>72</v>
      </c>
      <c r="AB467">
        <v>72</v>
      </c>
      <c r="AC467">
        <v>72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72</v>
      </c>
      <c r="AO467">
        <v>0</v>
      </c>
      <c r="AP467">
        <v>72</v>
      </c>
      <c r="AQ467">
        <v>0</v>
      </c>
      <c r="AR467">
        <v>0</v>
      </c>
      <c r="AS467">
        <v>0</v>
      </c>
      <c r="AT467" s="1">
        <v>471.84</v>
      </c>
      <c r="AU467" s="1">
        <v>33972.479999999996</v>
      </c>
      <c r="AV467" s="1">
        <v>0</v>
      </c>
      <c r="AW467" s="1">
        <v>33972.479999999996</v>
      </c>
      <c r="AX467" t="s">
        <v>1268</v>
      </c>
    </row>
    <row r="468" spans="1:50" x14ac:dyDescent="0.25">
      <c r="A468" t="s">
        <v>1269</v>
      </c>
      <c r="B468" t="s">
        <v>51</v>
      </c>
      <c r="C468" t="s">
        <v>156</v>
      </c>
      <c r="D468" t="s">
        <v>1270</v>
      </c>
      <c r="E468" t="s">
        <v>1271</v>
      </c>
      <c r="F468" t="s">
        <v>159</v>
      </c>
      <c r="G468" t="s">
        <v>56</v>
      </c>
      <c r="H468" t="s">
        <v>57</v>
      </c>
      <c r="I468" t="s">
        <v>90</v>
      </c>
      <c r="J468" t="s">
        <v>91</v>
      </c>
      <c r="K468" t="s">
        <v>160</v>
      </c>
      <c r="L468" t="s">
        <v>61</v>
      </c>
      <c r="M468" t="s">
        <v>76</v>
      </c>
      <c r="N468" t="s">
        <v>76</v>
      </c>
      <c r="O468" t="s">
        <v>76</v>
      </c>
      <c r="P468" t="s">
        <v>65</v>
      </c>
      <c r="Q468">
        <v>93</v>
      </c>
      <c r="R468">
        <v>93</v>
      </c>
      <c r="S468">
        <v>93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616</v>
      </c>
      <c r="AH468">
        <v>0</v>
      </c>
      <c r="AI468">
        <v>616</v>
      </c>
      <c r="AJ468">
        <v>507</v>
      </c>
      <c r="AK468">
        <v>79</v>
      </c>
      <c r="AL468">
        <v>14</v>
      </c>
      <c r="AM468">
        <v>0</v>
      </c>
      <c r="AN468">
        <v>0</v>
      </c>
      <c r="AO468">
        <v>0</v>
      </c>
      <c r="AP468">
        <v>93</v>
      </c>
      <c r="AQ468">
        <v>0</v>
      </c>
      <c r="AR468">
        <v>616</v>
      </c>
      <c r="AS468">
        <v>160</v>
      </c>
      <c r="AT468" s="1">
        <v>582.49</v>
      </c>
      <c r="AU468" s="1">
        <v>54171.57</v>
      </c>
      <c r="AV468" s="1">
        <v>358813.84</v>
      </c>
      <c r="AW468" s="1">
        <v>0</v>
      </c>
      <c r="AX468" t="s">
        <v>160</v>
      </c>
    </row>
    <row r="469" spans="1:50" x14ac:dyDescent="0.25">
      <c r="A469" t="s">
        <v>3834</v>
      </c>
      <c r="B469" t="s">
        <v>190</v>
      </c>
      <c r="C469" t="s">
        <v>303</v>
      </c>
      <c r="D469" t="s">
        <v>3835</v>
      </c>
      <c r="E469" t="s">
        <v>3836</v>
      </c>
      <c r="F469" t="s">
        <v>242</v>
      </c>
      <c r="G469" t="s">
        <v>56</v>
      </c>
      <c r="H469" t="s">
        <v>57</v>
      </c>
      <c r="I469" t="s">
        <v>58</v>
      </c>
      <c r="J469" t="s">
        <v>243</v>
      </c>
      <c r="K469" t="s">
        <v>244</v>
      </c>
      <c r="L469" t="s">
        <v>196</v>
      </c>
      <c r="M469" t="s">
        <v>76</v>
      </c>
      <c r="N469" t="s">
        <v>76</v>
      </c>
      <c r="O469" t="s">
        <v>76</v>
      </c>
      <c r="P469" t="s">
        <v>65</v>
      </c>
      <c r="Q469">
        <v>221</v>
      </c>
      <c r="R469">
        <v>221</v>
      </c>
      <c r="S469">
        <v>142</v>
      </c>
      <c r="T469">
        <v>104</v>
      </c>
      <c r="U469">
        <v>52</v>
      </c>
      <c r="V469">
        <v>12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29</v>
      </c>
      <c r="AH469">
        <v>0</v>
      </c>
      <c r="AI469">
        <v>29</v>
      </c>
      <c r="AJ469">
        <v>30</v>
      </c>
      <c r="AK469">
        <v>168</v>
      </c>
      <c r="AL469">
        <v>5</v>
      </c>
      <c r="AM469">
        <v>0</v>
      </c>
      <c r="AN469">
        <v>0</v>
      </c>
      <c r="AO469">
        <v>48</v>
      </c>
      <c r="AP469">
        <v>221</v>
      </c>
      <c r="AQ469">
        <v>3</v>
      </c>
      <c r="AR469">
        <v>26</v>
      </c>
      <c r="AS469">
        <v>3</v>
      </c>
      <c r="AT469" s="1">
        <v>921.87</v>
      </c>
      <c r="AU469" s="1">
        <v>203733.27</v>
      </c>
      <c r="AV469" s="1">
        <v>26734.23</v>
      </c>
      <c r="AW469" s="1">
        <v>0</v>
      </c>
      <c r="AX469" t="s">
        <v>244</v>
      </c>
    </row>
    <row r="470" spans="1:50" x14ac:dyDescent="0.25">
      <c r="A470" t="s">
        <v>3837</v>
      </c>
      <c r="B470" t="s">
        <v>67</v>
      </c>
      <c r="C470">
        <v>2014</v>
      </c>
      <c r="D470" t="s">
        <v>3838</v>
      </c>
      <c r="E470" t="s">
        <v>2638</v>
      </c>
      <c r="F470" t="s">
        <v>474</v>
      </c>
      <c r="G470" t="s">
        <v>71</v>
      </c>
      <c r="H470" t="s">
        <v>72</v>
      </c>
      <c r="I470" t="s">
        <v>230</v>
      </c>
      <c r="J470" t="s">
        <v>475</v>
      </c>
      <c r="K470" t="s">
        <v>476</v>
      </c>
      <c r="L470" t="s">
        <v>61</v>
      </c>
      <c r="M470" t="s">
        <v>76</v>
      </c>
      <c r="N470" t="s">
        <v>76</v>
      </c>
      <c r="O470" t="s">
        <v>76</v>
      </c>
      <c r="P470" t="s">
        <v>77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 s="1" t="s">
        <v>78</v>
      </c>
      <c r="AU470" s="1">
        <v>0</v>
      </c>
      <c r="AV470" s="1">
        <v>0</v>
      </c>
      <c r="AW470" s="1">
        <v>0</v>
      </c>
      <c r="AX470" t="s">
        <v>476</v>
      </c>
    </row>
    <row r="471" spans="1:50" x14ac:dyDescent="0.25">
      <c r="A471" t="s">
        <v>3839</v>
      </c>
      <c r="B471" t="s">
        <v>51</v>
      </c>
      <c r="C471" t="s">
        <v>52</v>
      </c>
      <c r="D471" t="s">
        <v>3840</v>
      </c>
      <c r="E471" t="s">
        <v>3046</v>
      </c>
      <c r="F471" t="s">
        <v>1514</v>
      </c>
      <c r="G471" t="s">
        <v>56</v>
      </c>
      <c r="H471" t="s">
        <v>72</v>
      </c>
      <c r="I471" t="s">
        <v>58</v>
      </c>
      <c r="J471" t="s">
        <v>1515</v>
      </c>
      <c r="K471" t="s">
        <v>1516</v>
      </c>
      <c r="L471" t="s">
        <v>61</v>
      </c>
      <c r="M471" t="s">
        <v>196</v>
      </c>
      <c r="N471" t="s">
        <v>826</v>
      </c>
      <c r="O471" t="s">
        <v>64</v>
      </c>
      <c r="P471" t="s">
        <v>65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1</v>
      </c>
      <c r="AM471">
        <v>0</v>
      </c>
      <c r="AN471">
        <v>0</v>
      </c>
      <c r="AO471">
        <v>0</v>
      </c>
      <c r="AP471">
        <v>1</v>
      </c>
      <c r="AQ471">
        <v>0</v>
      </c>
      <c r="AR471">
        <v>0</v>
      </c>
      <c r="AS471">
        <v>0</v>
      </c>
      <c r="AT471" s="1">
        <v>712.53</v>
      </c>
      <c r="AU471" s="1">
        <v>712.53</v>
      </c>
      <c r="AV471" s="1">
        <v>0</v>
      </c>
      <c r="AW471" s="1">
        <v>712.53</v>
      </c>
      <c r="AX471" t="s">
        <v>1516</v>
      </c>
    </row>
    <row r="472" spans="1:50" x14ac:dyDescent="0.25">
      <c r="A472" t="s">
        <v>3841</v>
      </c>
      <c r="B472" t="s">
        <v>67</v>
      </c>
      <c r="C472">
        <v>2014</v>
      </c>
      <c r="D472" t="s">
        <v>3842</v>
      </c>
      <c r="E472" t="s">
        <v>247</v>
      </c>
      <c r="F472" t="s">
        <v>248</v>
      </c>
      <c r="G472" t="s">
        <v>71</v>
      </c>
      <c r="H472" t="s">
        <v>72</v>
      </c>
      <c r="I472" t="s">
        <v>133</v>
      </c>
      <c r="J472" t="s">
        <v>215</v>
      </c>
      <c r="K472" t="s">
        <v>249</v>
      </c>
      <c r="L472" t="s">
        <v>61</v>
      </c>
      <c r="M472" t="s">
        <v>76</v>
      </c>
      <c r="N472" t="s">
        <v>76</v>
      </c>
      <c r="O472" t="s">
        <v>76</v>
      </c>
      <c r="P472" t="s">
        <v>77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 s="1" t="s">
        <v>78</v>
      </c>
      <c r="AU472" s="1">
        <v>0</v>
      </c>
      <c r="AV472" s="1">
        <v>0</v>
      </c>
      <c r="AW472" s="1">
        <v>0</v>
      </c>
      <c r="AX472" t="s">
        <v>249</v>
      </c>
    </row>
    <row r="473" spans="1:50" x14ac:dyDescent="0.25">
      <c r="A473" t="s">
        <v>3843</v>
      </c>
      <c r="B473" t="s">
        <v>51</v>
      </c>
      <c r="C473" t="s">
        <v>122</v>
      </c>
      <c r="D473" t="s">
        <v>3844</v>
      </c>
      <c r="E473" t="s">
        <v>3845</v>
      </c>
      <c r="F473" t="s">
        <v>318</v>
      </c>
      <c r="G473" t="s">
        <v>319</v>
      </c>
      <c r="H473" t="s">
        <v>57</v>
      </c>
      <c r="I473" t="s">
        <v>126</v>
      </c>
      <c r="J473" t="s">
        <v>76</v>
      </c>
      <c r="K473" t="s">
        <v>76</v>
      </c>
      <c r="L473" t="s">
        <v>61</v>
      </c>
      <c r="M473" t="s">
        <v>62</v>
      </c>
      <c r="N473" t="s">
        <v>63</v>
      </c>
      <c r="O473" t="s">
        <v>127</v>
      </c>
      <c r="P473" t="s">
        <v>127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 s="1" t="s">
        <v>78</v>
      </c>
      <c r="AU473" s="1">
        <v>0</v>
      </c>
      <c r="AV473" s="1">
        <v>0</v>
      </c>
      <c r="AW473" s="1">
        <v>0</v>
      </c>
      <c r="AX473" t="s">
        <v>318</v>
      </c>
    </row>
    <row r="474" spans="1:50" x14ac:dyDescent="0.25">
      <c r="A474" t="s">
        <v>1272</v>
      </c>
      <c r="B474" t="s">
        <v>67</v>
      </c>
      <c r="C474" t="s">
        <v>1273</v>
      </c>
      <c r="D474" t="s">
        <v>1274</v>
      </c>
      <c r="E474" t="s">
        <v>1275</v>
      </c>
      <c r="F474" t="s">
        <v>1101</v>
      </c>
      <c r="G474" t="s">
        <v>71</v>
      </c>
      <c r="H474" t="s">
        <v>72</v>
      </c>
      <c r="I474" t="s">
        <v>73</v>
      </c>
      <c r="J474" t="s">
        <v>1102</v>
      </c>
      <c r="K474" t="s">
        <v>1103</v>
      </c>
      <c r="L474" t="s">
        <v>61</v>
      </c>
      <c r="M474" t="s">
        <v>62</v>
      </c>
      <c r="N474" t="s">
        <v>63</v>
      </c>
      <c r="O474" t="s">
        <v>85</v>
      </c>
      <c r="P474" t="s">
        <v>77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 s="1" t="s">
        <v>78</v>
      </c>
      <c r="AU474" s="1">
        <v>0</v>
      </c>
      <c r="AV474" s="1">
        <v>0</v>
      </c>
      <c r="AW474" s="1">
        <v>0</v>
      </c>
      <c r="AX474" t="s">
        <v>1103</v>
      </c>
    </row>
    <row r="475" spans="1:50" x14ac:dyDescent="0.25">
      <c r="A475" t="s">
        <v>1495</v>
      </c>
      <c r="B475" t="s">
        <v>67</v>
      </c>
      <c r="C475">
        <v>2014</v>
      </c>
      <c r="D475" t="s">
        <v>1496</v>
      </c>
      <c r="E475" t="s">
        <v>1497</v>
      </c>
      <c r="F475" t="s">
        <v>1498</v>
      </c>
      <c r="G475" t="s">
        <v>71</v>
      </c>
      <c r="H475" t="s">
        <v>72</v>
      </c>
      <c r="I475" t="s">
        <v>73</v>
      </c>
      <c r="J475" t="s">
        <v>1499</v>
      </c>
      <c r="K475" t="s">
        <v>1500</v>
      </c>
      <c r="L475" t="s">
        <v>61</v>
      </c>
      <c r="M475" t="s">
        <v>76</v>
      </c>
      <c r="N475" t="s">
        <v>76</v>
      </c>
      <c r="O475" t="s">
        <v>76</v>
      </c>
      <c r="P475" t="s">
        <v>77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 s="1" t="s">
        <v>78</v>
      </c>
      <c r="AU475" s="1">
        <v>0</v>
      </c>
      <c r="AV475" s="1">
        <v>0</v>
      </c>
      <c r="AW475" s="1">
        <v>0</v>
      </c>
      <c r="AX475" t="s">
        <v>1500</v>
      </c>
    </row>
    <row r="476" spans="1:50" x14ac:dyDescent="0.25">
      <c r="A476" t="s">
        <v>1501</v>
      </c>
      <c r="B476" t="s">
        <v>67</v>
      </c>
      <c r="C476">
        <v>2014</v>
      </c>
      <c r="D476" t="s">
        <v>1502</v>
      </c>
      <c r="E476" t="s">
        <v>555</v>
      </c>
      <c r="F476" t="s">
        <v>556</v>
      </c>
      <c r="G476" t="s">
        <v>71</v>
      </c>
      <c r="H476" t="s">
        <v>72</v>
      </c>
      <c r="I476" t="s">
        <v>355</v>
      </c>
      <c r="J476" t="s">
        <v>557</v>
      </c>
      <c r="K476" t="s">
        <v>558</v>
      </c>
      <c r="L476" t="s">
        <v>61</v>
      </c>
      <c r="M476" t="s">
        <v>62</v>
      </c>
      <c r="N476" t="s">
        <v>76</v>
      </c>
      <c r="O476" t="s">
        <v>76</v>
      </c>
      <c r="P476" t="s">
        <v>77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 s="1" t="s">
        <v>78</v>
      </c>
      <c r="AU476" s="1">
        <v>0</v>
      </c>
      <c r="AV476" s="1">
        <v>0</v>
      </c>
      <c r="AW476" s="1">
        <v>0</v>
      </c>
      <c r="AX476" t="s">
        <v>558</v>
      </c>
    </row>
    <row r="477" spans="1:50" x14ac:dyDescent="0.25">
      <c r="A477" t="s">
        <v>1503</v>
      </c>
      <c r="B477" t="s">
        <v>101</v>
      </c>
      <c r="C477" t="s">
        <v>156</v>
      </c>
      <c r="D477" t="s">
        <v>1504</v>
      </c>
      <c r="E477" t="s">
        <v>1505</v>
      </c>
      <c r="F477" t="s">
        <v>1506</v>
      </c>
      <c r="G477" t="s">
        <v>116</v>
      </c>
      <c r="H477" t="s">
        <v>106</v>
      </c>
      <c r="I477" t="s">
        <v>117</v>
      </c>
      <c r="J477" t="s">
        <v>1507</v>
      </c>
      <c r="K477" t="s">
        <v>1508</v>
      </c>
      <c r="L477" t="s">
        <v>61</v>
      </c>
      <c r="M477" t="s">
        <v>76</v>
      </c>
      <c r="N477" t="s">
        <v>76</v>
      </c>
      <c r="O477" t="s">
        <v>76</v>
      </c>
      <c r="P477" t="s">
        <v>120</v>
      </c>
      <c r="Q477">
        <v>144</v>
      </c>
      <c r="R477">
        <v>144</v>
      </c>
      <c r="S477">
        <v>144</v>
      </c>
      <c r="T477">
        <v>144</v>
      </c>
      <c r="U477">
        <v>144</v>
      </c>
      <c r="V477">
        <v>144</v>
      </c>
      <c r="W477">
        <v>144</v>
      </c>
      <c r="X477">
        <v>144</v>
      </c>
      <c r="Y477">
        <v>144</v>
      </c>
      <c r="Z477">
        <v>144</v>
      </c>
      <c r="AA477">
        <v>144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144</v>
      </c>
      <c r="AL477">
        <v>0</v>
      </c>
      <c r="AM477">
        <v>0</v>
      </c>
      <c r="AN477">
        <v>0</v>
      </c>
      <c r="AO477">
        <v>0</v>
      </c>
      <c r="AP477">
        <v>144</v>
      </c>
      <c r="AQ477">
        <v>0</v>
      </c>
      <c r="AR477">
        <v>0</v>
      </c>
      <c r="AS477">
        <v>0</v>
      </c>
      <c r="AT477" s="1">
        <v>717.15</v>
      </c>
      <c r="AU477" s="1">
        <v>103269.59999999999</v>
      </c>
      <c r="AV477" s="1">
        <v>0</v>
      </c>
      <c r="AW477" s="1">
        <v>103269.59999999999</v>
      </c>
      <c r="AX477" t="s">
        <v>1508</v>
      </c>
    </row>
    <row r="478" spans="1:50" x14ac:dyDescent="0.25">
      <c r="A478" t="s">
        <v>1509</v>
      </c>
      <c r="B478" t="s">
        <v>67</v>
      </c>
      <c r="C478">
        <v>2014</v>
      </c>
      <c r="D478" t="s">
        <v>1510</v>
      </c>
      <c r="E478" t="s">
        <v>389</v>
      </c>
      <c r="F478" t="s">
        <v>390</v>
      </c>
      <c r="G478" t="s">
        <v>71</v>
      </c>
      <c r="H478" t="s">
        <v>72</v>
      </c>
      <c r="I478" t="s">
        <v>391</v>
      </c>
      <c r="J478" t="s">
        <v>392</v>
      </c>
      <c r="K478" t="s">
        <v>393</v>
      </c>
      <c r="L478" t="s">
        <v>61</v>
      </c>
      <c r="M478" t="s">
        <v>76</v>
      </c>
      <c r="N478" t="s">
        <v>76</v>
      </c>
      <c r="O478" t="s">
        <v>76</v>
      </c>
      <c r="P478" t="s">
        <v>77</v>
      </c>
      <c r="Q478">
        <v>3</v>
      </c>
      <c r="R478">
        <v>3</v>
      </c>
      <c r="S478">
        <v>3</v>
      </c>
      <c r="T478">
        <v>3</v>
      </c>
      <c r="U478">
        <v>3</v>
      </c>
      <c r="V478">
        <v>3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3</v>
      </c>
      <c r="AL478">
        <v>0</v>
      </c>
      <c r="AM478">
        <v>0</v>
      </c>
      <c r="AN478">
        <v>0</v>
      </c>
      <c r="AO478">
        <v>0</v>
      </c>
      <c r="AP478">
        <v>3</v>
      </c>
      <c r="AQ478">
        <v>0</v>
      </c>
      <c r="AR478">
        <v>0</v>
      </c>
      <c r="AS478">
        <v>0</v>
      </c>
      <c r="AT478" s="1">
        <v>693.56</v>
      </c>
      <c r="AU478" s="1">
        <v>2080.6799999999998</v>
      </c>
      <c r="AV478" s="1">
        <v>0</v>
      </c>
      <c r="AW478" s="1">
        <v>0</v>
      </c>
      <c r="AX478" t="s">
        <v>393</v>
      </c>
    </row>
    <row r="479" spans="1:50" x14ac:dyDescent="0.25">
      <c r="A479" t="s">
        <v>4262</v>
      </c>
      <c r="B479" t="s">
        <v>67</v>
      </c>
      <c r="C479">
        <v>2014</v>
      </c>
      <c r="D479" t="s">
        <v>4263</v>
      </c>
      <c r="E479" t="s">
        <v>1237</v>
      </c>
      <c r="F479" t="s">
        <v>1238</v>
      </c>
      <c r="G479" t="s">
        <v>71</v>
      </c>
      <c r="H479" t="s">
        <v>72</v>
      </c>
      <c r="I479" t="s">
        <v>280</v>
      </c>
      <c r="J479" t="s">
        <v>1239</v>
      </c>
      <c r="K479" t="s">
        <v>1240</v>
      </c>
      <c r="L479" t="s">
        <v>61</v>
      </c>
      <c r="M479" t="s">
        <v>76</v>
      </c>
      <c r="N479" t="s">
        <v>76</v>
      </c>
      <c r="O479" t="s">
        <v>76</v>
      </c>
      <c r="P479" t="s">
        <v>77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 s="1" t="s">
        <v>78</v>
      </c>
      <c r="AU479" s="1">
        <v>0</v>
      </c>
      <c r="AV479" s="1">
        <v>0</v>
      </c>
      <c r="AW479" s="1">
        <v>0</v>
      </c>
      <c r="AX479" t="s">
        <v>1240</v>
      </c>
    </row>
    <row r="480" spans="1:50" x14ac:dyDescent="0.25">
      <c r="A480" t="s">
        <v>8224</v>
      </c>
      <c r="B480" t="s">
        <v>67</v>
      </c>
      <c r="C480" t="s">
        <v>284</v>
      </c>
      <c r="D480" t="s">
        <v>8225</v>
      </c>
      <c r="E480" t="s">
        <v>444</v>
      </c>
      <c r="F480" t="s">
        <v>445</v>
      </c>
      <c r="G480" t="s">
        <v>71</v>
      </c>
      <c r="H480" t="s">
        <v>72</v>
      </c>
      <c r="I480" t="s">
        <v>73</v>
      </c>
      <c r="J480" t="s">
        <v>446</v>
      </c>
      <c r="K480" t="s">
        <v>447</v>
      </c>
      <c r="L480" t="s">
        <v>61</v>
      </c>
      <c r="M480" t="s">
        <v>76</v>
      </c>
      <c r="N480" t="s">
        <v>76</v>
      </c>
      <c r="O480" t="s">
        <v>76</v>
      </c>
      <c r="P480" t="s">
        <v>77</v>
      </c>
      <c r="Q480">
        <v>1280</v>
      </c>
      <c r="R480">
        <v>1280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9720</v>
      </c>
      <c r="AF480">
        <v>0</v>
      </c>
      <c r="AG480">
        <v>0</v>
      </c>
      <c r="AH480">
        <v>0</v>
      </c>
      <c r="AI480">
        <v>9720</v>
      </c>
      <c r="AJ480">
        <v>27501</v>
      </c>
      <c r="AK480">
        <v>1280</v>
      </c>
      <c r="AL480">
        <v>0</v>
      </c>
      <c r="AM480">
        <v>0</v>
      </c>
      <c r="AN480">
        <v>0</v>
      </c>
      <c r="AO480">
        <v>0</v>
      </c>
      <c r="AP480">
        <v>1280</v>
      </c>
      <c r="AQ480">
        <v>1600</v>
      </c>
      <c r="AR480">
        <v>8120</v>
      </c>
      <c r="AS480">
        <v>11000</v>
      </c>
      <c r="AT480" s="1">
        <v>284.15809999999999</v>
      </c>
      <c r="AU480" s="1">
        <v>363722.36800000002</v>
      </c>
      <c r="AV480" s="1">
        <v>2762016.7319999998</v>
      </c>
      <c r="AW480" s="1">
        <v>0</v>
      </c>
      <c r="AX480" t="s">
        <v>447</v>
      </c>
    </row>
    <row r="481" spans="1:50" x14ac:dyDescent="0.25">
      <c r="A481" t="s">
        <v>4264</v>
      </c>
      <c r="B481" t="s">
        <v>101</v>
      </c>
      <c r="C481" t="s">
        <v>156</v>
      </c>
      <c r="D481" t="s">
        <v>4265</v>
      </c>
      <c r="E481" t="s">
        <v>2908</v>
      </c>
      <c r="F481" t="s">
        <v>2908</v>
      </c>
      <c r="G481" t="s">
        <v>116</v>
      </c>
      <c r="H481" t="s">
        <v>106</v>
      </c>
      <c r="I481" t="s">
        <v>117</v>
      </c>
      <c r="J481" t="s">
        <v>2909</v>
      </c>
      <c r="K481" t="s">
        <v>2910</v>
      </c>
      <c r="L481" t="s">
        <v>61</v>
      </c>
      <c r="M481" t="s">
        <v>2911</v>
      </c>
      <c r="N481" t="s">
        <v>76</v>
      </c>
      <c r="O481" t="s">
        <v>76</v>
      </c>
      <c r="P481" t="s">
        <v>120</v>
      </c>
      <c r="Q481">
        <v>54</v>
      </c>
      <c r="R481">
        <v>54</v>
      </c>
      <c r="S481">
        <v>54</v>
      </c>
      <c r="T481">
        <v>54</v>
      </c>
      <c r="U481">
        <v>40</v>
      </c>
      <c r="V481">
        <v>40</v>
      </c>
      <c r="W481">
        <v>40</v>
      </c>
      <c r="X481">
        <v>40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30</v>
      </c>
      <c r="AK481">
        <v>54</v>
      </c>
      <c r="AL481">
        <v>0</v>
      </c>
      <c r="AM481">
        <v>0</v>
      </c>
      <c r="AN481">
        <v>0</v>
      </c>
      <c r="AO481">
        <v>0</v>
      </c>
      <c r="AP481">
        <v>54</v>
      </c>
      <c r="AQ481">
        <v>0</v>
      </c>
      <c r="AR481">
        <v>0</v>
      </c>
      <c r="AS481">
        <v>0</v>
      </c>
      <c r="AT481" s="1">
        <v>504.08</v>
      </c>
      <c r="AU481" s="1">
        <v>27220.32</v>
      </c>
      <c r="AV481" s="1">
        <v>0</v>
      </c>
      <c r="AW481" s="1">
        <v>20163.2</v>
      </c>
      <c r="AX481" t="s">
        <v>2910</v>
      </c>
    </row>
    <row r="482" spans="1:50" x14ac:dyDescent="0.25">
      <c r="A482" t="s">
        <v>4266</v>
      </c>
      <c r="B482" t="s">
        <v>101</v>
      </c>
      <c r="C482" t="s">
        <v>718</v>
      </c>
      <c r="D482" t="s">
        <v>4267</v>
      </c>
      <c r="E482" t="s">
        <v>4268</v>
      </c>
      <c r="F482" t="s">
        <v>493</v>
      </c>
      <c r="G482" t="s">
        <v>71</v>
      </c>
      <c r="H482" t="s">
        <v>106</v>
      </c>
      <c r="I482" t="s">
        <v>230</v>
      </c>
      <c r="J482" t="s">
        <v>494</v>
      </c>
      <c r="K482" t="s">
        <v>495</v>
      </c>
      <c r="L482" t="s">
        <v>61</v>
      </c>
      <c r="M482" t="s">
        <v>76</v>
      </c>
      <c r="N482" t="s">
        <v>76</v>
      </c>
      <c r="O482" t="s">
        <v>76</v>
      </c>
      <c r="P482" t="s">
        <v>110</v>
      </c>
      <c r="Q482">
        <v>11</v>
      </c>
      <c r="R482">
        <v>11</v>
      </c>
      <c r="S482">
        <v>11</v>
      </c>
      <c r="T482">
        <v>11</v>
      </c>
      <c r="U482">
        <v>11</v>
      </c>
      <c r="V482">
        <v>11</v>
      </c>
      <c r="W482">
        <v>11</v>
      </c>
      <c r="X482">
        <v>11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11</v>
      </c>
      <c r="AL482">
        <v>0</v>
      </c>
      <c r="AM482">
        <v>0</v>
      </c>
      <c r="AN482">
        <v>0</v>
      </c>
      <c r="AO482">
        <v>0</v>
      </c>
      <c r="AP482">
        <v>11</v>
      </c>
      <c r="AQ482">
        <v>0</v>
      </c>
      <c r="AR482">
        <v>0</v>
      </c>
      <c r="AS482">
        <v>0</v>
      </c>
      <c r="AT482" s="1">
        <v>429.74</v>
      </c>
      <c r="AU482" s="1">
        <v>4727.1400000000003</v>
      </c>
      <c r="AV482" s="1">
        <v>0</v>
      </c>
      <c r="AW482" s="1">
        <v>4727.1400000000003</v>
      </c>
      <c r="AX482" t="s">
        <v>495</v>
      </c>
    </row>
    <row r="483" spans="1:50" x14ac:dyDescent="0.25">
      <c r="A483" t="s">
        <v>4269</v>
      </c>
      <c r="B483" t="s">
        <v>67</v>
      </c>
      <c r="C483">
        <v>2014</v>
      </c>
      <c r="D483" t="s">
        <v>4270</v>
      </c>
      <c r="E483" t="s">
        <v>816</v>
      </c>
      <c r="F483" t="s">
        <v>817</v>
      </c>
      <c r="G483" t="s">
        <v>71</v>
      </c>
      <c r="H483" t="s">
        <v>72</v>
      </c>
      <c r="I483" t="s">
        <v>230</v>
      </c>
      <c r="J483" t="s">
        <v>818</v>
      </c>
      <c r="K483" t="s">
        <v>819</v>
      </c>
      <c r="L483" t="s">
        <v>61</v>
      </c>
      <c r="M483" t="s">
        <v>76</v>
      </c>
      <c r="N483" t="s">
        <v>76</v>
      </c>
      <c r="O483" t="s">
        <v>76</v>
      </c>
      <c r="P483" t="s">
        <v>77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 s="1" t="s">
        <v>78</v>
      </c>
      <c r="AU483" s="1">
        <v>0</v>
      </c>
      <c r="AV483" s="1">
        <v>0</v>
      </c>
      <c r="AW483" s="1">
        <v>0</v>
      </c>
      <c r="AX483" t="s">
        <v>819</v>
      </c>
    </row>
    <row r="484" spans="1:50" x14ac:dyDescent="0.25">
      <c r="A484" t="s">
        <v>4061</v>
      </c>
      <c r="B484" t="s">
        <v>101</v>
      </c>
      <c r="C484" t="s">
        <v>251</v>
      </c>
      <c r="D484" t="s">
        <v>4062</v>
      </c>
      <c r="E484" t="s">
        <v>4063</v>
      </c>
      <c r="F484" t="s">
        <v>892</v>
      </c>
      <c r="G484" t="s">
        <v>71</v>
      </c>
      <c r="H484" t="s">
        <v>106</v>
      </c>
      <c r="I484" t="s">
        <v>391</v>
      </c>
      <c r="J484" t="s">
        <v>893</v>
      </c>
      <c r="K484" t="s">
        <v>894</v>
      </c>
      <c r="L484" t="s">
        <v>61</v>
      </c>
      <c r="M484" t="s">
        <v>76</v>
      </c>
      <c r="N484" t="s">
        <v>76</v>
      </c>
      <c r="O484" t="s">
        <v>76</v>
      </c>
      <c r="P484" t="s">
        <v>110</v>
      </c>
      <c r="Q484">
        <v>385</v>
      </c>
      <c r="R484">
        <v>385</v>
      </c>
      <c r="S484">
        <v>385</v>
      </c>
      <c r="T484">
        <v>385</v>
      </c>
      <c r="U484">
        <v>385</v>
      </c>
      <c r="V484">
        <v>385</v>
      </c>
      <c r="W484">
        <v>385</v>
      </c>
      <c r="X484">
        <v>385</v>
      </c>
      <c r="Y484">
        <v>385</v>
      </c>
      <c r="Z484">
        <v>385</v>
      </c>
      <c r="AA484">
        <v>287</v>
      </c>
      <c r="AB484">
        <v>287</v>
      </c>
      <c r="AC484">
        <v>287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385</v>
      </c>
      <c r="AL484">
        <v>0</v>
      </c>
      <c r="AM484">
        <v>0</v>
      </c>
      <c r="AN484">
        <v>0</v>
      </c>
      <c r="AO484">
        <v>0</v>
      </c>
      <c r="AP484">
        <v>385</v>
      </c>
      <c r="AQ484">
        <v>0</v>
      </c>
      <c r="AR484">
        <v>0</v>
      </c>
      <c r="AS484">
        <v>0</v>
      </c>
      <c r="AT484" s="1">
        <v>465.02</v>
      </c>
      <c r="AU484" s="1">
        <v>179032.69999999998</v>
      </c>
      <c r="AV484" s="1">
        <v>0</v>
      </c>
      <c r="AW484" s="1">
        <v>179032.69999999998</v>
      </c>
      <c r="AX484" t="s">
        <v>894</v>
      </c>
    </row>
    <row r="485" spans="1:50" x14ac:dyDescent="0.25">
      <c r="A485" t="s">
        <v>4064</v>
      </c>
      <c r="B485" t="s">
        <v>67</v>
      </c>
      <c r="C485">
        <v>2014</v>
      </c>
      <c r="D485" t="s">
        <v>4065</v>
      </c>
      <c r="E485" t="s">
        <v>923</v>
      </c>
      <c r="F485" t="s">
        <v>397</v>
      </c>
      <c r="G485" t="s">
        <v>71</v>
      </c>
      <c r="H485" t="s">
        <v>72</v>
      </c>
      <c r="I485" t="s">
        <v>230</v>
      </c>
      <c r="J485" t="s">
        <v>398</v>
      </c>
      <c r="K485" t="s">
        <v>399</v>
      </c>
      <c r="L485" t="s">
        <v>61</v>
      </c>
      <c r="M485" t="s">
        <v>76</v>
      </c>
      <c r="N485" t="s">
        <v>76</v>
      </c>
      <c r="O485" t="s">
        <v>76</v>
      </c>
      <c r="P485" t="s">
        <v>77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 s="1" t="s">
        <v>78</v>
      </c>
      <c r="AU485" s="1">
        <v>0</v>
      </c>
      <c r="AV485" s="1">
        <v>0</v>
      </c>
      <c r="AW485" s="1">
        <v>0</v>
      </c>
      <c r="AX485" t="s">
        <v>399</v>
      </c>
    </row>
    <row r="486" spans="1:50" x14ac:dyDescent="0.25">
      <c r="A486" t="s">
        <v>4082</v>
      </c>
      <c r="B486" t="s">
        <v>67</v>
      </c>
      <c r="C486">
        <v>2014</v>
      </c>
      <c r="D486" t="s">
        <v>4083</v>
      </c>
      <c r="E486" t="s">
        <v>2388</v>
      </c>
      <c r="F486" t="s">
        <v>2389</v>
      </c>
      <c r="G486" t="s">
        <v>71</v>
      </c>
      <c r="H486" t="s">
        <v>72</v>
      </c>
      <c r="I486" t="s">
        <v>73</v>
      </c>
      <c r="J486" t="s">
        <v>2390</v>
      </c>
      <c r="K486" t="s">
        <v>2391</v>
      </c>
      <c r="L486" t="s">
        <v>61</v>
      </c>
      <c r="M486" t="s">
        <v>76</v>
      </c>
      <c r="N486" t="s">
        <v>76</v>
      </c>
      <c r="O486" t="s">
        <v>76</v>
      </c>
      <c r="P486" t="s">
        <v>77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 s="1" t="s">
        <v>78</v>
      </c>
      <c r="AU486" s="1">
        <v>0</v>
      </c>
      <c r="AV486" s="1">
        <v>0</v>
      </c>
      <c r="AW486" s="1">
        <v>0</v>
      </c>
      <c r="AX486" t="s">
        <v>2391</v>
      </c>
    </row>
    <row r="487" spans="1:50" x14ac:dyDescent="0.25">
      <c r="A487" t="s">
        <v>4084</v>
      </c>
      <c r="B487" t="s">
        <v>51</v>
      </c>
      <c r="C487" t="s">
        <v>156</v>
      </c>
      <c r="D487" t="s">
        <v>4085</v>
      </c>
      <c r="E487" t="s">
        <v>4086</v>
      </c>
      <c r="F487" t="s">
        <v>1449</v>
      </c>
      <c r="G487" t="s">
        <v>56</v>
      </c>
      <c r="H487" t="s">
        <v>57</v>
      </c>
      <c r="I487" t="s">
        <v>90</v>
      </c>
      <c r="J487" t="s">
        <v>1450</v>
      </c>
      <c r="K487" t="s">
        <v>1451</v>
      </c>
      <c r="L487" t="s">
        <v>61</v>
      </c>
      <c r="M487" t="s">
        <v>62</v>
      </c>
      <c r="N487" t="s">
        <v>76</v>
      </c>
      <c r="O487" t="s">
        <v>76</v>
      </c>
      <c r="P487" t="s">
        <v>65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 s="1">
        <v>573.1</v>
      </c>
      <c r="AU487" s="1">
        <v>0</v>
      </c>
      <c r="AV487" s="1">
        <v>0</v>
      </c>
      <c r="AW487" s="1">
        <v>0</v>
      </c>
      <c r="AX487" t="s">
        <v>1451</v>
      </c>
    </row>
    <row r="488" spans="1:50" x14ac:dyDescent="0.25">
      <c r="A488" t="s">
        <v>4087</v>
      </c>
      <c r="B488" t="s">
        <v>101</v>
      </c>
      <c r="C488" t="s">
        <v>171</v>
      </c>
      <c r="D488" t="s">
        <v>4088</v>
      </c>
      <c r="E488" t="s">
        <v>4089</v>
      </c>
      <c r="F488" t="s">
        <v>892</v>
      </c>
      <c r="G488" t="s">
        <v>71</v>
      </c>
      <c r="H488" t="s">
        <v>106</v>
      </c>
      <c r="I488" t="s">
        <v>391</v>
      </c>
      <c r="J488" t="s">
        <v>893</v>
      </c>
      <c r="K488" t="s">
        <v>894</v>
      </c>
      <c r="L488" t="s">
        <v>61</v>
      </c>
      <c r="M488" t="s">
        <v>76</v>
      </c>
      <c r="N488" t="s">
        <v>76</v>
      </c>
      <c r="O488" t="s">
        <v>76</v>
      </c>
      <c r="P488" t="s">
        <v>77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 s="1">
        <v>365.06509999999997</v>
      </c>
      <c r="AU488" s="1">
        <v>0</v>
      </c>
      <c r="AV488" s="1">
        <v>0</v>
      </c>
      <c r="AW488" s="1">
        <v>0</v>
      </c>
      <c r="AX488" t="s">
        <v>894</v>
      </c>
    </row>
    <row r="489" spans="1:50" x14ac:dyDescent="0.25">
      <c r="A489" t="s">
        <v>4654</v>
      </c>
      <c r="B489" t="s">
        <v>67</v>
      </c>
      <c r="C489">
        <v>2014</v>
      </c>
      <c r="D489" t="s">
        <v>4655</v>
      </c>
      <c r="E489" t="s">
        <v>555</v>
      </c>
      <c r="F489" t="s">
        <v>556</v>
      </c>
      <c r="G489" t="s">
        <v>71</v>
      </c>
      <c r="H489" t="s">
        <v>72</v>
      </c>
      <c r="I489" t="s">
        <v>355</v>
      </c>
      <c r="J489" t="s">
        <v>557</v>
      </c>
      <c r="K489" t="s">
        <v>558</v>
      </c>
      <c r="L489" t="s">
        <v>61</v>
      </c>
      <c r="M489" t="s">
        <v>76</v>
      </c>
      <c r="N489" t="s">
        <v>76</v>
      </c>
      <c r="O489" t="s">
        <v>76</v>
      </c>
      <c r="P489" t="s">
        <v>77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 s="1" t="s">
        <v>78</v>
      </c>
      <c r="AU489" s="1">
        <v>0</v>
      </c>
      <c r="AV489" s="1">
        <v>0</v>
      </c>
      <c r="AW489" s="1">
        <v>0</v>
      </c>
      <c r="AX489" t="s">
        <v>558</v>
      </c>
    </row>
    <row r="490" spans="1:50" x14ac:dyDescent="0.25">
      <c r="A490" t="s">
        <v>4656</v>
      </c>
      <c r="B490" t="s">
        <v>51</v>
      </c>
      <c r="C490" t="s">
        <v>156</v>
      </c>
      <c r="D490" t="s">
        <v>4657</v>
      </c>
      <c r="E490" t="s">
        <v>4658</v>
      </c>
      <c r="F490" t="s">
        <v>1116</v>
      </c>
      <c r="G490" t="s">
        <v>56</v>
      </c>
      <c r="H490" t="s">
        <v>57</v>
      </c>
      <c r="I490" t="s">
        <v>58</v>
      </c>
      <c r="J490" t="s">
        <v>1117</v>
      </c>
      <c r="K490" t="s">
        <v>1118</v>
      </c>
      <c r="L490" t="s">
        <v>61</v>
      </c>
      <c r="M490" t="s">
        <v>76</v>
      </c>
      <c r="N490" t="s">
        <v>76</v>
      </c>
      <c r="O490" t="s">
        <v>76</v>
      </c>
      <c r="P490" t="s">
        <v>65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1</v>
      </c>
      <c r="AQ490">
        <v>0</v>
      </c>
      <c r="AR490">
        <v>0</v>
      </c>
      <c r="AS490">
        <v>0</v>
      </c>
      <c r="AT490" s="1">
        <v>909.1</v>
      </c>
      <c r="AU490" s="1">
        <v>909.1</v>
      </c>
      <c r="AV490" s="1">
        <v>0</v>
      </c>
      <c r="AW490" s="1">
        <v>909.1</v>
      </c>
      <c r="AX490" t="s">
        <v>1118</v>
      </c>
    </row>
    <row r="491" spans="1:50" x14ac:dyDescent="0.25">
      <c r="A491" t="s">
        <v>4659</v>
      </c>
      <c r="B491" t="s">
        <v>51</v>
      </c>
      <c r="C491" t="s">
        <v>162</v>
      </c>
      <c r="D491" t="s">
        <v>4660</v>
      </c>
      <c r="E491" t="s">
        <v>4661</v>
      </c>
      <c r="F491" t="s">
        <v>4423</v>
      </c>
      <c r="G491" t="s">
        <v>56</v>
      </c>
      <c r="H491" t="s">
        <v>57</v>
      </c>
      <c r="I491" t="s">
        <v>58</v>
      </c>
      <c r="J491" t="s">
        <v>4424</v>
      </c>
      <c r="K491" t="s">
        <v>4425</v>
      </c>
      <c r="L491" t="s">
        <v>61</v>
      </c>
      <c r="M491" t="s">
        <v>62</v>
      </c>
      <c r="N491" t="s">
        <v>76</v>
      </c>
      <c r="O491" t="s">
        <v>76</v>
      </c>
      <c r="P491" t="s">
        <v>65</v>
      </c>
      <c r="Q491">
        <v>54</v>
      </c>
      <c r="R491">
        <v>54</v>
      </c>
      <c r="S491">
        <v>54</v>
      </c>
      <c r="T491">
        <v>54</v>
      </c>
      <c r="U491">
        <v>54</v>
      </c>
      <c r="V491">
        <v>54</v>
      </c>
      <c r="W491">
        <v>54</v>
      </c>
      <c r="X491">
        <v>54</v>
      </c>
      <c r="Y491">
        <v>54</v>
      </c>
      <c r="Z491">
        <v>54</v>
      </c>
      <c r="AA491">
        <v>54</v>
      </c>
      <c r="AB491">
        <v>54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54</v>
      </c>
      <c r="AM491">
        <v>0</v>
      </c>
      <c r="AN491">
        <v>0</v>
      </c>
      <c r="AO491">
        <v>0</v>
      </c>
      <c r="AP491">
        <v>54</v>
      </c>
      <c r="AQ491">
        <v>0</v>
      </c>
      <c r="AR491">
        <v>0</v>
      </c>
      <c r="AS491">
        <v>0</v>
      </c>
      <c r="AT491" s="1">
        <v>596.9</v>
      </c>
      <c r="AU491" s="1">
        <v>32232.6</v>
      </c>
      <c r="AV491" s="1">
        <v>0</v>
      </c>
      <c r="AW491" s="1">
        <v>32232.6</v>
      </c>
      <c r="AX491" t="s">
        <v>4425</v>
      </c>
    </row>
    <row r="492" spans="1:50" x14ac:dyDescent="0.25">
      <c r="A492" t="s">
        <v>4662</v>
      </c>
      <c r="B492" t="s">
        <v>67</v>
      </c>
      <c r="C492">
        <v>2014</v>
      </c>
      <c r="D492" t="s">
        <v>4663</v>
      </c>
      <c r="E492" t="s">
        <v>561</v>
      </c>
      <c r="F492" t="s">
        <v>486</v>
      </c>
      <c r="G492" t="s">
        <v>71</v>
      </c>
      <c r="H492" t="s">
        <v>72</v>
      </c>
      <c r="I492" t="s">
        <v>230</v>
      </c>
      <c r="J492" t="s">
        <v>487</v>
      </c>
      <c r="K492" t="s">
        <v>488</v>
      </c>
      <c r="L492" t="s">
        <v>61</v>
      </c>
      <c r="M492" t="s">
        <v>76</v>
      </c>
      <c r="N492" t="s">
        <v>76</v>
      </c>
      <c r="O492" t="s">
        <v>76</v>
      </c>
      <c r="P492" t="s">
        <v>77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 s="1" t="s">
        <v>78</v>
      </c>
      <c r="AU492" s="1">
        <v>0</v>
      </c>
      <c r="AV492" s="1">
        <v>0</v>
      </c>
      <c r="AW492" s="1">
        <v>0</v>
      </c>
      <c r="AX492" t="s">
        <v>488</v>
      </c>
    </row>
    <row r="493" spans="1:50" x14ac:dyDescent="0.25">
      <c r="A493" t="s">
        <v>4883</v>
      </c>
      <c r="B493" t="s">
        <v>67</v>
      </c>
      <c r="C493">
        <v>2014</v>
      </c>
      <c r="D493" t="s">
        <v>4884</v>
      </c>
      <c r="E493" t="s">
        <v>1026</v>
      </c>
      <c r="F493" t="s">
        <v>279</v>
      </c>
      <c r="G493" t="s">
        <v>71</v>
      </c>
      <c r="H493" t="s">
        <v>72</v>
      </c>
      <c r="I493" t="s">
        <v>280</v>
      </c>
      <c r="J493" t="s">
        <v>281</v>
      </c>
      <c r="K493" t="s">
        <v>282</v>
      </c>
      <c r="L493" t="s">
        <v>61</v>
      </c>
      <c r="M493" t="s">
        <v>76</v>
      </c>
      <c r="N493" t="s">
        <v>76</v>
      </c>
      <c r="O493" t="s">
        <v>76</v>
      </c>
      <c r="P493" t="s">
        <v>77</v>
      </c>
      <c r="Q493">
        <v>165</v>
      </c>
      <c r="R493">
        <v>165</v>
      </c>
      <c r="S493">
        <v>165</v>
      </c>
      <c r="T493">
        <v>165</v>
      </c>
      <c r="U493">
        <v>165</v>
      </c>
      <c r="V493">
        <v>165</v>
      </c>
      <c r="W493">
        <v>165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145</v>
      </c>
      <c r="AL493">
        <v>0</v>
      </c>
      <c r="AM493">
        <v>0</v>
      </c>
      <c r="AN493">
        <v>20</v>
      </c>
      <c r="AO493">
        <v>0</v>
      </c>
      <c r="AP493">
        <v>165</v>
      </c>
      <c r="AQ493">
        <v>0</v>
      </c>
      <c r="AR493">
        <v>0</v>
      </c>
      <c r="AS493">
        <v>0</v>
      </c>
      <c r="AT493" s="1">
        <v>1484.81</v>
      </c>
      <c r="AU493" s="1">
        <v>244993.65</v>
      </c>
      <c r="AV493" s="1">
        <v>0</v>
      </c>
      <c r="AW493" s="1">
        <v>0</v>
      </c>
      <c r="AX493" t="s">
        <v>282</v>
      </c>
    </row>
    <row r="494" spans="1:50" x14ac:dyDescent="0.25">
      <c r="A494" t="s">
        <v>4594</v>
      </c>
      <c r="B494" t="s">
        <v>101</v>
      </c>
      <c r="C494" t="s">
        <v>251</v>
      </c>
      <c r="D494" t="s">
        <v>4595</v>
      </c>
      <c r="E494" t="s">
        <v>2995</v>
      </c>
      <c r="F494" t="s">
        <v>486</v>
      </c>
      <c r="G494" t="s">
        <v>71</v>
      </c>
      <c r="H494" t="s">
        <v>106</v>
      </c>
      <c r="I494" t="s">
        <v>230</v>
      </c>
      <c r="J494" t="s">
        <v>487</v>
      </c>
      <c r="K494" t="s">
        <v>488</v>
      </c>
      <c r="L494" t="s">
        <v>61</v>
      </c>
      <c r="M494" t="s">
        <v>76</v>
      </c>
      <c r="N494" t="s">
        <v>76</v>
      </c>
      <c r="O494" t="s">
        <v>76</v>
      </c>
      <c r="P494" t="s">
        <v>110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 s="1" t="s">
        <v>78</v>
      </c>
      <c r="AU494" s="1">
        <v>0</v>
      </c>
      <c r="AV494" s="1">
        <v>0</v>
      </c>
      <c r="AW494" s="1">
        <v>0</v>
      </c>
      <c r="AX494" t="s">
        <v>488</v>
      </c>
    </row>
    <row r="495" spans="1:50" x14ac:dyDescent="0.25">
      <c r="A495" t="s">
        <v>4625</v>
      </c>
      <c r="B495" t="s">
        <v>67</v>
      </c>
      <c r="C495">
        <v>2014</v>
      </c>
      <c r="D495" t="s">
        <v>4626</v>
      </c>
      <c r="E495" t="s">
        <v>1433</v>
      </c>
      <c r="F495" t="s">
        <v>132</v>
      </c>
      <c r="G495" t="s">
        <v>71</v>
      </c>
      <c r="H495" t="s">
        <v>72</v>
      </c>
      <c r="I495" t="s">
        <v>133</v>
      </c>
      <c r="J495" t="s">
        <v>134</v>
      </c>
      <c r="K495" t="s">
        <v>135</v>
      </c>
      <c r="L495" t="s">
        <v>61</v>
      </c>
      <c r="M495" t="s">
        <v>62</v>
      </c>
      <c r="N495" t="s">
        <v>76</v>
      </c>
      <c r="O495" t="s">
        <v>76</v>
      </c>
      <c r="P495" t="s">
        <v>77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 s="1" t="s">
        <v>78</v>
      </c>
      <c r="AU495" s="1">
        <v>0</v>
      </c>
      <c r="AV495" s="1">
        <v>0</v>
      </c>
      <c r="AW495" s="1">
        <v>0</v>
      </c>
      <c r="AX495" t="s">
        <v>135</v>
      </c>
    </row>
    <row r="496" spans="1:50" x14ac:dyDescent="0.25">
      <c r="A496" t="s">
        <v>4627</v>
      </c>
      <c r="B496" t="s">
        <v>101</v>
      </c>
      <c r="C496" t="s">
        <v>468</v>
      </c>
      <c r="D496" t="s">
        <v>4628</v>
      </c>
      <c r="E496" t="s">
        <v>4629</v>
      </c>
      <c r="F496" t="s">
        <v>535</v>
      </c>
      <c r="G496" t="s">
        <v>71</v>
      </c>
      <c r="H496" t="s">
        <v>106</v>
      </c>
      <c r="I496" t="s">
        <v>230</v>
      </c>
      <c r="J496" t="s">
        <v>536</v>
      </c>
      <c r="K496" t="s">
        <v>537</v>
      </c>
      <c r="L496" t="s">
        <v>61</v>
      </c>
      <c r="M496" t="s">
        <v>76</v>
      </c>
      <c r="N496" t="s">
        <v>76</v>
      </c>
      <c r="O496" t="s">
        <v>76</v>
      </c>
      <c r="P496" t="s">
        <v>110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 s="1" t="s">
        <v>78</v>
      </c>
      <c r="AU496" s="1">
        <v>0</v>
      </c>
      <c r="AV496" s="1">
        <v>0</v>
      </c>
      <c r="AW496" s="1">
        <v>0</v>
      </c>
      <c r="AX496" t="s">
        <v>537</v>
      </c>
    </row>
    <row r="497" spans="1:50" x14ac:dyDescent="0.25">
      <c r="A497" t="s">
        <v>4630</v>
      </c>
      <c r="B497" t="s">
        <v>51</v>
      </c>
      <c r="C497" t="s">
        <v>122</v>
      </c>
      <c r="D497" t="s">
        <v>4631</v>
      </c>
      <c r="E497" t="s">
        <v>4632</v>
      </c>
      <c r="F497" t="s">
        <v>125</v>
      </c>
      <c r="G497" t="s">
        <v>76</v>
      </c>
      <c r="H497" t="s">
        <v>57</v>
      </c>
      <c r="I497" t="s">
        <v>126</v>
      </c>
      <c r="J497" t="s">
        <v>76</v>
      </c>
      <c r="K497" t="s">
        <v>76</v>
      </c>
      <c r="L497" t="s">
        <v>61</v>
      </c>
      <c r="M497" t="s">
        <v>76</v>
      </c>
      <c r="N497" t="s">
        <v>76</v>
      </c>
      <c r="O497" t="s">
        <v>76</v>
      </c>
      <c r="P497" t="s">
        <v>127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 s="1" t="s">
        <v>78</v>
      </c>
      <c r="AU497" s="1">
        <v>0</v>
      </c>
      <c r="AV497" s="1">
        <v>0</v>
      </c>
      <c r="AW497" s="1">
        <v>0</v>
      </c>
      <c r="AX497" t="s">
        <v>125</v>
      </c>
    </row>
    <row r="498" spans="1:50" x14ac:dyDescent="0.25">
      <c r="A498" t="s">
        <v>4633</v>
      </c>
      <c r="B498" t="s">
        <v>101</v>
      </c>
      <c r="C498" t="s">
        <v>4634</v>
      </c>
      <c r="D498" t="s">
        <v>4635</v>
      </c>
      <c r="E498" t="s">
        <v>4636</v>
      </c>
      <c r="F498" t="s">
        <v>229</v>
      </c>
      <c r="G498" t="s">
        <v>71</v>
      </c>
      <c r="H498" t="s">
        <v>106</v>
      </c>
      <c r="I498" t="s">
        <v>230</v>
      </c>
      <c r="J498" t="s">
        <v>231</v>
      </c>
      <c r="K498" t="s">
        <v>229</v>
      </c>
      <c r="L498" t="s">
        <v>61</v>
      </c>
      <c r="M498" t="s">
        <v>196</v>
      </c>
      <c r="N498" t="s">
        <v>76</v>
      </c>
      <c r="O498" t="s">
        <v>76</v>
      </c>
      <c r="P498" t="s">
        <v>110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1</v>
      </c>
      <c r="AQ498">
        <v>0</v>
      </c>
      <c r="AR498">
        <v>0</v>
      </c>
      <c r="AS498">
        <v>0</v>
      </c>
      <c r="AT498" s="1">
        <v>505.24</v>
      </c>
      <c r="AU498" s="1">
        <v>505.24</v>
      </c>
      <c r="AV498" s="1">
        <v>0</v>
      </c>
      <c r="AW498" s="1">
        <v>505.24</v>
      </c>
      <c r="AX498" t="s">
        <v>229</v>
      </c>
    </row>
    <row r="499" spans="1:50" x14ac:dyDescent="0.25">
      <c r="A499" t="s">
        <v>4885</v>
      </c>
      <c r="B499" t="s">
        <v>67</v>
      </c>
      <c r="C499">
        <v>2014</v>
      </c>
      <c r="D499" t="s">
        <v>4886</v>
      </c>
      <c r="E499" t="s">
        <v>555</v>
      </c>
      <c r="F499" t="s">
        <v>556</v>
      </c>
      <c r="G499" t="s">
        <v>71</v>
      </c>
      <c r="H499" t="s">
        <v>72</v>
      </c>
      <c r="I499" t="s">
        <v>355</v>
      </c>
      <c r="J499" t="s">
        <v>557</v>
      </c>
      <c r="K499" t="s">
        <v>558</v>
      </c>
      <c r="L499" t="s">
        <v>61</v>
      </c>
      <c r="M499" t="s">
        <v>76</v>
      </c>
      <c r="N499" t="s">
        <v>76</v>
      </c>
      <c r="O499" t="s">
        <v>76</v>
      </c>
      <c r="P499" t="s">
        <v>77</v>
      </c>
      <c r="Q499">
        <v>60</v>
      </c>
      <c r="R499">
        <v>60</v>
      </c>
      <c r="S499">
        <v>60</v>
      </c>
      <c r="T499">
        <v>60</v>
      </c>
      <c r="U499">
        <v>60</v>
      </c>
      <c r="V499">
        <v>60</v>
      </c>
      <c r="W499">
        <v>60</v>
      </c>
      <c r="X499">
        <v>21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60</v>
      </c>
      <c r="AL499">
        <v>0</v>
      </c>
      <c r="AM499">
        <v>0</v>
      </c>
      <c r="AN499">
        <v>0</v>
      </c>
      <c r="AO499">
        <v>0</v>
      </c>
      <c r="AP499">
        <v>60</v>
      </c>
      <c r="AQ499">
        <v>0</v>
      </c>
      <c r="AR499">
        <v>0</v>
      </c>
      <c r="AS499">
        <v>0</v>
      </c>
      <c r="AT499" s="1">
        <v>703.77</v>
      </c>
      <c r="AU499" s="1">
        <v>42226.2</v>
      </c>
      <c r="AV499" s="1">
        <v>0</v>
      </c>
      <c r="AW499" s="1">
        <v>14779.17</v>
      </c>
      <c r="AX499" t="s">
        <v>558</v>
      </c>
    </row>
    <row r="500" spans="1:50" x14ac:dyDescent="0.25">
      <c r="A500" t="s">
        <v>4887</v>
      </c>
      <c r="B500" t="s">
        <v>67</v>
      </c>
      <c r="C500">
        <v>2014</v>
      </c>
      <c r="D500" t="s">
        <v>4888</v>
      </c>
      <c r="E500" t="s">
        <v>4889</v>
      </c>
      <c r="F500" t="s">
        <v>4890</v>
      </c>
      <c r="G500" t="s">
        <v>71</v>
      </c>
      <c r="H500" t="s">
        <v>72</v>
      </c>
      <c r="I500" t="s">
        <v>107</v>
      </c>
      <c r="J500" t="s">
        <v>4891</v>
      </c>
      <c r="K500" t="s">
        <v>4892</v>
      </c>
      <c r="L500" t="s">
        <v>61</v>
      </c>
      <c r="M500" t="s">
        <v>76</v>
      </c>
      <c r="N500" t="s">
        <v>76</v>
      </c>
      <c r="O500" t="s">
        <v>76</v>
      </c>
      <c r="P500" t="s">
        <v>110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 s="1" t="s">
        <v>78</v>
      </c>
      <c r="AU500" s="1">
        <v>0</v>
      </c>
      <c r="AV500" s="1">
        <v>0</v>
      </c>
      <c r="AW500" s="1">
        <v>0</v>
      </c>
      <c r="AX500" t="s">
        <v>4892</v>
      </c>
    </row>
    <row r="501" spans="1:50" x14ac:dyDescent="0.25">
      <c r="A501" t="s">
        <v>4893</v>
      </c>
      <c r="B501" t="s">
        <v>67</v>
      </c>
      <c r="C501" t="s">
        <v>94</v>
      </c>
      <c r="D501" t="s">
        <v>4894</v>
      </c>
      <c r="E501" t="s">
        <v>4895</v>
      </c>
      <c r="F501" t="s">
        <v>1716</v>
      </c>
      <c r="G501" t="s">
        <v>71</v>
      </c>
      <c r="H501" t="s">
        <v>72</v>
      </c>
      <c r="I501" t="s">
        <v>280</v>
      </c>
      <c r="J501" t="s">
        <v>1717</v>
      </c>
      <c r="K501" t="s">
        <v>1718</v>
      </c>
      <c r="L501" t="s">
        <v>61</v>
      </c>
      <c r="M501" t="s">
        <v>76</v>
      </c>
      <c r="N501" t="s">
        <v>76</v>
      </c>
      <c r="O501" t="s">
        <v>76</v>
      </c>
      <c r="P501" t="s">
        <v>77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1</v>
      </c>
      <c r="AQ501">
        <v>0</v>
      </c>
      <c r="AR501">
        <v>0</v>
      </c>
      <c r="AS501">
        <v>0</v>
      </c>
      <c r="AT501" s="1">
        <v>950.94</v>
      </c>
      <c r="AU501" s="1">
        <v>950.94</v>
      </c>
      <c r="AV501" s="1">
        <v>0</v>
      </c>
      <c r="AW501" s="1">
        <v>950.94</v>
      </c>
      <c r="AX501" t="s">
        <v>1718</v>
      </c>
    </row>
    <row r="502" spans="1:50" x14ac:dyDescent="0.25">
      <c r="A502" t="s">
        <v>4896</v>
      </c>
      <c r="B502" t="s">
        <v>101</v>
      </c>
      <c r="C502" t="s">
        <v>156</v>
      </c>
      <c r="D502" t="s">
        <v>4897</v>
      </c>
      <c r="E502" t="s">
        <v>397</v>
      </c>
      <c r="F502" t="s">
        <v>397</v>
      </c>
      <c r="G502" t="s">
        <v>71</v>
      </c>
      <c r="H502" t="s">
        <v>106</v>
      </c>
      <c r="I502" t="s">
        <v>230</v>
      </c>
      <c r="J502" t="s">
        <v>398</v>
      </c>
      <c r="K502" t="s">
        <v>399</v>
      </c>
      <c r="L502" t="s">
        <v>61</v>
      </c>
      <c r="M502" t="s">
        <v>76</v>
      </c>
      <c r="N502" t="s">
        <v>76</v>
      </c>
      <c r="O502" t="s">
        <v>76</v>
      </c>
      <c r="P502" t="s">
        <v>110</v>
      </c>
      <c r="Q502">
        <v>7</v>
      </c>
      <c r="R502">
        <v>7</v>
      </c>
      <c r="S502">
        <v>7</v>
      </c>
      <c r="T502">
        <v>7</v>
      </c>
      <c r="U502">
        <v>7</v>
      </c>
      <c r="V502">
        <v>7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5</v>
      </c>
      <c r="AL502">
        <v>0</v>
      </c>
      <c r="AM502">
        <v>0</v>
      </c>
      <c r="AN502">
        <v>2</v>
      </c>
      <c r="AO502">
        <v>0</v>
      </c>
      <c r="AP502">
        <v>7</v>
      </c>
      <c r="AQ502">
        <v>0</v>
      </c>
      <c r="AR502">
        <v>0</v>
      </c>
      <c r="AS502">
        <v>0</v>
      </c>
      <c r="AT502" s="1">
        <v>450.07</v>
      </c>
      <c r="AU502" s="1">
        <v>3150.49</v>
      </c>
      <c r="AV502" s="1">
        <v>0</v>
      </c>
      <c r="AW502" s="1">
        <v>0</v>
      </c>
      <c r="AX502" t="s">
        <v>399</v>
      </c>
    </row>
    <row r="503" spans="1:50" x14ac:dyDescent="0.25">
      <c r="A503" t="s">
        <v>5089</v>
      </c>
      <c r="B503" t="s">
        <v>67</v>
      </c>
      <c r="C503">
        <v>2014</v>
      </c>
      <c r="D503" t="s">
        <v>5090</v>
      </c>
      <c r="E503" t="s">
        <v>555</v>
      </c>
      <c r="F503" t="s">
        <v>556</v>
      </c>
      <c r="G503" t="s">
        <v>71</v>
      </c>
      <c r="H503" t="s">
        <v>72</v>
      </c>
      <c r="I503" t="s">
        <v>355</v>
      </c>
      <c r="J503" t="s">
        <v>557</v>
      </c>
      <c r="K503" t="s">
        <v>558</v>
      </c>
      <c r="L503" t="s">
        <v>61</v>
      </c>
      <c r="M503" t="s">
        <v>76</v>
      </c>
      <c r="N503" t="s">
        <v>76</v>
      </c>
      <c r="O503" t="s">
        <v>76</v>
      </c>
      <c r="P503" t="s">
        <v>77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 s="1" t="s">
        <v>78</v>
      </c>
      <c r="AU503" s="1">
        <v>0</v>
      </c>
      <c r="AV503" s="1">
        <v>0</v>
      </c>
      <c r="AW503" s="1">
        <v>0</v>
      </c>
      <c r="AX503" t="s">
        <v>558</v>
      </c>
    </row>
    <row r="504" spans="1:50" x14ac:dyDescent="0.25">
      <c r="A504" t="s">
        <v>4637</v>
      </c>
      <c r="B504" t="s">
        <v>67</v>
      </c>
      <c r="C504">
        <v>2014</v>
      </c>
      <c r="D504" t="s">
        <v>4638</v>
      </c>
      <c r="E504" t="s">
        <v>328</v>
      </c>
      <c r="F504" t="s">
        <v>329</v>
      </c>
      <c r="G504" t="s">
        <v>71</v>
      </c>
      <c r="H504" t="s">
        <v>72</v>
      </c>
      <c r="I504" t="s">
        <v>73</v>
      </c>
      <c r="J504" t="s">
        <v>330</v>
      </c>
      <c r="K504" t="s">
        <v>331</v>
      </c>
      <c r="L504" t="s">
        <v>61</v>
      </c>
      <c r="M504" t="s">
        <v>76</v>
      </c>
      <c r="N504" t="s">
        <v>76</v>
      </c>
      <c r="O504" t="s">
        <v>76</v>
      </c>
      <c r="P504" t="s">
        <v>77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 s="1" t="s">
        <v>78</v>
      </c>
      <c r="AU504" s="1">
        <v>0</v>
      </c>
      <c r="AV504" s="1">
        <v>0</v>
      </c>
      <c r="AW504" s="1">
        <v>0</v>
      </c>
      <c r="AX504" t="s">
        <v>331</v>
      </c>
    </row>
    <row r="505" spans="1:50" x14ac:dyDescent="0.25">
      <c r="A505" t="s">
        <v>4664</v>
      </c>
      <c r="B505" t="s">
        <v>51</v>
      </c>
      <c r="C505" t="s">
        <v>143</v>
      </c>
      <c r="D505" t="s">
        <v>4665</v>
      </c>
      <c r="E505" t="s">
        <v>4666</v>
      </c>
      <c r="F505" t="s">
        <v>1366</v>
      </c>
      <c r="G505" t="s">
        <v>56</v>
      </c>
      <c r="H505" t="s">
        <v>72</v>
      </c>
      <c r="I505" t="s">
        <v>90</v>
      </c>
      <c r="J505" t="s">
        <v>147</v>
      </c>
      <c r="K505" t="s">
        <v>1367</v>
      </c>
      <c r="L505" t="s">
        <v>61</v>
      </c>
      <c r="M505" t="s">
        <v>76</v>
      </c>
      <c r="N505" t="s">
        <v>76</v>
      </c>
      <c r="O505" t="s">
        <v>76</v>
      </c>
      <c r="P505" t="s">
        <v>65</v>
      </c>
      <c r="Q505">
        <v>22</v>
      </c>
      <c r="R505">
        <v>22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103</v>
      </c>
      <c r="AK505">
        <v>22</v>
      </c>
      <c r="AL505">
        <v>0</v>
      </c>
      <c r="AM505">
        <v>0</v>
      </c>
      <c r="AN505">
        <v>0</v>
      </c>
      <c r="AO505">
        <v>0</v>
      </c>
      <c r="AP505">
        <v>22</v>
      </c>
      <c r="AQ505">
        <v>0</v>
      </c>
      <c r="AR505">
        <v>0</v>
      </c>
      <c r="AS505">
        <v>4</v>
      </c>
      <c r="AT505" s="1">
        <v>541.673</v>
      </c>
      <c r="AU505" s="1">
        <v>11916.806</v>
      </c>
      <c r="AV505" s="1">
        <v>0</v>
      </c>
      <c r="AW505" s="1">
        <v>0</v>
      </c>
      <c r="AX505" t="s">
        <v>1367</v>
      </c>
    </row>
    <row r="506" spans="1:50" x14ac:dyDescent="0.25">
      <c r="A506" t="s">
        <v>4667</v>
      </c>
      <c r="B506" t="s">
        <v>67</v>
      </c>
      <c r="C506">
        <v>2014</v>
      </c>
      <c r="D506" t="s">
        <v>4668</v>
      </c>
      <c r="E506" t="s">
        <v>734</v>
      </c>
      <c r="F506" t="s">
        <v>735</v>
      </c>
      <c r="G506" t="s">
        <v>71</v>
      </c>
      <c r="H506" t="s">
        <v>72</v>
      </c>
      <c r="I506" t="s">
        <v>73</v>
      </c>
      <c r="J506" t="s">
        <v>736</v>
      </c>
      <c r="K506" t="s">
        <v>737</v>
      </c>
      <c r="L506" t="s">
        <v>61</v>
      </c>
      <c r="M506" t="s">
        <v>76</v>
      </c>
      <c r="N506" t="s">
        <v>76</v>
      </c>
      <c r="O506" t="s">
        <v>76</v>
      </c>
      <c r="P506" t="s">
        <v>77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 s="1" t="s">
        <v>78</v>
      </c>
      <c r="AU506" s="1">
        <v>0</v>
      </c>
      <c r="AV506" s="1">
        <v>0</v>
      </c>
      <c r="AW506" s="1">
        <v>0</v>
      </c>
      <c r="AX506" t="s">
        <v>737</v>
      </c>
    </row>
    <row r="507" spans="1:50" x14ac:dyDescent="0.25">
      <c r="A507" t="s">
        <v>4669</v>
      </c>
      <c r="B507" t="s">
        <v>101</v>
      </c>
      <c r="C507" t="s">
        <v>615</v>
      </c>
      <c r="D507" t="s">
        <v>4670</v>
      </c>
      <c r="E507" t="s">
        <v>4671</v>
      </c>
      <c r="F507" t="s">
        <v>474</v>
      </c>
      <c r="G507" t="s">
        <v>71</v>
      </c>
      <c r="H507" t="s">
        <v>106</v>
      </c>
      <c r="I507" t="s">
        <v>230</v>
      </c>
      <c r="J507" t="s">
        <v>475</v>
      </c>
      <c r="K507" t="s">
        <v>476</v>
      </c>
      <c r="L507" t="s">
        <v>61</v>
      </c>
      <c r="M507" t="s">
        <v>62</v>
      </c>
      <c r="N507" t="s">
        <v>76</v>
      </c>
      <c r="O507" t="s">
        <v>76</v>
      </c>
      <c r="P507" t="s">
        <v>110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1</v>
      </c>
      <c r="AQ507">
        <v>0</v>
      </c>
      <c r="AR507">
        <v>0</v>
      </c>
      <c r="AS507">
        <v>0</v>
      </c>
      <c r="AT507" s="1">
        <v>855.4</v>
      </c>
      <c r="AU507" s="1">
        <v>855.4</v>
      </c>
      <c r="AV507" s="1">
        <v>0</v>
      </c>
      <c r="AW507" s="1">
        <v>855.4</v>
      </c>
      <c r="AX507" t="s">
        <v>476</v>
      </c>
    </row>
    <row r="508" spans="1:50" x14ac:dyDescent="0.25">
      <c r="A508" t="s">
        <v>4672</v>
      </c>
      <c r="B508" t="s">
        <v>101</v>
      </c>
      <c r="C508" t="s">
        <v>251</v>
      </c>
      <c r="D508" t="s">
        <v>4673</v>
      </c>
      <c r="E508" t="s">
        <v>4674</v>
      </c>
      <c r="F508" t="s">
        <v>618</v>
      </c>
      <c r="G508" t="s">
        <v>71</v>
      </c>
      <c r="H508" t="s">
        <v>106</v>
      </c>
      <c r="I508" t="s">
        <v>73</v>
      </c>
      <c r="J508" t="s">
        <v>619</v>
      </c>
      <c r="K508" t="s">
        <v>620</v>
      </c>
      <c r="L508" t="s">
        <v>61</v>
      </c>
      <c r="M508" t="s">
        <v>76</v>
      </c>
      <c r="N508" t="s">
        <v>76</v>
      </c>
      <c r="O508" t="s">
        <v>76</v>
      </c>
      <c r="P508" t="s">
        <v>110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 s="1" t="s">
        <v>78</v>
      </c>
      <c r="AU508" s="1">
        <v>0</v>
      </c>
      <c r="AV508" s="1">
        <v>0</v>
      </c>
      <c r="AW508" s="1">
        <v>0</v>
      </c>
      <c r="AX508" t="s">
        <v>620</v>
      </c>
    </row>
    <row r="509" spans="1:50" x14ac:dyDescent="0.25">
      <c r="A509" t="s">
        <v>908</v>
      </c>
      <c r="B509" t="s">
        <v>67</v>
      </c>
      <c r="C509">
        <v>2014</v>
      </c>
      <c r="D509" t="s">
        <v>909</v>
      </c>
      <c r="E509" t="s">
        <v>910</v>
      </c>
      <c r="F509" t="s">
        <v>911</v>
      </c>
      <c r="G509" t="s">
        <v>71</v>
      </c>
      <c r="H509" t="s">
        <v>72</v>
      </c>
      <c r="I509" t="s">
        <v>73</v>
      </c>
      <c r="J509" t="s">
        <v>912</v>
      </c>
      <c r="K509" t="s">
        <v>913</v>
      </c>
      <c r="L509" t="s">
        <v>61</v>
      </c>
      <c r="M509" t="s">
        <v>62</v>
      </c>
      <c r="N509" t="s">
        <v>63</v>
      </c>
      <c r="O509" t="s">
        <v>85</v>
      </c>
      <c r="P509" t="s">
        <v>77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 s="1" t="s">
        <v>78</v>
      </c>
      <c r="AU509" s="1">
        <v>0</v>
      </c>
      <c r="AV509" s="1">
        <v>0</v>
      </c>
      <c r="AW509" s="1">
        <v>0</v>
      </c>
      <c r="AX509" t="s">
        <v>913</v>
      </c>
    </row>
    <row r="510" spans="1:50" x14ac:dyDescent="0.25">
      <c r="A510" t="s">
        <v>914</v>
      </c>
      <c r="B510" t="s">
        <v>67</v>
      </c>
      <c r="C510">
        <v>2014</v>
      </c>
      <c r="D510" t="s">
        <v>915</v>
      </c>
      <c r="E510" t="s">
        <v>567</v>
      </c>
      <c r="F510" t="s">
        <v>339</v>
      </c>
      <c r="G510" t="s">
        <v>71</v>
      </c>
      <c r="H510" t="s">
        <v>72</v>
      </c>
      <c r="I510" t="s">
        <v>73</v>
      </c>
      <c r="J510" t="s">
        <v>340</v>
      </c>
      <c r="K510" t="s">
        <v>341</v>
      </c>
      <c r="L510" t="s">
        <v>61</v>
      </c>
      <c r="M510" t="s">
        <v>76</v>
      </c>
      <c r="N510" t="s">
        <v>76</v>
      </c>
      <c r="O510" t="s">
        <v>76</v>
      </c>
      <c r="P510" t="s">
        <v>77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 s="1" t="s">
        <v>78</v>
      </c>
      <c r="AU510" s="1">
        <v>0</v>
      </c>
      <c r="AV510" s="1">
        <v>0</v>
      </c>
      <c r="AW510" s="1">
        <v>0</v>
      </c>
      <c r="AX510" t="s">
        <v>341</v>
      </c>
    </row>
    <row r="511" spans="1:50" x14ac:dyDescent="0.25">
      <c r="A511" t="s">
        <v>916</v>
      </c>
      <c r="B511" t="s">
        <v>67</v>
      </c>
      <c r="C511">
        <v>2014</v>
      </c>
      <c r="D511" t="s">
        <v>917</v>
      </c>
      <c r="E511" t="s">
        <v>334</v>
      </c>
      <c r="F511" t="s">
        <v>335</v>
      </c>
      <c r="G511" t="s">
        <v>71</v>
      </c>
      <c r="H511" t="s">
        <v>72</v>
      </c>
      <c r="I511" t="s">
        <v>230</v>
      </c>
      <c r="J511" t="s">
        <v>336</v>
      </c>
      <c r="K511" t="s">
        <v>335</v>
      </c>
      <c r="L511" t="s">
        <v>61</v>
      </c>
      <c r="M511" t="s">
        <v>62</v>
      </c>
      <c r="N511" t="s">
        <v>63</v>
      </c>
      <c r="O511" t="s">
        <v>85</v>
      </c>
      <c r="P511" t="s">
        <v>77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 s="1" t="s">
        <v>78</v>
      </c>
      <c r="AU511" s="1">
        <v>0</v>
      </c>
      <c r="AV511" s="1">
        <v>0</v>
      </c>
      <c r="AW511" s="1">
        <v>0</v>
      </c>
      <c r="AX511" t="s">
        <v>335</v>
      </c>
    </row>
    <row r="512" spans="1:50" x14ac:dyDescent="0.25">
      <c r="A512" t="s">
        <v>918</v>
      </c>
      <c r="B512" t="s">
        <v>101</v>
      </c>
      <c r="C512" t="s">
        <v>468</v>
      </c>
      <c r="D512" t="s">
        <v>919</v>
      </c>
      <c r="E512" t="s">
        <v>920</v>
      </c>
      <c r="F512" t="s">
        <v>414</v>
      </c>
      <c r="G512" t="s">
        <v>71</v>
      </c>
      <c r="H512" t="s">
        <v>106</v>
      </c>
      <c r="I512" t="s">
        <v>73</v>
      </c>
      <c r="J512" t="s">
        <v>415</v>
      </c>
      <c r="K512" t="s">
        <v>416</v>
      </c>
      <c r="L512" t="s">
        <v>61</v>
      </c>
      <c r="M512" t="s">
        <v>76</v>
      </c>
      <c r="N512" t="s">
        <v>76</v>
      </c>
      <c r="O512" t="s">
        <v>76</v>
      </c>
      <c r="P512" t="s">
        <v>110</v>
      </c>
      <c r="Q512">
        <v>7</v>
      </c>
      <c r="R512">
        <v>7</v>
      </c>
      <c r="S512">
        <v>7</v>
      </c>
      <c r="T512">
        <v>7</v>
      </c>
      <c r="U512">
        <v>7</v>
      </c>
      <c r="V512">
        <v>7</v>
      </c>
      <c r="W512">
        <v>7</v>
      </c>
      <c r="X512">
        <v>7</v>
      </c>
      <c r="Y512">
        <v>7</v>
      </c>
      <c r="Z512">
        <v>7</v>
      </c>
      <c r="AA512">
        <v>7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7</v>
      </c>
      <c r="AL512">
        <v>0</v>
      </c>
      <c r="AM512">
        <v>0</v>
      </c>
      <c r="AN512">
        <v>0</v>
      </c>
      <c r="AO512">
        <v>0</v>
      </c>
      <c r="AP512">
        <v>7</v>
      </c>
      <c r="AQ512">
        <v>0</v>
      </c>
      <c r="AR512">
        <v>0</v>
      </c>
      <c r="AS512">
        <v>0</v>
      </c>
      <c r="AT512" s="1">
        <v>379.58</v>
      </c>
      <c r="AU512" s="1">
        <v>2657.06</v>
      </c>
      <c r="AV512" s="1">
        <v>0</v>
      </c>
      <c r="AW512" s="1">
        <v>2657.06</v>
      </c>
      <c r="AX512" t="s">
        <v>416</v>
      </c>
    </row>
    <row r="513" spans="1:50" x14ac:dyDescent="0.25">
      <c r="A513" t="s">
        <v>4090</v>
      </c>
      <c r="B513" t="s">
        <v>67</v>
      </c>
      <c r="C513" t="s">
        <v>455</v>
      </c>
      <c r="D513" t="s">
        <v>4091</v>
      </c>
      <c r="E513" t="s">
        <v>4092</v>
      </c>
      <c r="F513" t="s">
        <v>236</v>
      </c>
      <c r="G513" t="s">
        <v>71</v>
      </c>
      <c r="H513" t="s">
        <v>72</v>
      </c>
      <c r="I513" t="s">
        <v>73</v>
      </c>
      <c r="J513" t="s">
        <v>237</v>
      </c>
      <c r="K513" t="s">
        <v>238</v>
      </c>
      <c r="L513" t="s">
        <v>61</v>
      </c>
      <c r="M513" t="s">
        <v>62</v>
      </c>
      <c r="N513" t="s">
        <v>76</v>
      </c>
      <c r="O513" t="s">
        <v>76</v>
      </c>
      <c r="P513" t="s">
        <v>77</v>
      </c>
      <c r="Q513">
        <v>14</v>
      </c>
      <c r="R513">
        <v>14</v>
      </c>
      <c r="S513">
        <v>14</v>
      </c>
      <c r="T513">
        <v>14</v>
      </c>
      <c r="U513">
        <v>14</v>
      </c>
      <c r="V513">
        <v>14</v>
      </c>
      <c r="W513">
        <v>14</v>
      </c>
      <c r="X513">
        <v>14</v>
      </c>
      <c r="Y513">
        <v>14</v>
      </c>
      <c r="Z513">
        <v>14</v>
      </c>
      <c r="AA513">
        <v>14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14</v>
      </c>
      <c r="AL513">
        <v>0</v>
      </c>
      <c r="AM513">
        <v>0</v>
      </c>
      <c r="AN513">
        <v>0</v>
      </c>
      <c r="AO513">
        <v>0</v>
      </c>
      <c r="AP513">
        <v>14</v>
      </c>
      <c r="AQ513">
        <v>0</v>
      </c>
      <c r="AR513">
        <v>0</v>
      </c>
      <c r="AS513">
        <v>0</v>
      </c>
      <c r="AT513" s="1">
        <v>464.88</v>
      </c>
      <c r="AU513" s="1">
        <v>6508.32</v>
      </c>
      <c r="AV513" s="1">
        <v>0</v>
      </c>
      <c r="AW513" s="1">
        <v>6508.32</v>
      </c>
      <c r="AX513" t="s">
        <v>238</v>
      </c>
    </row>
    <row r="514" spans="1:50" x14ac:dyDescent="0.25">
      <c r="A514" t="s">
        <v>4093</v>
      </c>
      <c r="B514" t="s">
        <v>67</v>
      </c>
      <c r="C514">
        <v>2014</v>
      </c>
      <c r="D514" t="s">
        <v>4094</v>
      </c>
      <c r="E514" t="s">
        <v>1237</v>
      </c>
      <c r="F514" t="s">
        <v>1238</v>
      </c>
      <c r="G514" t="s">
        <v>71</v>
      </c>
      <c r="H514" t="s">
        <v>72</v>
      </c>
      <c r="I514" t="s">
        <v>280</v>
      </c>
      <c r="J514" t="s">
        <v>1239</v>
      </c>
      <c r="K514" t="s">
        <v>1240</v>
      </c>
      <c r="L514" t="s">
        <v>61</v>
      </c>
      <c r="M514" t="s">
        <v>62</v>
      </c>
      <c r="N514" t="s">
        <v>76</v>
      </c>
      <c r="O514" t="s">
        <v>76</v>
      </c>
      <c r="P514" t="s">
        <v>77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 s="1" t="s">
        <v>78</v>
      </c>
      <c r="AU514" s="1">
        <v>0</v>
      </c>
      <c r="AV514" s="1">
        <v>0</v>
      </c>
      <c r="AW514" s="1">
        <v>0</v>
      </c>
      <c r="AX514" t="s">
        <v>1240</v>
      </c>
    </row>
    <row r="515" spans="1:50" x14ac:dyDescent="0.25">
      <c r="A515" t="s">
        <v>4171</v>
      </c>
      <c r="B515" t="s">
        <v>67</v>
      </c>
      <c r="C515">
        <v>2014</v>
      </c>
      <c r="D515" t="s">
        <v>4172</v>
      </c>
      <c r="E515" t="s">
        <v>561</v>
      </c>
      <c r="F515" t="s">
        <v>486</v>
      </c>
      <c r="G515" t="s">
        <v>71</v>
      </c>
      <c r="H515" t="s">
        <v>72</v>
      </c>
      <c r="I515" t="s">
        <v>230</v>
      </c>
      <c r="J515" t="s">
        <v>487</v>
      </c>
      <c r="K515" t="s">
        <v>488</v>
      </c>
      <c r="L515" t="s">
        <v>61</v>
      </c>
      <c r="M515" t="s">
        <v>76</v>
      </c>
      <c r="N515" t="s">
        <v>76</v>
      </c>
      <c r="O515" t="s">
        <v>76</v>
      </c>
      <c r="P515" t="s">
        <v>77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 s="1" t="s">
        <v>78</v>
      </c>
      <c r="AU515" s="1">
        <v>0</v>
      </c>
      <c r="AV515" s="1">
        <v>0</v>
      </c>
      <c r="AW515" s="1">
        <v>0</v>
      </c>
      <c r="AX515" t="s">
        <v>488</v>
      </c>
    </row>
    <row r="516" spans="1:50" x14ac:dyDescent="0.25">
      <c r="A516" t="s">
        <v>4173</v>
      </c>
      <c r="B516" t="s">
        <v>67</v>
      </c>
      <c r="C516">
        <v>2014</v>
      </c>
      <c r="D516" t="s">
        <v>4174</v>
      </c>
      <c r="E516" t="s">
        <v>1165</v>
      </c>
      <c r="F516" t="s">
        <v>1166</v>
      </c>
      <c r="G516" t="s">
        <v>71</v>
      </c>
      <c r="H516" t="s">
        <v>72</v>
      </c>
      <c r="I516" t="s">
        <v>73</v>
      </c>
      <c r="J516" t="s">
        <v>1167</v>
      </c>
      <c r="K516" t="s">
        <v>1168</v>
      </c>
      <c r="L516" t="s">
        <v>61</v>
      </c>
      <c r="M516" t="s">
        <v>62</v>
      </c>
      <c r="N516" t="s">
        <v>76</v>
      </c>
      <c r="O516" t="s">
        <v>76</v>
      </c>
      <c r="P516" t="s">
        <v>77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 s="1" t="s">
        <v>78</v>
      </c>
      <c r="AU516" s="1">
        <v>0</v>
      </c>
      <c r="AV516" s="1">
        <v>0</v>
      </c>
      <c r="AW516" s="1">
        <v>0</v>
      </c>
      <c r="AX516" t="s">
        <v>1168</v>
      </c>
    </row>
    <row r="517" spans="1:50" x14ac:dyDescent="0.25">
      <c r="A517" t="s">
        <v>4175</v>
      </c>
      <c r="B517" t="s">
        <v>67</v>
      </c>
      <c r="C517">
        <v>2014</v>
      </c>
      <c r="D517" t="s">
        <v>4176</v>
      </c>
      <c r="E517" t="s">
        <v>1931</v>
      </c>
      <c r="F517" t="s">
        <v>892</v>
      </c>
      <c r="G517" t="s">
        <v>71</v>
      </c>
      <c r="H517" t="s">
        <v>72</v>
      </c>
      <c r="I517" t="s">
        <v>391</v>
      </c>
      <c r="J517" t="s">
        <v>893</v>
      </c>
      <c r="K517" t="s">
        <v>894</v>
      </c>
      <c r="L517" t="s">
        <v>61</v>
      </c>
      <c r="M517" t="s">
        <v>76</v>
      </c>
      <c r="N517" t="s">
        <v>76</v>
      </c>
      <c r="O517" t="s">
        <v>76</v>
      </c>
      <c r="P517" t="s">
        <v>77</v>
      </c>
      <c r="Q517">
        <v>5</v>
      </c>
      <c r="R517">
        <v>5</v>
      </c>
      <c r="S517">
        <v>5</v>
      </c>
      <c r="T517">
        <v>5</v>
      </c>
      <c r="U517">
        <v>5</v>
      </c>
      <c r="V517">
        <v>5</v>
      </c>
      <c r="W517">
        <v>5</v>
      </c>
      <c r="X517">
        <v>5</v>
      </c>
      <c r="Y517">
        <v>5</v>
      </c>
      <c r="Z517">
        <v>5</v>
      </c>
      <c r="AA517">
        <v>5</v>
      </c>
      <c r="AB517">
        <v>5</v>
      </c>
      <c r="AC517">
        <v>5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5</v>
      </c>
      <c r="AL517">
        <v>0</v>
      </c>
      <c r="AM517">
        <v>0</v>
      </c>
      <c r="AN517">
        <v>0</v>
      </c>
      <c r="AO517">
        <v>0</v>
      </c>
      <c r="AP517">
        <v>5</v>
      </c>
      <c r="AQ517">
        <v>0</v>
      </c>
      <c r="AR517">
        <v>0</v>
      </c>
      <c r="AS517">
        <v>0</v>
      </c>
      <c r="AT517" s="1">
        <v>465.48</v>
      </c>
      <c r="AU517" s="1">
        <v>2327.4</v>
      </c>
      <c r="AV517" s="1">
        <v>0</v>
      </c>
      <c r="AW517" s="1">
        <v>2327.4</v>
      </c>
      <c r="AX517" t="s">
        <v>894</v>
      </c>
    </row>
    <row r="518" spans="1:50" x14ac:dyDescent="0.25">
      <c r="A518" t="s">
        <v>1276</v>
      </c>
      <c r="B518" t="s">
        <v>67</v>
      </c>
      <c r="C518" t="s">
        <v>575</v>
      </c>
      <c r="D518" t="s">
        <v>1277</v>
      </c>
      <c r="E518" t="s">
        <v>1278</v>
      </c>
      <c r="F518" t="s">
        <v>1279</v>
      </c>
      <c r="G518" t="s">
        <v>71</v>
      </c>
      <c r="H518" t="s">
        <v>72</v>
      </c>
      <c r="I518" t="s">
        <v>73</v>
      </c>
      <c r="J518" t="s">
        <v>1280</v>
      </c>
      <c r="K518" t="s">
        <v>1281</v>
      </c>
      <c r="L518" t="s">
        <v>61</v>
      </c>
      <c r="M518" t="s">
        <v>62</v>
      </c>
      <c r="N518" t="s">
        <v>76</v>
      </c>
      <c r="O518" t="s">
        <v>76</v>
      </c>
      <c r="P518" t="s">
        <v>77</v>
      </c>
      <c r="Q518">
        <v>31</v>
      </c>
      <c r="R518">
        <v>31</v>
      </c>
      <c r="S518">
        <v>31</v>
      </c>
      <c r="T518">
        <v>31</v>
      </c>
      <c r="U518">
        <v>31</v>
      </c>
      <c r="V518">
        <v>31</v>
      </c>
      <c r="W518">
        <v>31</v>
      </c>
      <c r="X518">
        <v>31</v>
      </c>
      <c r="Y518">
        <v>31</v>
      </c>
      <c r="Z518">
        <v>7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31</v>
      </c>
      <c r="AL518">
        <v>0</v>
      </c>
      <c r="AM518">
        <v>0</v>
      </c>
      <c r="AN518">
        <v>0</v>
      </c>
      <c r="AO518">
        <v>0</v>
      </c>
      <c r="AP518">
        <v>31</v>
      </c>
      <c r="AQ518">
        <v>0</v>
      </c>
      <c r="AR518">
        <v>0</v>
      </c>
      <c r="AS518">
        <v>0</v>
      </c>
      <c r="AT518" s="1">
        <v>439.44</v>
      </c>
      <c r="AU518" s="1">
        <v>13622.64</v>
      </c>
      <c r="AV518" s="1">
        <v>0</v>
      </c>
      <c r="AW518" s="1">
        <v>13622.64</v>
      </c>
      <c r="AX518" t="s">
        <v>1281</v>
      </c>
    </row>
    <row r="519" spans="1:50" x14ac:dyDescent="0.25">
      <c r="A519" t="s">
        <v>1282</v>
      </c>
      <c r="B519" t="s">
        <v>190</v>
      </c>
      <c r="C519" t="s">
        <v>791</v>
      </c>
      <c r="D519" t="s">
        <v>1283</v>
      </c>
      <c r="E519" t="s">
        <v>740</v>
      </c>
      <c r="F519" t="s">
        <v>741</v>
      </c>
      <c r="G519" t="s">
        <v>56</v>
      </c>
      <c r="H519" t="s">
        <v>106</v>
      </c>
      <c r="I519" t="s">
        <v>58</v>
      </c>
      <c r="J519" t="s">
        <v>740</v>
      </c>
      <c r="K519" t="s">
        <v>742</v>
      </c>
      <c r="L519" t="s">
        <v>196</v>
      </c>
      <c r="M519" t="s">
        <v>76</v>
      </c>
      <c r="N519" t="s">
        <v>76</v>
      </c>
      <c r="O519" t="s">
        <v>76</v>
      </c>
      <c r="P519" t="s">
        <v>65</v>
      </c>
      <c r="Q519">
        <v>98</v>
      </c>
      <c r="R519">
        <v>98</v>
      </c>
      <c r="S519">
        <v>98</v>
      </c>
      <c r="T519">
        <v>98</v>
      </c>
      <c r="U519">
        <v>58</v>
      </c>
      <c r="V519">
        <v>49</v>
      </c>
      <c r="W519">
        <v>49</v>
      </c>
      <c r="X519">
        <v>49</v>
      </c>
      <c r="Y519">
        <v>21</v>
      </c>
      <c r="Z519">
        <v>10</v>
      </c>
      <c r="AA519">
        <v>10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55</v>
      </c>
      <c r="AH519">
        <v>0</v>
      </c>
      <c r="AI519">
        <v>55</v>
      </c>
      <c r="AJ519">
        <v>0</v>
      </c>
      <c r="AK519">
        <v>38</v>
      </c>
      <c r="AL519">
        <v>0</v>
      </c>
      <c r="AM519">
        <v>0</v>
      </c>
      <c r="AN519">
        <v>0</v>
      </c>
      <c r="AO519">
        <v>60</v>
      </c>
      <c r="AP519">
        <v>98</v>
      </c>
      <c r="AQ519">
        <v>55</v>
      </c>
      <c r="AR519">
        <v>0</v>
      </c>
      <c r="AS519">
        <v>0</v>
      </c>
      <c r="AT519" s="1">
        <v>649.47</v>
      </c>
      <c r="AU519" s="1">
        <v>63648.060000000005</v>
      </c>
      <c r="AV519" s="1">
        <v>35720.85</v>
      </c>
      <c r="AW519" s="1">
        <v>31824.030000000002</v>
      </c>
      <c r="AX519" t="s">
        <v>742</v>
      </c>
    </row>
    <row r="520" spans="1:50" x14ac:dyDescent="0.25">
      <c r="A520" t="s">
        <v>1284</v>
      </c>
      <c r="B520" t="s">
        <v>190</v>
      </c>
      <c r="C520" t="s">
        <v>705</v>
      </c>
      <c r="D520" t="s">
        <v>1285</v>
      </c>
      <c r="E520" t="s">
        <v>1286</v>
      </c>
      <c r="F520" t="s">
        <v>748</v>
      </c>
      <c r="G520" t="s">
        <v>56</v>
      </c>
      <c r="H520" t="s">
        <v>57</v>
      </c>
      <c r="I520" t="s">
        <v>58</v>
      </c>
      <c r="J520" t="s">
        <v>749</v>
      </c>
      <c r="K520" t="s">
        <v>750</v>
      </c>
      <c r="L520" t="s">
        <v>196</v>
      </c>
      <c r="M520" t="s">
        <v>76</v>
      </c>
      <c r="N520" t="s">
        <v>76</v>
      </c>
      <c r="O520" t="s">
        <v>76</v>
      </c>
      <c r="P520" t="s">
        <v>65</v>
      </c>
      <c r="Q520">
        <v>30</v>
      </c>
      <c r="R520">
        <v>30</v>
      </c>
      <c r="S520">
        <v>30</v>
      </c>
      <c r="T520">
        <v>30</v>
      </c>
      <c r="U520">
        <v>30</v>
      </c>
      <c r="V520">
        <v>30</v>
      </c>
      <c r="W520">
        <v>30</v>
      </c>
      <c r="X520">
        <v>30</v>
      </c>
      <c r="Y520">
        <v>30</v>
      </c>
      <c r="Z520">
        <v>30</v>
      </c>
      <c r="AA520">
        <v>2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22</v>
      </c>
      <c r="AL520">
        <v>8</v>
      </c>
      <c r="AM520">
        <v>0</v>
      </c>
      <c r="AN520">
        <v>0</v>
      </c>
      <c r="AO520">
        <v>0</v>
      </c>
      <c r="AP520">
        <v>30</v>
      </c>
      <c r="AQ520">
        <v>0</v>
      </c>
      <c r="AR520">
        <v>0</v>
      </c>
      <c r="AS520">
        <v>0</v>
      </c>
      <c r="AT520" s="1">
        <v>670.29</v>
      </c>
      <c r="AU520" s="1">
        <v>20108.699999999997</v>
      </c>
      <c r="AV520" s="1">
        <v>0</v>
      </c>
      <c r="AW520" s="1">
        <v>20108.699999999997</v>
      </c>
      <c r="AX520" t="s">
        <v>750</v>
      </c>
    </row>
    <row r="521" spans="1:50" x14ac:dyDescent="0.25">
      <c r="A521" t="s">
        <v>1287</v>
      </c>
      <c r="B521" t="s">
        <v>51</v>
      </c>
      <c r="C521" t="s">
        <v>156</v>
      </c>
      <c r="D521" t="s">
        <v>1288</v>
      </c>
      <c r="E521" t="s">
        <v>1289</v>
      </c>
      <c r="F521" t="s">
        <v>612</v>
      </c>
      <c r="G521" t="s">
        <v>56</v>
      </c>
      <c r="H521" t="s">
        <v>57</v>
      </c>
      <c r="I521" t="s">
        <v>90</v>
      </c>
      <c r="J521" t="s">
        <v>307</v>
      </c>
      <c r="K521" t="s">
        <v>613</v>
      </c>
      <c r="L521" t="s">
        <v>61</v>
      </c>
      <c r="M521" t="s">
        <v>76</v>
      </c>
      <c r="N521" t="s">
        <v>76</v>
      </c>
      <c r="O521" t="s">
        <v>64</v>
      </c>
      <c r="P521" t="s">
        <v>65</v>
      </c>
      <c r="Q521">
        <v>1874</v>
      </c>
      <c r="R521">
        <v>1874</v>
      </c>
      <c r="S521">
        <v>1766</v>
      </c>
      <c r="T521">
        <v>1019</v>
      </c>
      <c r="U521">
        <v>323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3744</v>
      </c>
      <c r="AH521">
        <v>0</v>
      </c>
      <c r="AI521">
        <v>3744</v>
      </c>
      <c r="AJ521">
        <v>1034</v>
      </c>
      <c r="AK521">
        <v>1422</v>
      </c>
      <c r="AL521">
        <v>11</v>
      </c>
      <c r="AM521">
        <v>0</v>
      </c>
      <c r="AN521">
        <v>441</v>
      </c>
      <c r="AO521">
        <v>0</v>
      </c>
      <c r="AP521">
        <v>1874</v>
      </c>
      <c r="AQ521">
        <v>1872</v>
      </c>
      <c r="AR521">
        <v>1872</v>
      </c>
      <c r="AS521">
        <v>672</v>
      </c>
      <c r="AT521" s="1">
        <v>372.43</v>
      </c>
      <c r="AU521" s="1">
        <v>697933.82000000007</v>
      </c>
      <c r="AV521" s="1">
        <v>1394377.92</v>
      </c>
      <c r="AW521" s="1">
        <v>0</v>
      </c>
      <c r="AX521" t="s">
        <v>613</v>
      </c>
    </row>
    <row r="522" spans="1:50" x14ac:dyDescent="0.25">
      <c r="A522" t="s">
        <v>1290</v>
      </c>
      <c r="B522" t="s">
        <v>190</v>
      </c>
      <c r="C522" t="s">
        <v>615</v>
      </c>
      <c r="D522" t="s">
        <v>1291</v>
      </c>
      <c r="E522" t="s">
        <v>954</v>
      </c>
      <c r="F522" t="s">
        <v>229</v>
      </c>
      <c r="G522" t="s">
        <v>71</v>
      </c>
      <c r="H522" t="s">
        <v>106</v>
      </c>
      <c r="I522" t="s">
        <v>230</v>
      </c>
      <c r="J522" t="s">
        <v>231</v>
      </c>
      <c r="K522" t="s">
        <v>229</v>
      </c>
      <c r="L522" t="s">
        <v>196</v>
      </c>
      <c r="M522" t="s">
        <v>76</v>
      </c>
      <c r="N522" t="s">
        <v>76</v>
      </c>
      <c r="O522" t="s">
        <v>76</v>
      </c>
      <c r="P522" t="s">
        <v>110</v>
      </c>
      <c r="Q522">
        <v>10</v>
      </c>
      <c r="R522">
        <v>10</v>
      </c>
      <c r="S522">
        <v>10</v>
      </c>
      <c r="T522">
        <v>10</v>
      </c>
      <c r="U522">
        <v>10</v>
      </c>
      <c r="V522">
        <v>10</v>
      </c>
      <c r="W522">
        <v>10</v>
      </c>
      <c r="X522">
        <v>10</v>
      </c>
      <c r="Y522">
        <v>10</v>
      </c>
      <c r="Z522">
        <v>10</v>
      </c>
      <c r="AA522">
        <v>10</v>
      </c>
      <c r="AB522">
        <v>10</v>
      </c>
      <c r="AC522">
        <v>10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10</v>
      </c>
      <c r="AL522">
        <v>0</v>
      </c>
      <c r="AM522">
        <v>0</v>
      </c>
      <c r="AN522">
        <v>0</v>
      </c>
      <c r="AO522">
        <v>0</v>
      </c>
      <c r="AP522">
        <v>10</v>
      </c>
      <c r="AQ522">
        <v>0</v>
      </c>
      <c r="AR522">
        <v>0</v>
      </c>
      <c r="AS522">
        <v>0</v>
      </c>
      <c r="AT522" s="1">
        <v>544.34</v>
      </c>
      <c r="AU522" s="1">
        <v>5443.4000000000005</v>
      </c>
      <c r="AV522" s="1">
        <v>0</v>
      </c>
      <c r="AW522" s="1">
        <v>5443.4000000000005</v>
      </c>
      <c r="AX522" t="s">
        <v>229</v>
      </c>
    </row>
    <row r="523" spans="1:50" x14ac:dyDescent="0.25">
      <c r="A523" t="s">
        <v>979</v>
      </c>
      <c r="B523" t="s">
        <v>101</v>
      </c>
      <c r="C523" t="s">
        <v>718</v>
      </c>
      <c r="D523" t="s">
        <v>980</v>
      </c>
      <c r="E523" t="s">
        <v>981</v>
      </c>
      <c r="F523" t="s">
        <v>474</v>
      </c>
      <c r="G523" t="s">
        <v>71</v>
      </c>
      <c r="H523" t="s">
        <v>106</v>
      </c>
      <c r="I523" t="s">
        <v>230</v>
      </c>
      <c r="J523" t="s">
        <v>475</v>
      </c>
      <c r="K523" t="s">
        <v>476</v>
      </c>
      <c r="L523" t="s">
        <v>61</v>
      </c>
      <c r="M523" t="s">
        <v>76</v>
      </c>
      <c r="N523" t="s">
        <v>76</v>
      </c>
      <c r="O523" t="s">
        <v>76</v>
      </c>
      <c r="P523" t="s">
        <v>110</v>
      </c>
      <c r="Q523">
        <v>5</v>
      </c>
      <c r="R523">
        <v>5</v>
      </c>
      <c r="S523">
        <v>5</v>
      </c>
      <c r="T523">
        <v>5</v>
      </c>
      <c r="U523">
        <v>5</v>
      </c>
      <c r="V523">
        <v>5</v>
      </c>
      <c r="W523">
        <v>5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5</v>
      </c>
      <c r="AL523">
        <v>0</v>
      </c>
      <c r="AM523">
        <v>0</v>
      </c>
      <c r="AN523">
        <v>0</v>
      </c>
      <c r="AO523">
        <v>0</v>
      </c>
      <c r="AP523">
        <v>5</v>
      </c>
      <c r="AQ523">
        <v>0</v>
      </c>
      <c r="AR523">
        <v>0</v>
      </c>
      <c r="AS523">
        <v>0</v>
      </c>
      <c r="AT523" s="1">
        <v>1086.9100000000001</v>
      </c>
      <c r="AU523" s="1">
        <v>5434.55</v>
      </c>
      <c r="AV523" s="1">
        <v>0</v>
      </c>
      <c r="AW523" s="1">
        <v>0</v>
      </c>
      <c r="AX523" t="s">
        <v>476</v>
      </c>
    </row>
    <row r="524" spans="1:50" x14ac:dyDescent="0.25">
      <c r="A524" t="s">
        <v>1169</v>
      </c>
      <c r="B524" t="s">
        <v>51</v>
      </c>
      <c r="C524" t="s">
        <v>52</v>
      </c>
      <c r="D524" t="s">
        <v>1170</v>
      </c>
      <c r="E524" t="s">
        <v>1171</v>
      </c>
      <c r="F524" t="s">
        <v>612</v>
      </c>
      <c r="G524" t="s">
        <v>56</v>
      </c>
      <c r="H524" t="s">
        <v>72</v>
      </c>
      <c r="I524" t="s">
        <v>90</v>
      </c>
      <c r="J524" t="s">
        <v>307</v>
      </c>
      <c r="K524" t="s">
        <v>613</v>
      </c>
      <c r="L524" t="s">
        <v>61</v>
      </c>
      <c r="M524" t="s">
        <v>196</v>
      </c>
      <c r="N524" t="s">
        <v>826</v>
      </c>
      <c r="O524" t="s">
        <v>64</v>
      </c>
      <c r="P524" t="s">
        <v>65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 s="1" t="s">
        <v>78</v>
      </c>
      <c r="AU524" s="1">
        <v>0</v>
      </c>
      <c r="AV524" s="1">
        <v>0</v>
      </c>
      <c r="AW524" s="1">
        <v>0</v>
      </c>
      <c r="AX524" t="s">
        <v>613</v>
      </c>
    </row>
    <row r="525" spans="1:50" x14ac:dyDescent="0.25">
      <c r="A525" t="s">
        <v>1172</v>
      </c>
      <c r="B525" t="s">
        <v>67</v>
      </c>
      <c r="C525">
        <v>2014</v>
      </c>
      <c r="D525" t="s">
        <v>1173</v>
      </c>
      <c r="E525" t="s">
        <v>636</v>
      </c>
      <c r="F525" t="s">
        <v>637</v>
      </c>
      <c r="G525" t="s">
        <v>71</v>
      </c>
      <c r="H525" t="s">
        <v>72</v>
      </c>
      <c r="I525" t="s">
        <v>73</v>
      </c>
      <c r="J525" t="s">
        <v>638</v>
      </c>
      <c r="K525" t="s">
        <v>639</v>
      </c>
      <c r="L525" t="s">
        <v>61</v>
      </c>
      <c r="M525" t="s">
        <v>62</v>
      </c>
      <c r="N525" t="s">
        <v>63</v>
      </c>
      <c r="O525" t="s">
        <v>85</v>
      </c>
      <c r="P525" t="s">
        <v>77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 s="1" t="s">
        <v>78</v>
      </c>
      <c r="AU525" s="1">
        <v>0</v>
      </c>
      <c r="AV525" s="1">
        <v>0</v>
      </c>
      <c r="AW525" s="1">
        <v>0</v>
      </c>
      <c r="AX525" t="s">
        <v>639</v>
      </c>
    </row>
    <row r="526" spans="1:50" x14ac:dyDescent="0.25">
      <c r="A526" t="s">
        <v>1174</v>
      </c>
      <c r="B526" t="s">
        <v>67</v>
      </c>
      <c r="C526">
        <v>2014</v>
      </c>
      <c r="D526" t="s">
        <v>1175</v>
      </c>
      <c r="E526" t="s">
        <v>375</v>
      </c>
      <c r="F526" t="s">
        <v>376</v>
      </c>
      <c r="G526" t="s">
        <v>56</v>
      </c>
      <c r="H526" t="s">
        <v>72</v>
      </c>
      <c r="I526" t="s">
        <v>90</v>
      </c>
      <c r="J526" t="s">
        <v>377</v>
      </c>
      <c r="K526" t="s">
        <v>378</v>
      </c>
      <c r="L526" t="s">
        <v>61</v>
      </c>
      <c r="M526" t="s">
        <v>76</v>
      </c>
      <c r="N526" t="s">
        <v>76</v>
      </c>
      <c r="O526" t="s">
        <v>76</v>
      </c>
      <c r="P526" t="s">
        <v>65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 s="1" t="s">
        <v>78</v>
      </c>
      <c r="AU526" s="1">
        <v>0</v>
      </c>
      <c r="AV526" s="1">
        <v>0</v>
      </c>
      <c r="AW526" s="1">
        <v>0</v>
      </c>
      <c r="AX526" t="s">
        <v>378</v>
      </c>
    </row>
    <row r="527" spans="1:50" x14ac:dyDescent="0.25">
      <c r="A527" t="s">
        <v>4177</v>
      </c>
      <c r="B527" t="s">
        <v>51</v>
      </c>
      <c r="C527" t="s">
        <v>112</v>
      </c>
      <c r="D527" t="s">
        <v>4178</v>
      </c>
      <c r="E527" t="s">
        <v>4179</v>
      </c>
      <c r="F527" t="s">
        <v>1506</v>
      </c>
      <c r="G527" t="s">
        <v>116</v>
      </c>
      <c r="H527" t="s">
        <v>57</v>
      </c>
      <c r="I527" t="s">
        <v>117</v>
      </c>
      <c r="J527" t="s">
        <v>1507</v>
      </c>
      <c r="K527" t="s">
        <v>1508</v>
      </c>
      <c r="L527" t="s">
        <v>61</v>
      </c>
      <c r="M527" t="s">
        <v>76</v>
      </c>
      <c r="N527" t="s">
        <v>76</v>
      </c>
      <c r="O527" t="s">
        <v>76</v>
      </c>
      <c r="P527" t="s">
        <v>120</v>
      </c>
      <c r="Q527">
        <v>1740</v>
      </c>
      <c r="R527">
        <v>1740</v>
      </c>
      <c r="S527">
        <v>1740</v>
      </c>
      <c r="T527">
        <v>1740</v>
      </c>
      <c r="U527">
        <v>1740</v>
      </c>
      <c r="V527">
        <v>1740</v>
      </c>
      <c r="W527">
        <v>1740</v>
      </c>
      <c r="X527">
        <v>1740</v>
      </c>
      <c r="Y527">
        <v>738</v>
      </c>
      <c r="Z527">
        <v>738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1507</v>
      </c>
      <c r="AL527">
        <v>233</v>
      </c>
      <c r="AM527">
        <v>0</v>
      </c>
      <c r="AN527">
        <v>0</v>
      </c>
      <c r="AO527">
        <v>0</v>
      </c>
      <c r="AP527">
        <v>1740</v>
      </c>
      <c r="AQ527">
        <v>0</v>
      </c>
      <c r="AR527">
        <v>0</v>
      </c>
      <c r="AS527">
        <v>0</v>
      </c>
      <c r="AT527" s="1">
        <v>854.53</v>
      </c>
      <c r="AU527" s="1">
        <v>1486882.2</v>
      </c>
      <c r="AV527" s="1">
        <v>0</v>
      </c>
      <c r="AW527" s="1">
        <v>1486882.2</v>
      </c>
      <c r="AX527" t="s">
        <v>1508</v>
      </c>
    </row>
    <row r="528" spans="1:50" x14ac:dyDescent="0.25">
      <c r="A528" t="s">
        <v>4180</v>
      </c>
      <c r="B528" t="s">
        <v>51</v>
      </c>
      <c r="C528" t="s">
        <v>143</v>
      </c>
      <c r="D528" t="s">
        <v>4181</v>
      </c>
      <c r="E528" t="s">
        <v>4182</v>
      </c>
      <c r="F528" t="s">
        <v>1366</v>
      </c>
      <c r="G528" t="s">
        <v>56</v>
      </c>
      <c r="H528" t="s">
        <v>72</v>
      </c>
      <c r="I528" t="s">
        <v>90</v>
      </c>
      <c r="J528" t="s">
        <v>147</v>
      </c>
      <c r="K528" t="s">
        <v>1367</v>
      </c>
      <c r="L528" t="s">
        <v>61</v>
      </c>
      <c r="M528" t="s">
        <v>76</v>
      </c>
      <c r="N528" t="s">
        <v>76</v>
      </c>
      <c r="O528" t="s">
        <v>76</v>
      </c>
      <c r="P528" t="s">
        <v>65</v>
      </c>
      <c r="Q528">
        <v>28</v>
      </c>
      <c r="R528">
        <v>28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104</v>
      </c>
      <c r="AK528">
        <v>28</v>
      </c>
      <c r="AL528">
        <v>0</v>
      </c>
      <c r="AM528">
        <v>0</v>
      </c>
      <c r="AN528">
        <v>0</v>
      </c>
      <c r="AO528">
        <v>0</v>
      </c>
      <c r="AP528">
        <v>28</v>
      </c>
      <c r="AQ528">
        <v>0</v>
      </c>
      <c r="AR528">
        <v>0</v>
      </c>
      <c r="AS528">
        <v>0</v>
      </c>
      <c r="AT528" s="1">
        <v>634.673</v>
      </c>
      <c r="AU528" s="1">
        <v>17770.844000000001</v>
      </c>
      <c r="AV528" s="1">
        <v>0</v>
      </c>
      <c r="AW528" s="1">
        <v>0</v>
      </c>
      <c r="AX528" t="s">
        <v>1367</v>
      </c>
    </row>
    <row r="529" spans="1:50" x14ac:dyDescent="0.25">
      <c r="A529" t="s">
        <v>4447</v>
      </c>
      <c r="B529" t="s">
        <v>51</v>
      </c>
      <c r="C529" t="s">
        <v>156</v>
      </c>
      <c r="D529" t="s">
        <v>4448</v>
      </c>
      <c r="E529" t="s">
        <v>4449</v>
      </c>
      <c r="F529" t="s">
        <v>306</v>
      </c>
      <c r="G529" t="s">
        <v>56</v>
      </c>
      <c r="H529" t="s">
        <v>57</v>
      </c>
      <c r="I529" t="s">
        <v>90</v>
      </c>
      <c r="J529" t="s">
        <v>307</v>
      </c>
      <c r="K529" t="s">
        <v>308</v>
      </c>
      <c r="L529" t="s">
        <v>61</v>
      </c>
      <c r="M529" t="s">
        <v>62</v>
      </c>
      <c r="N529" t="s">
        <v>76</v>
      </c>
      <c r="O529" t="s">
        <v>76</v>
      </c>
      <c r="P529" t="s">
        <v>65</v>
      </c>
      <c r="Q529">
        <v>2822</v>
      </c>
      <c r="R529">
        <v>2822</v>
      </c>
      <c r="S529">
        <v>1778</v>
      </c>
      <c r="T529">
        <v>1778</v>
      </c>
      <c r="U529">
        <v>698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3316</v>
      </c>
      <c r="AH529">
        <v>0</v>
      </c>
      <c r="AI529">
        <v>3316</v>
      </c>
      <c r="AJ529">
        <v>2365</v>
      </c>
      <c r="AK529">
        <v>1845</v>
      </c>
      <c r="AL529">
        <v>28</v>
      </c>
      <c r="AM529">
        <v>0</v>
      </c>
      <c r="AN529">
        <v>949</v>
      </c>
      <c r="AO529">
        <v>0</v>
      </c>
      <c r="AP529">
        <v>2822</v>
      </c>
      <c r="AQ529">
        <v>1576</v>
      </c>
      <c r="AR529">
        <v>1740</v>
      </c>
      <c r="AS529">
        <v>740</v>
      </c>
      <c r="AT529" s="1">
        <v>447.25</v>
      </c>
      <c r="AU529" s="1">
        <v>1262139.5</v>
      </c>
      <c r="AV529" s="1">
        <v>1483081</v>
      </c>
      <c r="AW529" s="1">
        <v>0</v>
      </c>
      <c r="AX529" t="s">
        <v>308</v>
      </c>
    </row>
    <row r="530" spans="1:50" x14ac:dyDescent="0.25">
      <c r="A530" t="s">
        <v>4450</v>
      </c>
      <c r="B530" t="s">
        <v>67</v>
      </c>
      <c r="C530">
        <v>2014</v>
      </c>
      <c r="D530" t="s">
        <v>4451</v>
      </c>
      <c r="E530" t="s">
        <v>1032</v>
      </c>
      <c r="F530" t="s">
        <v>1033</v>
      </c>
      <c r="G530" t="s">
        <v>71</v>
      </c>
      <c r="H530" t="s">
        <v>72</v>
      </c>
      <c r="I530" t="s">
        <v>133</v>
      </c>
      <c r="J530" t="s">
        <v>1034</v>
      </c>
      <c r="K530" t="s">
        <v>1035</v>
      </c>
      <c r="L530" t="s">
        <v>61</v>
      </c>
      <c r="M530" t="s">
        <v>76</v>
      </c>
      <c r="N530" t="s">
        <v>76</v>
      </c>
      <c r="O530" t="s">
        <v>76</v>
      </c>
      <c r="P530" t="s">
        <v>77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 s="1" t="s">
        <v>78</v>
      </c>
      <c r="AU530" s="1">
        <v>0</v>
      </c>
      <c r="AV530" s="1">
        <v>0</v>
      </c>
      <c r="AW530" s="1">
        <v>0</v>
      </c>
      <c r="AX530" t="s">
        <v>1035</v>
      </c>
    </row>
    <row r="531" spans="1:50" x14ac:dyDescent="0.25">
      <c r="A531" t="s">
        <v>4452</v>
      </c>
      <c r="B531" t="s">
        <v>67</v>
      </c>
      <c r="C531">
        <v>2014</v>
      </c>
      <c r="D531" t="s">
        <v>4453</v>
      </c>
      <c r="E531" t="s">
        <v>561</v>
      </c>
      <c r="F531" t="s">
        <v>486</v>
      </c>
      <c r="G531" t="s">
        <v>71</v>
      </c>
      <c r="H531" t="s">
        <v>72</v>
      </c>
      <c r="I531" t="s">
        <v>230</v>
      </c>
      <c r="J531" t="s">
        <v>487</v>
      </c>
      <c r="K531" t="s">
        <v>488</v>
      </c>
      <c r="L531" t="s">
        <v>61</v>
      </c>
      <c r="M531" t="s">
        <v>76</v>
      </c>
      <c r="N531" t="s">
        <v>76</v>
      </c>
      <c r="O531" t="s">
        <v>76</v>
      </c>
      <c r="P531" t="s">
        <v>77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 s="1" t="s">
        <v>78</v>
      </c>
      <c r="AU531" s="1">
        <v>0</v>
      </c>
      <c r="AV531" s="1">
        <v>0</v>
      </c>
      <c r="AW531" s="1">
        <v>0</v>
      </c>
      <c r="AX531" t="s">
        <v>488</v>
      </c>
    </row>
    <row r="532" spans="1:50" x14ac:dyDescent="0.25">
      <c r="A532" t="s">
        <v>1080</v>
      </c>
      <c r="B532" t="s">
        <v>51</v>
      </c>
      <c r="C532" t="s">
        <v>156</v>
      </c>
      <c r="D532" t="s">
        <v>1081</v>
      </c>
      <c r="E532" t="s">
        <v>601</v>
      </c>
      <c r="F532" t="s">
        <v>1082</v>
      </c>
      <c r="G532" t="s">
        <v>76</v>
      </c>
      <c r="H532" t="s">
        <v>72</v>
      </c>
      <c r="I532" t="s">
        <v>126</v>
      </c>
      <c r="J532" t="s">
        <v>76</v>
      </c>
      <c r="K532" t="s">
        <v>76</v>
      </c>
      <c r="L532" t="s">
        <v>61</v>
      </c>
      <c r="M532" t="s">
        <v>62</v>
      </c>
      <c r="N532" t="s">
        <v>63</v>
      </c>
      <c r="O532" t="s">
        <v>127</v>
      </c>
      <c r="P532" t="s">
        <v>127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1</v>
      </c>
      <c r="AQ532">
        <v>0</v>
      </c>
      <c r="AR532">
        <v>0</v>
      </c>
      <c r="AS532">
        <v>0</v>
      </c>
      <c r="AT532" s="1">
        <v>7124</v>
      </c>
      <c r="AU532" s="1">
        <v>7124</v>
      </c>
      <c r="AV532" s="1">
        <v>0</v>
      </c>
      <c r="AW532" s="1">
        <v>7124</v>
      </c>
      <c r="AX532" t="s">
        <v>76</v>
      </c>
    </row>
    <row r="533" spans="1:50" x14ac:dyDescent="0.25">
      <c r="A533" t="s">
        <v>1098</v>
      </c>
      <c r="B533" t="s">
        <v>67</v>
      </c>
      <c r="C533">
        <v>2014</v>
      </c>
      <c r="D533" t="s">
        <v>1099</v>
      </c>
      <c r="E533" t="s">
        <v>1100</v>
      </c>
      <c r="F533" t="s">
        <v>1101</v>
      </c>
      <c r="G533" t="s">
        <v>71</v>
      </c>
      <c r="H533" t="s">
        <v>72</v>
      </c>
      <c r="I533" t="s">
        <v>73</v>
      </c>
      <c r="J533" t="s">
        <v>1102</v>
      </c>
      <c r="K533" t="s">
        <v>1103</v>
      </c>
      <c r="L533" t="s">
        <v>61</v>
      </c>
      <c r="M533" t="s">
        <v>62</v>
      </c>
      <c r="N533" t="s">
        <v>63</v>
      </c>
      <c r="O533" t="s">
        <v>85</v>
      </c>
      <c r="P533" t="s">
        <v>77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 s="1" t="s">
        <v>78</v>
      </c>
      <c r="AU533" s="1">
        <v>0</v>
      </c>
      <c r="AV533" s="1">
        <v>0</v>
      </c>
      <c r="AW533" s="1">
        <v>0</v>
      </c>
      <c r="AX533" t="s">
        <v>1103</v>
      </c>
    </row>
    <row r="534" spans="1:50" x14ac:dyDescent="0.25">
      <c r="A534" t="s">
        <v>1104</v>
      </c>
      <c r="B534" t="s">
        <v>101</v>
      </c>
      <c r="C534" t="s">
        <v>864</v>
      </c>
      <c r="D534" t="s">
        <v>1105</v>
      </c>
      <c r="E534" t="s">
        <v>1106</v>
      </c>
      <c r="F534" t="s">
        <v>1107</v>
      </c>
      <c r="G534" t="s">
        <v>71</v>
      </c>
      <c r="H534" t="s">
        <v>106</v>
      </c>
      <c r="I534" t="s">
        <v>73</v>
      </c>
      <c r="J534" t="s">
        <v>1108</v>
      </c>
      <c r="K534" t="s">
        <v>1109</v>
      </c>
      <c r="L534" t="s">
        <v>61</v>
      </c>
      <c r="M534" t="s">
        <v>62</v>
      </c>
      <c r="N534" t="s">
        <v>63</v>
      </c>
      <c r="O534" t="s">
        <v>885</v>
      </c>
      <c r="P534" t="s">
        <v>110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 s="1" t="s">
        <v>78</v>
      </c>
      <c r="AU534" s="1">
        <v>0</v>
      </c>
      <c r="AV534" s="1">
        <v>0</v>
      </c>
      <c r="AW534" s="1">
        <v>0</v>
      </c>
      <c r="AX534" t="s">
        <v>1109</v>
      </c>
    </row>
    <row r="535" spans="1:50" x14ac:dyDescent="0.25">
      <c r="A535" t="s">
        <v>1110</v>
      </c>
      <c r="B535" t="s">
        <v>51</v>
      </c>
      <c r="C535" t="s">
        <v>143</v>
      </c>
      <c r="D535" t="s">
        <v>1111</v>
      </c>
      <c r="E535" t="s">
        <v>1112</v>
      </c>
      <c r="F535" t="s">
        <v>146</v>
      </c>
      <c r="G535" t="s">
        <v>56</v>
      </c>
      <c r="H535" t="s">
        <v>72</v>
      </c>
      <c r="I535" t="s">
        <v>90</v>
      </c>
      <c r="J535" t="s">
        <v>147</v>
      </c>
      <c r="K535" t="s">
        <v>148</v>
      </c>
      <c r="L535" t="s">
        <v>61</v>
      </c>
      <c r="M535" t="s">
        <v>76</v>
      </c>
      <c r="N535" t="s">
        <v>76</v>
      </c>
      <c r="O535" t="s">
        <v>76</v>
      </c>
      <c r="P535" t="s">
        <v>65</v>
      </c>
      <c r="Q535">
        <v>37</v>
      </c>
      <c r="R535">
        <v>37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24</v>
      </c>
      <c r="AG535">
        <v>0</v>
      </c>
      <c r="AH535">
        <v>0</v>
      </c>
      <c r="AI535">
        <v>24</v>
      </c>
      <c r="AJ535">
        <v>192</v>
      </c>
      <c r="AK535">
        <v>37</v>
      </c>
      <c r="AL535">
        <v>0</v>
      </c>
      <c r="AM535">
        <v>0</v>
      </c>
      <c r="AN535">
        <v>0</v>
      </c>
      <c r="AO535">
        <v>0</v>
      </c>
      <c r="AP535">
        <v>37</v>
      </c>
      <c r="AQ535">
        <v>0</v>
      </c>
      <c r="AR535">
        <v>24</v>
      </c>
      <c r="AS535">
        <v>37</v>
      </c>
      <c r="AT535" s="1">
        <v>541.47940000000006</v>
      </c>
      <c r="AU535" s="1">
        <v>20034.737800000003</v>
      </c>
      <c r="AV535" s="1">
        <v>12995.5056</v>
      </c>
      <c r="AW535" s="1">
        <v>0</v>
      </c>
      <c r="AX535" t="s">
        <v>148</v>
      </c>
    </row>
    <row r="536" spans="1:50" x14ac:dyDescent="0.25">
      <c r="A536" t="s">
        <v>1113</v>
      </c>
      <c r="B536" t="s">
        <v>51</v>
      </c>
      <c r="C536" t="s">
        <v>52</v>
      </c>
      <c r="D536" t="s">
        <v>1114</v>
      </c>
      <c r="E536" t="s">
        <v>1115</v>
      </c>
      <c r="F536" t="s">
        <v>1116</v>
      </c>
      <c r="G536" t="s">
        <v>56</v>
      </c>
      <c r="H536" t="s">
        <v>57</v>
      </c>
      <c r="I536" t="s">
        <v>58</v>
      </c>
      <c r="J536" t="s">
        <v>1117</v>
      </c>
      <c r="K536" t="s">
        <v>1118</v>
      </c>
      <c r="L536" t="s">
        <v>61</v>
      </c>
      <c r="M536" t="s">
        <v>62</v>
      </c>
      <c r="N536" t="s">
        <v>63</v>
      </c>
      <c r="O536" t="s">
        <v>64</v>
      </c>
      <c r="P536" t="s">
        <v>65</v>
      </c>
      <c r="Q536">
        <v>2</v>
      </c>
      <c r="R536">
        <v>2</v>
      </c>
      <c r="S536">
        <v>2</v>
      </c>
      <c r="T536">
        <v>2</v>
      </c>
      <c r="U536">
        <v>2</v>
      </c>
      <c r="V536">
        <v>2</v>
      </c>
      <c r="W536">
        <v>2</v>
      </c>
      <c r="X536">
        <v>2</v>
      </c>
      <c r="Y536">
        <v>2</v>
      </c>
      <c r="Z536">
        <v>2</v>
      </c>
      <c r="AA536">
        <v>2</v>
      </c>
      <c r="AB536">
        <v>2</v>
      </c>
      <c r="AC536">
        <v>2</v>
      </c>
      <c r="AD536">
        <v>2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1</v>
      </c>
      <c r="AM536">
        <v>0</v>
      </c>
      <c r="AN536">
        <v>0</v>
      </c>
      <c r="AO536">
        <v>0</v>
      </c>
      <c r="AP536">
        <v>2</v>
      </c>
      <c r="AQ536">
        <v>0</v>
      </c>
      <c r="AR536">
        <v>0</v>
      </c>
      <c r="AS536">
        <v>0</v>
      </c>
      <c r="AT536" s="1">
        <v>670.25</v>
      </c>
      <c r="AU536" s="1">
        <v>1340.5</v>
      </c>
      <c r="AV536" s="1">
        <v>0</v>
      </c>
      <c r="AW536" s="1">
        <v>1340.5</v>
      </c>
      <c r="AX536" t="s">
        <v>1118</v>
      </c>
    </row>
    <row r="537" spans="1:50" x14ac:dyDescent="0.25">
      <c r="A537" t="s">
        <v>6747</v>
      </c>
      <c r="B537" t="s">
        <v>67</v>
      </c>
      <c r="C537" t="s">
        <v>284</v>
      </c>
      <c r="D537" t="s">
        <v>6748</v>
      </c>
      <c r="E537" t="s">
        <v>8323</v>
      </c>
      <c r="F537" t="s">
        <v>451</v>
      </c>
      <c r="G537" t="s">
        <v>71</v>
      </c>
      <c r="H537" t="s">
        <v>72</v>
      </c>
      <c r="I537" t="s">
        <v>73</v>
      </c>
      <c r="J537" t="s">
        <v>452</v>
      </c>
      <c r="K537" t="s">
        <v>453</v>
      </c>
      <c r="L537" t="s">
        <v>61</v>
      </c>
      <c r="M537" t="s">
        <v>76</v>
      </c>
      <c r="N537" t="s">
        <v>76</v>
      </c>
      <c r="O537" t="s">
        <v>76</v>
      </c>
      <c r="P537" t="s">
        <v>77</v>
      </c>
      <c r="Q537">
        <v>232</v>
      </c>
      <c r="R537">
        <v>232</v>
      </c>
      <c r="S537">
        <v>231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400</v>
      </c>
      <c r="AH537">
        <v>0</v>
      </c>
      <c r="AI537">
        <v>400</v>
      </c>
      <c r="AJ537">
        <v>400</v>
      </c>
      <c r="AK537">
        <v>60</v>
      </c>
      <c r="AL537">
        <v>0</v>
      </c>
      <c r="AM537">
        <v>0</v>
      </c>
      <c r="AN537">
        <v>172</v>
      </c>
      <c r="AO537">
        <v>0</v>
      </c>
      <c r="AP537">
        <v>232</v>
      </c>
      <c r="AQ537">
        <v>400</v>
      </c>
      <c r="AR537">
        <v>0</v>
      </c>
      <c r="AS537">
        <v>400</v>
      </c>
      <c r="AT537" s="1">
        <v>656.61</v>
      </c>
      <c r="AU537" s="1">
        <v>152333.51999999999</v>
      </c>
      <c r="AV537" s="1">
        <v>262644</v>
      </c>
      <c r="AW537" s="1">
        <v>0</v>
      </c>
      <c r="AX537" t="s">
        <v>453</v>
      </c>
    </row>
    <row r="538" spans="1:50" x14ac:dyDescent="0.25">
      <c r="A538" t="s">
        <v>1431</v>
      </c>
      <c r="B538" t="s">
        <v>67</v>
      </c>
      <c r="C538">
        <v>2014</v>
      </c>
      <c r="D538" t="s">
        <v>1432</v>
      </c>
      <c r="E538" t="s">
        <v>1433</v>
      </c>
      <c r="F538" t="s">
        <v>132</v>
      </c>
      <c r="G538" t="s">
        <v>71</v>
      </c>
      <c r="H538" t="s">
        <v>72</v>
      </c>
      <c r="I538" t="s">
        <v>133</v>
      </c>
      <c r="J538" t="s">
        <v>134</v>
      </c>
      <c r="K538" t="s">
        <v>135</v>
      </c>
      <c r="L538" t="s">
        <v>61</v>
      </c>
      <c r="M538" t="s">
        <v>76</v>
      </c>
      <c r="N538" t="s">
        <v>76</v>
      </c>
      <c r="O538" t="s">
        <v>76</v>
      </c>
      <c r="P538" t="s">
        <v>77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 s="1" t="s">
        <v>78</v>
      </c>
      <c r="AU538" s="1">
        <v>0</v>
      </c>
      <c r="AV538" s="1">
        <v>0</v>
      </c>
      <c r="AW538" s="1">
        <v>0</v>
      </c>
      <c r="AX538" t="s">
        <v>135</v>
      </c>
    </row>
    <row r="539" spans="1:50" x14ac:dyDescent="0.25">
      <c r="A539" t="s">
        <v>1434</v>
      </c>
      <c r="B539" t="s">
        <v>67</v>
      </c>
      <c r="C539">
        <v>2014</v>
      </c>
      <c r="D539" t="s">
        <v>1435</v>
      </c>
      <c r="E539" t="s">
        <v>816</v>
      </c>
      <c r="F539" t="s">
        <v>817</v>
      </c>
      <c r="G539" t="s">
        <v>71</v>
      </c>
      <c r="H539" t="s">
        <v>72</v>
      </c>
      <c r="I539" t="s">
        <v>230</v>
      </c>
      <c r="J539" t="s">
        <v>818</v>
      </c>
      <c r="K539" t="s">
        <v>819</v>
      </c>
      <c r="L539" t="s">
        <v>61</v>
      </c>
      <c r="M539" t="s">
        <v>76</v>
      </c>
      <c r="N539" t="s">
        <v>76</v>
      </c>
      <c r="O539" t="s">
        <v>76</v>
      </c>
      <c r="P539" t="s">
        <v>77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 s="1" t="s">
        <v>78</v>
      </c>
      <c r="AU539" s="1">
        <v>0</v>
      </c>
      <c r="AV539" s="1">
        <v>0</v>
      </c>
      <c r="AW539" s="1">
        <v>0</v>
      </c>
      <c r="AX539" t="s">
        <v>819</v>
      </c>
    </row>
    <row r="540" spans="1:50" x14ac:dyDescent="0.25">
      <c r="A540" t="s">
        <v>1436</v>
      </c>
      <c r="B540" t="s">
        <v>101</v>
      </c>
      <c r="C540" t="s">
        <v>1437</v>
      </c>
      <c r="D540" t="s">
        <v>1438</v>
      </c>
      <c r="E540" t="s">
        <v>1439</v>
      </c>
      <c r="F540" t="s">
        <v>637</v>
      </c>
      <c r="G540" t="s">
        <v>71</v>
      </c>
      <c r="H540" t="s">
        <v>106</v>
      </c>
      <c r="I540" t="s">
        <v>73</v>
      </c>
      <c r="J540" t="s">
        <v>638</v>
      </c>
      <c r="K540" t="s">
        <v>639</v>
      </c>
      <c r="L540" t="s">
        <v>61</v>
      </c>
      <c r="M540" t="s">
        <v>62</v>
      </c>
      <c r="N540" t="s">
        <v>63</v>
      </c>
      <c r="O540" t="s">
        <v>85</v>
      </c>
      <c r="P540" t="s">
        <v>110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 s="1" t="s">
        <v>78</v>
      </c>
      <c r="AU540" s="1">
        <v>0</v>
      </c>
      <c r="AV540" s="1">
        <v>0</v>
      </c>
      <c r="AW540" s="1">
        <v>0</v>
      </c>
      <c r="AX540" t="s">
        <v>639</v>
      </c>
    </row>
    <row r="541" spans="1:50" x14ac:dyDescent="0.25">
      <c r="A541" t="s">
        <v>8324</v>
      </c>
      <c r="B541" t="s">
        <v>51</v>
      </c>
      <c r="C541" t="s">
        <v>143</v>
      </c>
      <c r="D541" t="s">
        <v>8325</v>
      </c>
      <c r="E541" t="s">
        <v>8326</v>
      </c>
      <c r="F541" t="s">
        <v>8295</v>
      </c>
      <c r="G541" t="s">
        <v>56</v>
      </c>
      <c r="H541" t="s">
        <v>72</v>
      </c>
      <c r="I541" t="s">
        <v>58</v>
      </c>
      <c r="J541" t="s">
        <v>8296</v>
      </c>
      <c r="K541" t="s">
        <v>8297</v>
      </c>
      <c r="L541" t="s">
        <v>61</v>
      </c>
      <c r="M541" t="s">
        <v>76</v>
      </c>
      <c r="N541" t="s">
        <v>76</v>
      </c>
      <c r="O541" t="s">
        <v>76</v>
      </c>
      <c r="P541" t="s">
        <v>65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 s="1" t="s">
        <v>78</v>
      </c>
      <c r="AU541" s="1">
        <v>0</v>
      </c>
      <c r="AV541" s="1">
        <v>0</v>
      </c>
      <c r="AW541" s="1">
        <v>0</v>
      </c>
      <c r="AX541" t="s">
        <v>8297</v>
      </c>
    </row>
    <row r="542" spans="1:50" x14ac:dyDescent="0.25">
      <c r="A542" t="s">
        <v>4271</v>
      </c>
      <c r="B542" t="s">
        <v>67</v>
      </c>
      <c r="C542">
        <v>2014</v>
      </c>
      <c r="D542" t="s">
        <v>4272</v>
      </c>
      <c r="E542" t="s">
        <v>1469</v>
      </c>
      <c r="F542" t="s">
        <v>236</v>
      </c>
      <c r="G542" t="s">
        <v>71</v>
      </c>
      <c r="H542" t="s">
        <v>72</v>
      </c>
      <c r="I542" t="s">
        <v>73</v>
      </c>
      <c r="J542" t="s">
        <v>237</v>
      </c>
      <c r="K542" t="s">
        <v>238</v>
      </c>
      <c r="L542" t="s">
        <v>61</v>
      </c>
      <c r="M542" t="s">
        <v>76</v>
      </c>
      <c r="N542" t="s">
        <v>76</v>
      </c>
      <c r="O542" t="s">
        <v>76</v>
      </c>
      <c r="P542" t="s">
        <v>77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 s="1" t="s">
        <v>78</v>
      </c>
      <c r="AU542" s="1">
        <v>0</v>
      </c>
      <c r="AV542" s="1">
        <v>0</v>
      </c>
      <c r="AW542" s="1">
        <v>0</v>
      </c>
      <c r="AX542" t="s">
        <v>238</v>
      </c>
    </row>
    <row r="543" spans="1:50" x14ac:dyDescent="0.25">
      <c r="A543" t="s">
        <v>4694</v>
      </c>
      <c r="B543" t="s">
        <v>67</v>
      </c>
      <c r="C543" t="s">
        <v>94</v>
      </c>
      <c r="D543" t="s">
        <v>4695</v>
      </c>
      <c r="E543" t="s">
        <v>4696</v>
      </c>
      <c r="F543" t="s">
        <v>1677</v>
      </c>
      <c r="G543" t="s">
        <v>71</v>
      </c>
      <c r="H543" t="s">
        <v>72</v>
      </c>
      <c r="I543" t="s">
        <v>73</v>
      </c>
      <c r="J543" t="s">
        <v>1678</v>
      </c>
      <c r="K543" t="s">
        <v>1679</v>
      </c>
      <c r="L543" t="s">
        <v>61</v>
      </c>
      <c r="M543" t="s">
        <v>76</v>
      </c>
      <c r="N543" t="s">
        <v>76</v>
      </c>
      <c r="O543" t="s">
        <v>76</v>
      </c>
      <c r="P543" t="s">
        <v>77</v>
      </c>
      <c r="Q543">
        <v>46</v>
      </c>
      <c r="R543">
        <v>46</v>
      </c>
      <c r="S543">
        <v>46</v>
      </c>
      <c r="T543">
        <v>46</v>
      </c>
      <c r="U543">
        <v>46</v>
      </c>
      <c r="V543">
        <v>46</v>
      </c>
      <c r="W543">
        <v>46</v>
      </c>
      <c r="X543">
        <v>46</v>
      </c>
      <c r="Y543">
        <v>46</v>
      </c>
      <c r="Z543">
        <v>46</v>
      </c>
      <c r="AA543">
        <v>46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46</v>
      </c>
      <c r="AL543">
        <v>0</v>
      </c>
      <c r="AM543">
        <v>0</v>
      </c>
      <c r="AN543">
        <v>0</v>
      </c>
      <c r="AO543">
        <v>0</v>
      </c>
      <c r="AP543">
        <v>46</v>
      </c>
      <c r="AQ543">
        <v>0</v>
      </c>
      <c r="AR543">
        <v>0</v>
      </c>
      <c r="AS543">
        <v>0</v>
      </c>
      <c r="AT543" s="1">
        <v>1036.4100000000001</v>
      </c>
      <c r="AU543" s="1">
        <v>47674.86</v>
      </c>
      <c r="AV543" s="1">
        <v>0</v>
      </c>
      <c r="AW543" s="1">
        <v>47674.86</v>
      </c>
      <c r="AX543" t="s">
        <v>1679</v>
      </c>
    </row>
    <row r="544" spans="1:50" x14ac:dyDescent="0.25">
      <c r="A544" t="s">
        <v>4697</v>
      </c>
      <c r="B544" t="s">
        <v>67</v>
      </c>
      <c r="C544">
        <v>2014</v>
      </c>
      <c r="D544" t="s">
        <v>4698</v>
      </c>
      <c r="E544" t="s">
        <v>834</v>
      </c>
      <c r="F544" t="s">
        <v>451</v>
      </c>
      <c r="G544" t="s">
        <v>71</v>
      </c>
      <c r="H544" t="s">
        <v>72</v>
      </c>
      <c r="I544" t="s">
        <v>73</v>
      </c>
      <c r="J544" t="s">
        <v>452</v>
      </c>
      <c r="K544" t="s">
        <v>453</v>
      </c>
      <c r="L544" t="s">
        <v>61</v>
      </c>
      <c r="M544" t="s">
        <v>76</v>
      </c>
      <c r="N544" t="s">
        <v>76</v>
      </c>
      <c r="O544" t="s">
        <v>76</v>
      </c>
      <c r="P544" t="s">
        <v>77</v>
      </c>
      <c r="Q544">
        <v>113</v>
      </c>
      <c r="R544">
        <v>113</v>
      </c>
      <c r="S544">
        <v>113</v>
      </c>
      <c r="T544">
        <v>113</v>
      </c>
      <c r="U544">
        <v>113</v>
      </c>
      <c r="V544">
        <v>113</v>
      </c>
      <c r="W544">
        <v>113</v>
      </c>
      <c r="X544">
        <v>113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</v>
      </c>
      <c r="AK544">
        <v>113</v>
      </c>
      <c r="AL544">
        <v>0</v>
      </c>
      <c r="AM544">
        <v>0</v>
      </c>
      <c r="AN544">
        <v>0</v>
      </c>
      <c r="AO544">
        <v>0</v>
      </c>
      <c r="AP544">
        <v>113</v>
      </c>
      <c r="AQ544">
        <v>0</v>
      </c>
      <c r="AR544">
        <v>0</v>
      </c>
      <c r="AS544">
        <v>0</v>
      </c>
      <c r="AT544" s="1">
        <v>761.03</v>
      </c>
      <c r="AU544" s="1">
        <v>85996.39</v>
      </c>
      <c r="AV544" s="1">
        <v>0</v>
      </c>
      <c r="AW544" s="1">
        <v>85996.39</v>
      </c>
      <c r="AX544" t="s">
        <v>453</v>
      </c>
    </row>
    <row r="545" spans="1:50" x14ac:dyDescent="0.25">
      <c r="A545" t="s">
        <v>4699</v>
      </c>
      <c r="B545" t="s">
        <v>67</v>
      </c>
      <c r="C545">
        <v>2014</v>
      </c>
      <c r="D545" t="s">
        <v>4700</v>
      </c>
      <c r="E545" t="s">
        <v>3376</v>
      </c>
      <c r="F545" t="s">
        <v>3377</v>
      </c>
      <c r="G545" t="s">
        <v>56</v>
      </c>
      <c r="H545" t="s">
        <v>72</v>
      </c>
      <c r="I545" t="s">
        <v>1849</v>
      </c>
      <c r="J545" t="s">
        <v>3378</v>
      </c>
      <c r="K545" t="s">
        <v>3379</v>
      </c>
      <c r="L545" t="s">
        <v>61</v>
      </c>
      <c r="M545" t="s">
        <v>76</v>
      </c>
      <c r="N545" t="s">
        <v>76</v>
      </c>
      <c r="O545" t="s">
        <v>76</v>
      </c>
      <c r="P545" t="s">
        <v>65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 s="1" t="s">
        <v>78</v>
      </c>
      <c r="AU545" s="1">
        <v>0</v>
      </c>
      <c r="AV545" s="1">
        <v>0</v>
      </c>
      <c r="AW545" s="1">
        <v>0</v>
      </c>
      <c r="AX545" t="s">
        <v>3379</v>
      </c>
    </row>
    <row r="546" spans="1:50" x14ac:dyDescent="0.25">
      <c r="A546" t="s">
        <v>4701</v>
      </c>
      <c r="B546" t="s">
        <v>51</v>
      </c>
      <c r="C546">
        <v>2013</v>
      </c>
      <c r="D546" t="s">
        <v>4702</v>
      </c>
      <c r="E546" t="s">
        <v>2180</v>
      </c>
      <c r="F546" t="s">
        <v>2179</v>
      </c>
      <c r="G546" t="s">
        <v>71</v>
      </c>
      <c r="H546" t="s">
        <v>57</v>
      </c>
      <c r="I546" t="s">
        <v>674</v>
      </c>
      <c r="J546" t="s">
        <v>2180</v>
      </c>
      <c r="K546" t="s">
        <v>2181</v>
      </c>
      <c r="L546" t="s">
        <v>61</v>
      </c>
      <c r="M546" t="s">
        <v>62</v>
      </c>
      <c r="N546" t="s">
        <v>76</v>
      </c>
      <c r="O546" t="s">
        <v>76</v>
      </c>
      <c r="P546" t="s">
        <v>110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 s="1" t="s">
        <v>78</v>
      </c>
      <c r="AU546" s="1">
        <v>0</v>
      </c>
      <c r="AV546" s="1">
        <v>0</v>
      </c>
      <c r="AW546" s="1">
        <v>0</v>
      </c>
      <c r="AX546" t="s">
        <v>2181</v>
      </c>
    </row>
    <row r="547" spans="1:50" x14ac:dyDescent="0.25">
      <c r="A547" t="s">
        <v>1511</v>
      </c>
      <c r="B547" t="s">
        <v>190</v>
      </c>
      <c r="C547" t="s">
        <v>52</v>
      </c>
      <c r="D547" t="s">
        <v>1512</v>
      </c>
      <c r="E547" t="s">
        <v>1513</v>
      </c>
      <c r="F547" t="s">
        <v>1514</v>
      </c>
      <c r="G547" t="s">
        <v>56</v>
      </c>
      <c r="H547" t="s">
        <v>57</v>
      </c>
      <c r="I547" t="s">
        <v>58</v>
      </c>
      <c r="J547" t="s">
        <v>1515</v>
      </c>
      <c r="K547" t="s">
        <v>1516</v>
      </c>
      <c r="L547" t="s">
        <v>196</v>
      </c>
      <c r="M547" t="s">
        <v>196</v>
      </c>
      <c r="N547" t="s">
        <v>76</v>
      </c>
      <c r="O547" t="s">
        <v>76</v>
      </c>
      <c r="P547" t="s">
        <v>65</v>
      </c>
      <c r="Q547">
        <v>102</v>
      </c>
      <c r="R547">
        <v>102</v>
      </c>
      <c r="S547">
        <v>102</v>
      </c>
      <c r="T547">
        <v>102</v>
      </c>
      <c r="U547">
        <v>102</v>
      </c>
      <c r="V547">
        <v>102</v>
      </c>
      <c r="W547">
        <v>102</v>
      </c>
      <c r="X547">
        <v>102</v>
      </c>
      <c r="Y547">
        <v>102</v>
      </c>
      <c r="Z547">
        <v>102</v>
      </c>
      <c r="AA547">
        <v>102</v>
      </c>
      <c r="AB547">
        <v>102</v>
      </c>
      <c r="AC547">
        <v>102</v>
      </c>
      <c r="AD547">
        <v>59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102</v>
      </c>
      <c r="AL547">
        <v>0</v>
      </c>
      <c r="AM547">
        <v>0</v>
      </c>
      <c r="AN547">
        <v>0</v>
      </c>
      <c r="AO547">
        <v>0</v>
      </c>
      <c r="AP547">
        <v>102</v>
      </c>
      <c r="AQ547">
        <v>0</v>
      </c>
      <c r="AR547">
        <v>0</v>
      </c>
      <c r="AS547">
        <v>0</v>
      </c>
      <c r="AT547" s="1">
        <v>716.24</v>
      </c>
      <c r="AU547" s="1">
        <v>73056.479999999996</v>
      </c>
      <c r="AV547" s="1">
        <v>0</v>
      </c>
      <c r="AW547" s="1">
        <v>73056.479999999996</v>
      </c>
      <c r="AX547" t="s">
        <v>1516</v>
      </c>
    </row>
    <row r="548" spans="1:50" x14ac:dyDescent="0.25">
      <c r="A548" t="s">
        <v>1517</v>
      </c>
      <c r="B548" t="s">
        <v>67</v>
      </c>
      <c r="C548">
        <v>2014</v>
      </c>
      <c r="D548" t="s">
        <v>1518</v>
      </c>
      <c r="E548" t="s">
        <v>555</v>
      </c>
      <c r="F548" t="s">
        <v>556</v>
      </c>
      <c r="G548" t="s">
        <v>71</v>
      </c>
      <c r="H548" t="s">
        <v>72</v>
      </c>
      <c r="I548" t="s">
        <v>355</v>
      </c>
      <c r="J548" t="s">
        <v>557</v>
      </c>
      <c r="K548" t="s">
        <v>558</v>
      </c>
      <c r="L548" t="s">
        <v>61</v>
      </c>
      <c r="M548" t="s">
        <v>76</v>
      </c>
      <c r="N548" t="s">
        <v>76</v>
      </c>
      <c r="O548" t="s">
        <v>76</v>
      </c>
      <c r="P548" t="s">
        <v>77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 s="1" t="s">
        <v>78</v>
      </c>
      <c r="AU548" s="1">
        <v>0</v>
      </c>
      <c r="AV548" s="1">
        <v>0</v>
      </c>
      <c r="AW548" s="1">
        <v>0</v>
      </c>
      <c r="AX548" t="s">
        <v>558</v>
      </c>
    </row>
    <row r="549" spans="1:50" x14ac:dyDescent="0.25">
      <c r="A549" t="s">
        <v>1519</v>
      </c>
      <c r="B549" t="s">
        <v>51</v>
      </c>
      <c r="C549" t="s">
        <v>143</v>
      </c>
      <c r="D549" t="s">
        <v>1520</v>
      </c>
      <c r="E549" t="s">
        <v>1521</v>
      </c>
      <c r="F549" t="s">
        <v>194</v>
      </c>
      <c r="G549" t="s">
        <v>56</v>
      </c>
      <c r="H549" t="s">
        <v>72</v>
      </c>
      <c r="I549" t="s">
        <v>90</v>
      </c>
      <c r="J549" t="s">
        <v>147</v>
      </c>
      <c r="K549" t="s">
        <v>195</v>
      </c>
      <c r="L549" t="s">
        <v>61</v>
      </c>
      <c r="M549" t="s">
        <v>76</v>
      </c>
      <c r="N549" t="s">
        <v>76</v>
      </c>
      <c r="O549" t="s">
        <v>76</v>
      </c>
      <c r="P549" t="s">
        <v>65</v>
      </c>
      <c r="Q549">
        <v>28</v>
      </c>
      <c r="R549">
        <v>28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50</v>
      </c>
      <c r="AG549">
        <v>0</v>
      </c>
      <c r="AH549">
        <v>0</v>
      </c>
      <c r="AI549">
        <v>50</v>
      </c>
      <c r="AJ549">
        <v>297</v>
      </c>
      <c r="AK549">
        <v>28</v>
      </c>
      <c r="AL549">
        <v>0</v>
      </c>
      <c r="AM549">
        <v>0</v>
      </c>
      <c r="AN549">
        <v>0</v>
      </c>
      <c r="AO549">
        <v>0</v>
      </c>
      <c r="AP549">
        <v>28</v>
      </c>
      <c r="AQ549">
        <v>0</v>
      </c>
      <c r="AR549">
        <v>50</v>
      </c>
      <c r="AS549">
        <v>78</v>
      </c>
      <c r="AT549" s="1">
        <v>495.66019999999997</v>
      </c>
      <c r="AU549" s="1">
        <v>13878.4856</v>
      </c>
      <c r="AV549" s="1">
        <v>24783.01</v>
      </c>
      <c r="AW549" s="1">
        <v>0</v>
      </c>
      <c r="AX549" t="s">
        <v>195</v>
      </c>
    </row>
    <row r="550" spans="1:50" x14ac:dyDescent="0.25">
      <c r="A550" t="s">
        <v>1522</v>
      </c>
      <c r="B550" t="s">
        <v>67</v>
      </c>
      <c r="C550">
        <v>2014</v>
      </c>
      <c r="D550" t="s">
        <v>1523</v>
      </c>
      <c r="E550" t="s">
        <v>179</v>
      </c>
      <c r="F550" t="s">
        <v>180</v>
      </c>
      <c r="G550" t="s">
        <v>71</v>
      </c>
      <c r="H550" t="s">
        <v>72</v>
      </c>
      <c r="I550" t="s">
        <v>73</v>
      </c>
      <c r="J550" t="s">
        <v>181</v>
      </c>
      <c r="K550" t="s">
        <v>182</v>
      </c>
      <c r="L550" t="s">
        <v>61</v>
      </c>
      <c r="M550" t="s">
        <v>62</v>
      </c>
      <c r="N550" t="s">
        <v>76</v>
      </c>
      <c r="O550" t="s">
        <v>76</v>
      </c>
      <c r="P550" t="s">
        <v>77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 s="1" t="s">
        <v>78</v>
      </c>
      <c r="AU550" s="1">
        <v>0</v>
      </c>
      <c r="AV550" s="1">
        <v>0</v>
      </c>
      <c r="AW550" s="1">
        <v>0</v>
      </c>
      <c r="AX550" t="s">
        <v>182</v>
      </c>
    </row>
    <row r="551" spans="1:50" x14ac:dyDescent="0.25">
      <c r="A551" t="s">
        <v>1524</v>
      </c>
      <c r="B551" t="s">
        <v>67</v>
      </c>
      <c r="C551">
        <v>2014</v>
      </c>
      <c r="D551" t="s">
        <v>1525</v>
      </c>
      <c r="E551" t="s">
        <v>1526</v>
      </c>
      <c r="F551" t="s">
        <v>1527</v>
      </c>
      <c r="G551" t="s">
        <v>71</v>
      </c>
      <c r="H551" t="s">
        <v>72</v>
      </c>
      <c r="I551" t="s">
        <v>73</v>
      </c>
      <c r="J551" t="s">
        <v>1528</v>
      </c>
      <c r="K551" t="s">
        <v>1529</v>
      </c>
      <c r="L551" t="s">
        <v>61</v>
      </c>
      <c r="M551" t="s">
        <v>76</v>
      </c>
      <c r="N551" t="s">
        <v>76</v>
      </c>
      <c r="O551" t="s">
        <v>76</v>
      </c>
      <c r="P551" t="s">
        <v>77</v>
      </c>
      <c r="Q551">
        <v>223</v>
      </c>
      <c r="R551">
        <v>223</v>
      </c>
      <c r="S551">
        <v>223</v>
      </c>
      <c r="T551">
        <v>223</v>
      </c>
      <c r="U551">
        <v>223</v>
      </c>
      <c r="V551">
        <v>223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223</v>
      </c>
      <c r="AL551">
        <v>0</v>
      </c>
      <c r="AM551">
        <v>0</v>
      </c>
      <c r="AN551">
        <v>0</v>
      </c>
      <c r="AO551">
        <v>0</v>
      </c>
      <c r="AP551">
        <v>223</v>
      </c>
      <c r="AQ551">
        <v>0</v>
      </c>
      <c r="AR551">
        <v>0</v>
      </c>
      <c r="AS551">
        <v>0</v>
      </c>
      <c r="AT551" s="1">
        <v>725.44</v>
      </c>
      <c r="AU551" s="1">
        <v>161773.12000000002</v>
      </c>
      <c r="AV551" s="1">
        <v>0</v>
      </c>
      <c r="AW551" s="1">
        <v>0</v>
      </c>
      <c r="AX551" t="s">
        <v>1529</v>
      </c>
    </row>
    <row r="552" spans="1:50" x14ac:dyDescent="0.25">
      <c r="A552" t="s">
        <v>4159</v>
      </c>
      <c r="B552" t="s">
        <v>101</v>
      </c>
      <c r="C552" t="s">
        <v>718</v>
      </c>
      <c r="D552" t="s">
        <v>4160</v>
      </c>
      <c r="E552" t="s">
        <v>1739</v>
      </c>
      <c r="F552" t="s">
        <v>229</v>
      </c>
      <c r="G552" t="s">
        <v>71</v>
      </c>
      <c r="H552" t="s">
        <v>106</v>
      </c>
      <c r="I552" t="s">
        <v>230</v>
      </c>
      <c r="J552" t="s">
        <v>231</v>
      </c>
      <c r="K552" t="s">
        <v>229</v>
      </c>
      <c r="L552" t="s">
        <v>61</v>
      </c>
      <c r="M552" t="s">
        <v>76</v>
      </c>
      <c r="N552" t="s">
        <v>76</v>
      </c>
      <c r="O552" t="s">
        <v>76</v>
      </c>
      <c r="P552" t="s">
        <v>110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 s="1" t="s">
        <v>78</v>
      </c>
      <c r="AU552" s="1">
        <v>0</v>
      </c>
      <c r="AV552" s="1">
        <v>0</v>
      </c>
      <c r="AW552" s="1">
        <v>0</v>
      </c>
      <c r="AX552" t="s">
        <v>229</v>
      </c>
    </row>
    <row r="553" spans="1:50" x14ac:dyDescent="0.25">
      <c r="A553" t="s">
        <v>4161</v>
      </c>
      <c r="B553" t="s">
        <v>51</v>
      </c>
      <c r="C553" t="s">
        <v>122</v>
      </c>
      <c r="D553" t="s">
        <v>4162</v>
      </c>
      <c r="E553" t="s">
        <v>4163</v>
      </c>
      <c r="F553" t="s">
        <v>188</v>
      </c>
      <c r="G553" t="s">
        <v>76</v>
      </c>
      <c r="H553" t="s">
        <v>57</v>
      </c>
      <c r="I553" t="s">
        <v>126</v>
      </c>
      <c r="J553" t="s">
        <v>76</v>
      </c>
      <c r="K553" t="s">
        <v>76</v>
      </c>
      <c r="L553" t="s">
        <v>61</v>
      </c>
      <c r="M553" t="s">
        <v>62</v>
      </c>
      <c r="N553" t="s">
        <v>76</v>
      </c>
      <c r="O553" t="s">
        <v>76</v>
      </c>
      <c r="P553" t="s">
        <v>127</v>
      </c>
      <c r="Q553">
        <v>10</v>
      </c>
      <c r="R553">
        <v>10</v>
      </c>
      <c r="S553">
        <v>10</v>
      </c>
      <c r="T553">
        <v>6</v>
      </c>
      <c r="U553">
        <v>6</v>
      </c>
      <c r="V553">
        <v>2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10</v>
      </c>
      <c r="AL553">
        <v>0</v>
      </c>
      <c r="AM553">
        <v>0</v>
      </c>
      <c r="AN553">
        <v>0</v>
      </c>
      <c r="AO553">
        <v>0</v>
      </c>
      <c r="AP553">
        <v>10</v>
      </c>
      <c r="AQ553">
        <v>0</v>
      </c>
      <c r="AR553">
        <v>0</v>
      </c>
      <c r="AS553">
        <v>0</v>
      </c>
      <c r="AT553" s="1">
        <v>13569</v>
      </c>
      <c r="AU553" s="1">
        <v>135690</v>
      </c>
      <c r="AV553" s="1">
        <v>0</v>
      </c>
      <c r="AW553" s="1">
        <v>0</v>
      </c>
      <c r="AX553" t="s">
        <v>188</v>
      </c>
    </row>
    <row r="554" spans="1:50" x14ac:dyDescent="0.25">
      <c r="A554" t="s">
        <v>4164</v>
      </c>
      <c r="B554" t="s">
        <v>67</v>
      </c>
      <c r="C554">
        <v>2014</v>
      </c>
      <c r="D554" t="s">
        <v>4165</v>
      </c>
      <c r="E554" t="s">
        <v>2378</v>
      </c>
      <c r="F554" t="s">
        <v>724</v>
      </c>
      <c r="G554" t="s">
        <v>116</v>
      </c>
      <c r="H554" t="s">
        <v>72</v>
      </c>
      <c r="I554" t="s">
        <v>117</v>
      </c>
      <c r="J554" t="s">
        <v>725</v>
      </c>
      <c r="K554" t="s">
        <v>726</v>
      </c>
      <c r="L554" t="s">
        <v>61</v>
      </c>
      <c r="M554" t="s">
        <v>62</v>
      </c>
      <c r="N554" t="s">
        <v>76</v>
      </c>
      <c r="O554" t="s">
        <v>76</v>
      </c>
      <c r="P554" t="s">
        <v>120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 s="1" t="s">
        <v>78</v>
      </c>
      <c r="AU554" s="1">
        <v>0</v>
      </c>
      <c r="AV554" s="1">
        <v>0</v>
      </c>
      <c r="AW554" s="1">
        <v>0</v>
      </c>
      <c r="AX554" t="s">
        <v>726</v>
      </c>
    </row>
    <row r="555" spans="1:50" x14ac:dyDescent="0.25">
      <c r="A555" t="s">
        <v>4166</v>
      </c>
      <c r="B555" t="s">
        <v>67</v>
      </c>
      <c r="C555">
        <v>2014</v>
      </c>
      <c r="D555" t="s">
        <v>4167</v>
      </c>
      <c r="E555" t="s">
        <v>298</v>
      </c>
      <c r="F555" t="s">
        <v>299</v>
      </c>
      <c r="G555" t="s">
        <v>71</v>
      </c>
      <c r="H555" t="s">
        <v>72</v>
      </c>
      <c r="I555" t="s">
        <v>230</v>
      </c>
      <c r="J555" t="s">
        <v>300</v>
      </c>
      <c r="K555" t="s">
        <v>301</v>
      </c>
      <c r="L555" t="s">
        <v>61</v>
      </c>
      <c r="M555" t="s">
        <v>76</v>
      </c>
      <c r="N555" t="s">
        <v>76</v>
      </c>
      <c r="O555" t="s">
        <v>76</v>
      </c>
      <c r="P555" t="s">
        <v>77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 s="1" t="s">
        <v>78</v>
      </c>
      <c r="AU555" s="1">
        <v>0</v>
      </c>
      <c r="AV555" s="1">
        <v>0</v>
      </c>
      <c r="AW555" s="1">
        <v>0</v>
      </c>
      <c r="AX555" t="s">
        <v>301</v>
      </c>
    </row>
    <row r="556" spans="1:50" x14ac:dyDescent="0.25">
      <c r="A556" t="s">
        <v>4168</v>
      </c>
      <c r="B556" t="s">
        <v>51</v>
      </c>
      <c r="C556" t="s">
        <v>752</v>
      </c>
      <c r="D556" t="s">
        <v>4169</v>
      </c>
      <c r="E556" t="s">
        <v>4170</v>
      </c>
      <c r="F556" t="s">
        <v>1644</v>
      </c>
      <c r="G556" t="s">
        <v>56</v>
      </c>
      <c r="H556" t="s">
        <v>72</v>
      </c>
      <c r="I556" t="s">
        <v>58</v>
      </c>
      <c r="J556" t="s">
        <v>1645</v>
      </c>
      <c r="K556" t="s">
        <v>1646</v>
      </c>
      <c r="L556" t="s">
        <v>61</v>
      </c>
      <c r="M556" t="s">
        <v>62</v>
      </c>
      <c r="N556" t="s">
        <v>63</v>
      </c>
      <c r="O556" t="s">
        <v>64</v>
      </c>
      <c r="P556" t="s">
        <v>65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 s="1" t="s">
        <v>78</v>
      </c>
      <c r="AU556" s="1">
        <v>0</v>
      </c>
      <c r="AV556" s="1">
        <v>0</v>
      </c>
      <c r="AW556" s="1">
        <v>0</v>
      </c>
      <c r="AX556" t="s">
        <v>1646</v>
      </c>
    </row>
    <row r="557" spans="1:50" x14ac:dyDescent="0.25">
      <c r="A557" t="s">
        <v>1658</v>
      </c>
      <c r="B557" t="s">
        <v>67</v>
      </c>
      <c r="C557">
        <v>2014</v>
      </c>
      <c r="D557" t="s">
        <v>1659</v>
      </c>
      <c r="E557" t="s">
        <v>589</v>
      </c>
      <c r="F557" t="s">
        <v>458</v>
      </c>
      <c r="G557" t="s">
        <v>71</v>
      </c>
      <c r="H557" t="s">
        <v>72</v>
      </c>
      <c r="I557" t="s">
        <v>73</v>
      </c>
      <c r="J557" t="s">
        <v>459</v>
      </c>
      <c r="K557" t="s">
        <v>460</v>
      </c>
      <c r="L557" t="s">
        <v>61</v>
      </c>
      <c r="M557" t="s">
        <v>76</v>
      </c>
      <c r="N557" t="s">
        <v>76</v>
      </c>
      <c r="O557" t="s">
        <v>76</v>
      </c>
      <c r="P557" t="s">
        <v>77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 s="1" t="s">
        <v>78</v>
      </c>
      <c r="AU557" s="1">
        <v>0</v>
      </c>
      <c r="AV557" s="1">
        <v>0</v>
      </c>
      <c r="AW557" s="1">
        <v>0</v>
      </c>
      <c r="AX557" t="s">
        <v>460</v>
      </c>
    </row>
    <row r="558" spans="1:50" x14ac:dyDescent="0.25">
      <c r="A558" t="s">
        <v>1660</v>
      </c>
      <c r="B558" t="s">
        <v>67</v>
      </c>
      <c r="C558" t="s">
        <v>94</v>
      </c>
      <c r="D558" t="s">
        <v>1661</v>
      </c>
      <c r="E558" t="s">
        <v>1662</v>
      </c>
      <c r="F558" t="s">
        <v>550</v>
      </c>
      <c r="G558" t="s">
        <v>71</v>
      </c>
      <c r="H558" t="s">
        <v>72</v>
      </c>
      <c r="I558" t="s">
        <v>391</v>
      </c>
      <c r="J558" t="s">
        <v>551</v>
      </c>
      <c r="K558" t="s">
        <v>552</v>
      </c>
      <c r="L558" t="s">
        <v>61</v>
      </c>
      <c r="M558" t="s">
        <v>76</v>
      </c>
      <c r="N558" t="s">
        <v>76</v>
      </c>
      <c r="O558" t="s">
        <v>76</v>
      </c>
      <c r="P558" t="s">
        <v>77</v>
      </c>
      <c r="Q558">
        <v>24</v>
      </c>
      <c r="R558">
        <v>24</v>
      </c>
      <c r="S558">
        <v>24</v>
      </c>
      <c r="T558">
        <v>24</v>
      </c>
      <c r="U558">
        <v>24</v>
      </c>
      <c r="V558">
        <v>24</v>
      </c>
      <c r="W558">
        <v>24</v>
      </c>
      <c r="X558">
        <v>19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24</v>
      </c>
      <c r="AL558">
        <v>0</v>
      </c>
      <c r="AM558">
        <v>0</v>
      </c>
      <c r="AN558">
        <v>0</v>
      </c>
      <c r="AO558">
        <v>0</v>
      </c>
      <c r="AP558">
        <v>24</v>
      </c>
      <c r="AQ558">
        <v>0</v>
      </c>
      <c r="AR558">
        <v>0</v>
      </c>
      <c r="AS558">
        <v>0</v>
      </c>
      <c r="AT558" s="1">
        <v>1831.17</v>
      </c>
      <c r="AU558" s="1">
        <v>43948.08</v>
      </c>
      <c r="AV558" s="1">
        <v>0</v>
      </c>
      <c r="AW558" s="1">
        <v>34792.230000000003</v>
      </c>
      <c r="AX558" t="s">
        <v>552</v>
      </c>
    </row>
    <row r="559" spans="1:50" x14ac:dyDescent="0.25">
      <c r="A559" t="s">
        <v>1663</v>
      </c>
      <c r="B559" t="s">
        <v>67</v>
      </c>
      <c r="C559">
        <v>2014</v>
      </c>
      <c r="D559" t="s">
        <v>1664</v>
      </c>
      <c r="E559" t="s">
        <v>636</v>
      </c>
      <c r="F559" t="s">
        <v>637</v>
      </c>
      <c r="G559" t="s">
        <v>71</v>
      </c>
      <c r="H559" t="s">
        <v>72</v>
      </c>
      <c r="I559" t="s">
        <v>73</v>
      </c>
      <c r="J559" t="s">
        <v>638</v>
      </c>
      <c r="K559" t="s">
        <v>639</v>
      </c>
      <c r="L559" t="s">
        <v>61</v>
      </c>
      <c r="M559" t="s">
        <v>76</v>
      </c>
      <c r="N559" t="s">
        <v>76</v>
      </c>
      <c r="O559" t="s">
        <v>76</v>
      </c>
      <c r="P559" t="s">
        <v>77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 s="1" t="s">
        <v>78</v>
      </c>
      <c r="AU559" s="1">
        <v>0</v>
      </c>
      <c r="AV559" s="1">
        <v>0</v>
      </c>
      <c r="AW559" s="1">
        <v>0</v>
      </c>
      <c r="AX559" t="s">
        <v>639</v>
      </c>
    </row>
    <row r="560" spans="1:50" x14ac:dyDescent="0.25">
      <c r="A560" t="s">
        <v>1665</v>
      </c>
      <c r="B560" t="s">
        <v>101</v>
      </c>
      <c r="C560" t="s">
        <v>1595</v>
      </c>
      <c r="D560" t="s">
        <v>1666</v>
      </c>
      <c r="E560" t="s">
        <v>1667</v>
      </c>
      <c r="F560" t="s">
        <v>1598</v>
      </c>
      <c r="G560" t="s">
        <v>76</v>
      </c>
      <c r="H560" t="s">
        <v>106</v>
      </c>
      <c r="I560" t="s">
        <v>117</v>
      </c>
      <c r="J560" t="s">
        <v>76</v>
      </c>
      <c r="K560" t="s">
        <v>76</v>
      </c>
      <c r="L560" t="s">
        <v>61</v>
      </c>
      <c r="M560" t="s">
        <v>62</v>
      </c>
      <c r="N560" t="s">
        <v>63</v>
      </c>
      <c r="O560" t="s">
        <v>120</v>
      </c>
      <c r="P560" t="s">
        <v>120</v>
      </c>
      <c r="Q560">
        <v>71</v>
      </c>
      <c r="R560">
        <v>71</v>
      </c>
      <c r="S560">
        <v>71</v>
      </c>
      <c r="T560">
        <v>71</v>
      </c>
      <c r="U560">
        <v>71</v>
      </c>
      <c r="V560">
        <v>71</v>
      </c>
      <c r="W560">
        <v>71</v>
      </c>
      <c r="X560">
        <v>71</v>
      </c>
      <c r="Y560">
        <v>71</v>
      </c>
      <c r="Z560">
        <v>71</v>
      </c>
      <c r="AA560">
        <v>71</v>
      </c>
      <c r="AB560">
        <v>71</v>
      </c>
      <c r="AC560">
        <v>71</v>
      </c>
      <c r="AD560">
        <v>71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71</v>
      </c>
      <c r="AL560">
        <v>0</v>
      </c>
      <c r="AM560">
        <v>0</v>
      </c>
      <c r="AN560">
        <v>0</v>
      </c>
      <c r="AO560">
        <v>0</v>
      </c>
      <c r="AP560">
        <v>71</v>
      </c>
      <c r="AQ560">
        <v>0</v>
      </c>
      <c r="AR560">
        <v>0</v>
      </c>
      <c r="AS560">
        <v>0</v>
      </c>
      <c r="AT560" s="1">
        <v>164.08</v>
      </c>
      <c r="AU560" s="1">
        <v>11649.68</v>
      </c>
      <c r="AV560" s="1">
        <v>0</v>
      </c>
      <c r="AW560" s="1">
        <v>11649.68</v>
      </c>
      <c r="AX560" t="s">
        <v>1599</v>
      </c>
    </row>
    <row r="561" spans="1:50" x14ac:dyDescent="0.25">
      <c r="A561" t="s">
        <v>1668</v>
      </c>
      <c r="B561" t="s">
        <v>51</v>
      </c>
      <c r="C561" t="s">
        <v>52</v>
      </c>
      <c r="D561" t="s">
        <v>1669</v>
      </c>
      <c r="E561" t="s">
        <v>1670</v>
      </c>
      <c r="F561" t="s">
        <v>1671</v>
      </c>
      <c r="G561" t="s">
        <v>56</v>
      </c>
      <c r="H561" t="s">
        <v>57</v>
      </c>
      <c r="I561" t="s">
        <v>58</v>
      </c>
      <c r="J561" t="s">
        <v>1672</v>
      </c>
      <c r="K561" t="s">
        <v>1673</v>
      </c>
      <c r="L561" t="s">
        <v>61</v>
      </c>
      <c r="M561" t="s">
        <v>62</v>
      </c>
      <c r="N561" t="s">
        <v>63</v>
      </c>
      <c r="O561" t="s">
        <v>64</v>
      </c>
      <c r="P561" t="s">
        <v>65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0</v>
      </c>
      <c r="AM561">
        <v>0</v>
      </c>
      <c r="AN561">
        <v>0</v>
      </c>
      <c r="AO561">
        <v>0</v>
      </c>
      <c r="AP561">
        <v>1</v>
      </c>
      <c r="AQ561">
        <v>0</v>
      </c>
      <c r="AR561">
        <v>0</v>
      </c>
      <c r="AS561">
        <v>0</v>
      </c>
      <c r="AT561" s="1">
        <v>578.76</v>
      </c>
      <c r="AU561" s="1">
        <v>578.76</v>
      </c>
      <c r="AV561" s="1">
        <v>0</v>
      </c>
      <c r="AW561" s="1">
        <v>578.76</v>
      </c>
      <c r="AX561" t="s">
        <v>1673</v>
      </c>
    </row>
    <row r="562" spans="1:50" x14ac:dyDescent="0.25">
      <c r="A562" t="s">
        <v>6757</v>
      </c>
      <c r="B562" t="s">
        <v>67</v>
      </c>
      <c r="C562" t="s">
        <v>284</v>
      </c>
      <c r="D562" t="s">
        <v>6758</v>
      </c>
      <c r="E562" t="s">
        <v>1772</v>
      </c>
      <c r="F562" t="s">
        <v>1773</v>
      </c>
      <c r="G562" t="s">
        <v>71</v>
      </c>
      <c r="H562" t="s">
        <v>72</v>
      </c>
      <c r="I562" t="s">
        <v>73</v>
      </c>
      <c r="J562" t="s">
        <v>1774</v>
      </c>
      <c r="K562" t="s">
        <v>1775</v>
      </c>
      <c r="L562" t="s">
        <v>61</v>
      </c>
      <c r="M562" t="s">
        <v>76</v>
      </c>
      <c r="N562" t="s">
        <v>76</v>
      </c>
      <c r="O562" t="s">
        <v>76</v>
      </c>
      <c r="P562" t="s">
        <v>77</v>
      </c>
      <c r="Q562">
        <v>901</v>
      </c>
      <c r="R562">
        <v>901</v>
      </c>
      <c r="S562">
        <v>721</v>
      </c>
      <c r="T562">
        <v>721</v>
      </c>
      <c r="U562">
        <v>361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451</v>
      </c>
      <c r="AH562">
        <v>0</v>
      </c>
      <c r="AI562">
        <v>451</v>
      </c>
      <c r="AJ562">
        <v>0</v>
      </c>
      <c r="AK562">
        <v>901</v>
      </c>
      <c r="AL562">
        <v>0</v>
      </c>
      <c r="AM562">
        <v>0</v>
      </c>
      <c r="AN562">
        <v>0</v>
      </c>
      <c r="AO562">
        <v>0</v>
      </c>
      <c r="AP562">
        <v>901</v>
      </c>
      <c r="AQ562">
        <v>451</v>
      </c>
      <c r="AR562">
        <v>0</v>
      </c>
      <c r="AS562">
        <v>0</v>
      </c>
      <c r="AT562" s="1">
        <v>395.89</v>
      </c>
      <c r="AU562" s="1">
        <v>356696.89</v>
      </c>
      <c r="AV562" s="1">
        <v>178546.38999999998</v>
      </c>
      <c r="AW562" s="1">
        <v>0</v>
      </c>
      <c r="AX562" t="s">
        <v>1775</v>
      </c>
    </row>
    <row r="563" spans="1:50" x14ac:dyDescent="0.25">
      <c r="A563" t="s">
        <v>4434</v>
      </c>
      <c r="B563" t="s">
        <v>67</v>
      </c>
      <c r="C563" t="s">
        <v>575</v>
      </c>
      <c r="D563" t="s">
        <v>4435</v>
      </c>
      <c r="E563" t="s">
        <v>4436</v>
      </c>
      <c r="F563" t="s">
        <v>1383</v>
      </c>
      <c r="G563" t="s">
        <v>116</v>
      </c>
      <c r="H563" t="s">
        <v>72</v>
      </c>
      <c r="I563" t="s">
        <v>117</v>
      </c>
      <c r="J563" t="s">
        <v>1384</v>
      </c>
      <c r="K563" t="s">
        <v>1385</v>
      </c>
      <c r="L563" t="s">
        <v>61</v>
      </c>
      <c r="M563" t="s">
        <v>76</v>
      </c>
      <c r="N563" t="s">
        <v>76</v>
      </c>
      <c r="O563" t="s">
        <v>76</v>
      </c>
      <c r="P563" t="s">
        <v>120</v>
      </c>
      <c r="Q563">
        <v>83</v>
      </c>
      <c r="R563">
        <v>83</v>
      </c>
      <c r="S563">
        <v>83</v>
      </c>
      <c r="T563">
        <v>83</v>
      </c>
      <c r="U563">
        <v>83</v>
      </c>
      <c r="V563">
        <v>83</v>
      </c>
      <c r="W563">
        <v>83</v>
      </c>
      <c r="X563">
        <v>83</v>
      </c>
      <c r="Y563">
        <v>83</v>
      </c>
      <c r="Z563">
        <v>83</v>
      </c>
      <c r="AA563">
        <v>83</v>
      </c>
      <c r="AB563">
        <v>83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83</v>
      </c>
      <c r="AL563">
        <v>0</v>
      </c>
      <c r="AM563">
        <v>0</v>
      </c>
      <c r="AN563">
        <v>0</v>
      </c>
      <c r="AO563">
        <v>0</v>
      </c>
      <c r="AP563">
        <v>83</v>
      </c>
      <c r="AQ563">
        <v>0</v>
      </c>
      <c r="AR563">
        <v>0</v>
      </c>
      <c r="AS563">
        <v>0</v>
      </c>
      <c r="AT563" s="1">
        <v>172.66</v>
      </c>
      <c r="AU563" s="1">
        <v>14330.779999999999</v>
      </c>
      <c r="AV563" s="1">
        <v>0</v>
      </c>
      <c r="AW563" s="1">
        <v>14330.779999999999</v>
      </c>
      <c r="AX563" t="s">
        <v>1385</v>
      </c>
    </row>
    <row r="564" spans="1:50" x14ac:dyDescent="0.25">
      <c r="A564" t="s">
        <v>4437</v>
      </c>
      <c r="B564" t="s">
        <v>67</v>
      </c>
      <c r="C564">
        <v>2014</v>
      </c>
      <c r="D564" t="s">
        <v>4438</v>
      </c>
      <c r="E564" t="s">
        <v>256</v>
      </c>
      <c r="F564" t="s">
        <v>257</v>
      </c>
      <c r="G564" t="s">
        <v>71</v>
      </c>
      <c r="H564" t="s">
        <v>72</v>
      </c>
      <c r="I564" t="s">
        <v>133</v>
      </c>
      <c r="J564" t="s">
        <v>258</v>
      </c>
      <c r="K564" t="s">
        <v>259</v>
      </c>
      <c r="L564" t="s">
        <v>61</v>
      </c>
      <c r="M564" t="s">
        <v>76</v>
      </c>
      <c r="N564" t="s">
        <v>76</v>
      </c>
      <c r="O564" t="s">
        <v>76</v>
      </c>
      <c r="P564" t="s">
        <v>77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 s="1" t="s">
        <v>78</v>
      </c>
      <c r="AU564" s="1">
        <v>0</v>
      </c>
      <c r="AV564" s="1">
        <v>0</v>
      </c>
      <c r="AW564" s="1">
        <v>0</v>
      </c>
      <c r="AX564" t="s">
        <v>259</v>
      </c>
    </row>
    <row r="565" spans="1:50" x14ac:dyDescent="0.25">
      <c r="A565" t="s">
        <v>6743</v>
      </c>
      <c r="B565" t="s">
        <v>67</v>
      </c>
      <c r="C565" t="s">
        <v>284</v>
      </c>
      <c r="D565" t="s">
        <v>6744</v>
      </c>
      <c r="E565" t="s">
        <v>8274</v>
      </c>
      <c r="F565" t="s">
        <v>287</v>
      </c>
      <c r="G565" t="s">
        <v>71</v>
      </c>
      <c r="H565" t="s">
        <v>72</v>
      </c>
      <c r="I565" t="s">
        <v>230</v>
      </c>
      <c r="J565" t="s">
        <v>288</v>
      </c>
      <c r="K565" t="s">
        <v>289</v>
      </c>
      <c r="L565" t="s">
        <v>61</v>
      </c>
      <c r="M565" t="s">
        <v>76</v>
      </c>
      <c r="N565" t="s">
        <v>76</v>
      </c>
      <c r="O565" t="s">
        <v>76</v>
      </c>
      <c r="P565" t="s">
        <v>77</v>
      </c>
      <c r="Q565">
        <v>725</v>
      </c>
      <c r="R565">
        <v>725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5074</v>
      </c>
      <c r="AF565">
        <v>0</v>
      </c>
      <c r="AG565">
        <v>0</v>
      </c>
      <c r="AH565">
        <v>0</v>
      </c>
      <c r="AI565">
        <v>5074</v>
      </c>
      <c r="AJ565">
        <v>3001</v>
      </c>
      <c r="AK565">
        <v>725</v>
      </c>
      <c r="AL565">
        <v>0</v>
      </c>
      <c r="AM565">
        <v>0</v>
      </c>
      <c r="AN565">
        <v>0</v>
      </c>
      <c r="AO565">
        <v>0</v>
      </c>
      <c r="AP565">
        <v>725</v>
      </c>
      <c r="AQ565">
        <v>384</v>
      </c>
      <c r="AR565">
        <v>4690</v>
      </c>
      <c r="AS565">
        <v>4690</v>
      </c>
      <c r="AT565" s="1">
        <v>487.32</v>
      </c>
      <c r="AU565" s="1">
        <v>353307</v>
      </c>
      <c r="AV565" s="1">
        <v>2472661.6800000002</v>
      </c>
      <c r="AW565" s="1">
        <v>0</v>
      </c>
      <c r="AX565" t="s">
        <v>289</v>
      </c>
    </row>
    <row r="566" spans="1:50" x14ac:dyDescent="0.25">
      <c r="A566" t="s">
        <v>4439</v>
      </c>
      <c r="B566" t="s">
        <v>51</v>
      </c>
      <c r="C566" t="s">
        <v>156</v>
      </c>
      <c r="D566" t="s">
        <v>4440</v>
      </c>
      <c r="E566" t="s">
        <v>4441</v>
      </c>
      <c r="F566" t="s">
        <v>2985</v>
      </c>
      <c r="G566" t="s">
        <v>76</v>
      </c>
      <c r="H566" t="s">
        <v>72</v>
      </c>
      <c r="I566" t="s">
        <v>1143</v>
      </c>
      <c r="J566" t="s">
        <v>76</v>
      </c>
      <c r="K566" t="s">
        <v>2987</v>
      </c>
      <c r="L566" t="s">
        <v>61</v>
      </c>
      <c r="M566" t="s">
        <v>62</v>
      </c>
      <c r="N566" t="s">
        <v>76</v>
      </c>
      <c r="O566" t="s">
        <v>76</v>
      </c>
      <c r="P566" t="s">
        <v>65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 s="1" t="s">
        <v>78</v>
      </c>
      <c r="AU566" s="1">
        <v>0</v>
      </c>
      <c r="AV566" s="1">
        <v>0</v>
      </c>
      <c r="AW566" s="1">
        <v>0</v>
      </c>
      <c r="AX566" t="s">
        <v>2987</v>
      </c>
    </row>
    <row r="567" spans="1:50" x14ac:dyDescent="0.25">
      <c r="A567" t="s">
        <v>4375</v>
      </c>
      <c r="B567" t="s">
        <v>101</v>
      </c>
      <c r="C567" t="s">
        <v>718</v>
      </c>
      <c r="D567" t="s">
        <v>4376</v>
      </c>
      <c r="E567" t="s">
        <v>4377</v>
      </c>
      <c r="F567" t="s">
        <v>397</v>
      </c>
      <c r="G567" t="s">
        <v>71</v>
      </c>
      <c r="H567" t="s">
        <v>106</v>
      </c>
      <c r="I567" t="s">
        <v>230</v>
      </c>
      <c r="J567" t="s">
        <v>398</v>
      </c>
      <c r="K567" t="s">
        <v>399</v>
      </c>
      <c r="L567" t="s">
        <v>61</v>
      </c>
      <c r="M567" t="s">
        <v>76</v>
      </c>
      <c r="N567" t="s">
        <v>76</v>
      </c>
      <c r="O567" t="s">
        <v>76</v>
      </c>
      <c r="P567" t="s">
        <v>110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 s="1" t="s">
        <v>78</v>
      </c>
      <c r="AU567" s="1">
        <v>0</v>
      </c>
      <c r="AV567" s="1">
        <v>0</v>
      </c>
      <c r="AW567" s="1">
        <v>0</v>
      </c>
      <c r="AX567" t="s">
        <v>399</v>
      </c>
    </row>
    <row r="568" spans="1:50" x14ac:dyDescent="0.25">
      <c r="A568" t="s">
        <v>4378</v>
      </c>
      <c r="B568" t="s">
        <v>101</v>
      </c>
      <c r="C568" t="s">
        <v>1148</v>
      </c>
      <c r="D568" t="s">
        <v>4379</v>
      </c>
      <c r="E568" t="s">
        <v>4380</v>
      </c>
      <c r="F568" t="s">
        <v>1179</v>
      </c>
      <c r="G568" t="s">
        <v>71</v>
      </c>
      <c r="H568" t="s">
        <v>106</v>
      </c>
      <c r="I568" t="s">
        <v>674</v>
      </c>
      <c r="J568" t="s">
        <v>1180</v>
      </c>
      <c r="K568" t="s">
        <v>1181</v>
      </c>
      <c r="L568" t="s">
        <v>61</v>
      </c>
      <c r="M568" t="s">
        <v>76</v>
      </c>
      <c r="N568" t="s">
        <v>76</v>
      </c>
      <c r="O568" t="s">
        <v>76</v>
      </c>
      <c r="P568" t="s">
        <v>110</v>
      </c>
      <c r="Q568">
        <v>598</v>
      </c>
      <c r="R568">
        <v>598</v>
      </c>
      <c r="S568">
        <v>586</v>
      </c>
      <c r="T568">
        <v>586</v>
      </c>
      <c r="U568">
        <v>481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400</v>
      </c>
      <c r="AH568">
        <v>0</v>
      </c>
      <c r="AI568">
        <v>400</v>
      </c>
      <c r="AJ568">
        <v>147</v>
      </c>
      <c r="AK568">
        <v>598</v>
      </c>
      <c r="AL568">
        <v>0</v>
      </c>
      <c r="AM568">
        <v>0</v>
      </c>
      <c r="AN568">
        <v>0</v>
      </c>
      <c r="AO568">
        <v>0</v>
      </c>
      <c r="AP568">
        <v>598</v>
      </c>
      <c r="AQ568">
        <v>0</v>
      </c>
      <c r="AR568">
        <v>400</v>
      </c>
      <c r="AS568">
        <v>0</v>
      </c>
      <c r="AT568" s="1">
        <v>366.51</v>
      </c>
      <c r="AU568" s="1">
        <v>219172.97999999998</v>
      </c>
      <c r="AV568" s="1">
        <v>146604</v>
      </c>
      <c r="AW568" s="1">
        <v>0</v>
      </c>
      <c r="AX568" t="s">
        <v>1181</v>
      </c>
    </row>
    <row r="569" spans="1:50" x14ac:dyDescent="0.25">
      <c r="A569" t="s">
        <v>4417</v>
      </c>
      <c r="B569" t="s">
        <v>51</v>
      </c>
      <c r="C569" t="s">
        <v>52</v>
      </c>
      <c r="D569" t="s">
        <v>4418</v>
      </c>
      <c r="E569" t="s">
        <v>4419</v>
      </c>
      <c r="F569" t="s">
        <v>2152</v>
      </c>
      <c r="G569" t="s">
        <v>56</v>
      </c>
      <c r="H569" t="s">
        <v>57</v>
      </c>
      <c r="I569" t="s">
        <v>1849</v>
      </c>
      <c r="J569" t="s">
        <v>2153</v>
      </c>
      <c r="K569" t="s">
        <v>2154</v>
      </c>
      <c r="L569" t="s">
        <v>61</v>
      </c>
      <c r="M569" t="s">
        <v>62</v>
      </c>
      <c r="N569" t="s">
        <v>63</v>
      </c>
      <c r="O569" t="s">
        <v>64</v>
      </c>
      <c r="P569" t="s">
        <v>65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1</v>
      </c>
      <c r="AM569">
        <v>0</v>
      </c>
      <c r="AN569">
        <v>0</v>
      </c>
      <c r="AO569">
        <v>0</v>
      </c>
      <c r="AP569">
        <v>1</v>
      </c>
      <c r="AQ569">
        <v>0</v>
      </c>
      <c r="AR569">
        <v>0</v>
      </c>
      <c r="AS569">
        <v>0</v>
      </c>
      <c r="AT569" s="1">
        <v>1418.41</v>
      </c>
      <c r="AU569" s="1">
        <v>1418.41</v>
      </c>
      <c r="AV569" s="1">
        <v>0</v>
      </c>
      <c r="AW569" s="1">
        <v>1418.41</v>
      </c>
      <c r="AX569" t="s">
        <v>2154</v>
      </c>
    </row>
    <row r="570" spans="1:50" x14ac:dyDescent="0.25">
      <c r="A570" t="s">
        <v>4420</v>
      </c>
      <c r="B570" t="s">
        <v>51</v>
      </c>
      <c r="C570" t="s">
        <v>52</v>
      </c>
      <c r="D570" t="s">
        <v>4421</v>
      </c>
      <c r="E570" t="s">
        <v>4422</v>
      </c>
      <c r="F570" t="s">
        <v>4423</v>
      </c>
      <c r="G570" t="s">
        <v>56</v>
      </c>
      <c r="H570" t="s">
        <v>57</v>
      </c>
      <c r="I570" t="s">
        <v>58</v>
      </c>
      <c r="J570" t="s">
        <v>4424</v>
      </c>
      <c r="K570" t="s">
        <v>4425</v>
      </c>
      <c r="L570" t="s">
        <v>61</v>
      </c>
      <c r="M570" t="s">
        <v>62</v>
      </c>
      <c r="N570" t="s">
        <v>63</v>
      </c>
      <c r="O570" t="s">
        <v>64</v>
      </c>
      <c r="P570" t="s">
        <v>65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 s="1" t="s">
        <v>78</v>
      </c>
      <c r="AU570" s="1">
        <v>0</v>
      </c>
      <c r="AV570" s="1">
        <v>0</v>
      </c>
      <c r="AW570" s="1">
        <v>0</v>
      </c>
      <c r="AX570" t="s">
        <v>4425</v>
      </c>
    </row>
    <row r="571" spans="1:50" x14ac:dyDescent="0.25">
      <c r="A571" t="s">
        <v>4426</v>
      </c>
      <c r="B571" t="s">
        <v>51</v>
      </c>
      <c r="C571">
        <v>2013</v>
      </c>
      <c r="D571" t="s">
        <v>4427</v>
      </c>
      <c r="E571" t="s">
        <v>4428</v>
      </c>
      <c r="F571" t="s">
        <v>3535</v>
      </c>
      <c r="G571" t="s">
        <v>2986</v>
      </c>
      <c r="H571" t="s">
        <v>57</v>
      </c>
      <c r="I571" t="s">
        <v>58</v>
      </c>
      <c r="J571" t="s">
        <v>76</v>
      </c>
      <c r="K571" t="s">
        <v>3536</v>
      </c>
      <c r="L571" t="s">
        <v>61</v>
      </c>
      <c r="M571" t="s">
        <v>62</v>
      </c>
      <c r="N571" t="s">
        <v>63</v>
      </c>
      <c r="O571" t="s">
        <v>372</v>
      </c>
      <c r="P571" t="s">
        <v>65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 s="1" t="s">
        <v>78</v>
      </c>
      <c r="AU571" s="1">
        <v>0</v>
      </c>
      <c r="AV571" s="1">
        <v>0</v>
      </c>
      <c r="AW571" s="1">
        <v>0</v>
      </c>
      <c r="AX571" t="s">
        <v>3536</v>
      </c>
    </row>
    <row r="572" spans="1:50" x14ac:dyDescent="0.25">
      <c r="A572" t="s">
        <v>4442</v>
      </c>
      <c r="B572" t="s">
        <v>67</v>
      </c>
      <c r="C572" t="s">
        <v>718</v>
      </c>
      <c r="D572" t="s">
        <v>4443</v>
      </c>
      <c r="E572" t="s">
        <v>4444</v>
      </c>
      <c r="F572" t="s">
        <v>206</v>
      </c>
      <c r="G572" t="s">
        <v>71</v>
      </c>
      <c r="H572" t="s">
        <v>72</v>
      </c>
      <c r="I572" t="s">
        <v>133</v>
      </c>
      <c r="J572" t="s">
        <v>207</v>
      </c>
      <c r="K572" t="s">
        <v>208</v>
      </c>
      <c r="L572" t="s">
        <v>61</v>
      </c>
      <c r="M572" t="s">
        <v>76</v>
      </c>
      <c r="N572" t="s">
        <v>76</v>
      </c>
      <c r="O572" t="s">
        <v>76</v>
      </c>
      <c r="P572" t="s">
        <v>77</v>
      </c>
      <c r="Q572">
        <v>9</v>
      </c>
      <c r="R572">
        <v>9</v>
      </c>
      <c r="S572">
        <v>9</v>
      </c>
      <c r="T572">
        <v>9</v>
      </c>
      <c r="U572">
        <v>9</v>
      </c>
      <c r="V572">
        <v>9</v>
      </c>
      <c r="W572">
        <v>9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9</v>
      </c>
      <c r="AL572">
        <v>0</v>
      </c>
      <c r="AM572">
        <v>0</v>
      </c>
      <c r="AN572">
        <v>0</v>
      </c>
      <c r="AO572">
        <v>0</v>
      </c>
      <c r="AP572">
        <v>9</v>
      </c>
      <c r="AQ572">
        <v>0</v>
      </c>
      <c r="AR572">
        <v>0</v>
      </c>
      <c r="AS572">
        <v>0</v>
      </c>
      <c r="AT572" s="1">
        <v>1115.1500000000001</v>
      </c>
      <c r="AU572" s="1">
        <v>10036.35</v>
      </c>
      <c r="AV572" s="1">
        <v>0</v>
      </c>
      <c r="AW572" s="1">
        <v>0</v>
      </c>
      <c r="AX572" t="s">
        <v>208</v>
      </c>
    </row>
    <row r="573" spans="1:50" x14ac:dyDescent="0.25">
      <c r="A573" t="s">
        <v>4445</v>
      </c>
      <c r="B573" t="s">
        <v>67</v>
      </c>
      <c r="C573">
        <v>2014</v>
      </c>
      <c r="D573" t="s">
        <v>4446</v>
      </c>
      <c r="E573" t="s">
        <v>138</v>
      </c>
      <c r="F573" t="s">
        <v>139</v>
      </c>
      <c r="G573" t="s">
        <v>71</v>
      </c>
      <c r="H573" t="s">
        <v>72</v>
      </c>
      <c r="I573" t="s">
        <v>73</v>
      </c>
      <c r="J573" t="s">
        <v>140</v>
      </c>
      <c r="K573" t="s">
        <v>141</v>
      </c>
      <c r="L573" t="s">
        <v>61</v>
      </c>
      <c r="M573" t="s">
        <v>76</v>
      </c>
      <c r="N573" t="s">
        <v>76</v>
      </c>
      <c r="O573" t="s">
        <v>76</v>
      </c>
      <c r="P573" t="s">
        <v>77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 s="1" t="s">
        <v>78</v>
      </c>
      <c r="AU573" s="1">
        <v>0</v>
      </c>
      <c r="AV573" s="1">
        <v>0</v>
      </c>
      <c r="AW573" s="1">
        <v>0</v>
      </c>
      <c r="AX573" t="s">
        <v>141</v>
      </c>
    </row>
    <row r="574" spans="1:50" x14ac:dyDescent="0.25">
      <c r="A574" t="s">
        <v>4518</v>
      </c>
      <c r="B574" t="s">
        <v>67</v>
      </c>
      <c r="C574">
        <v>2014</v>
      </c>
      <c r="D574" t="s">
        <v>4519</v>
      </c>
      <c r="E574" t="s">
        <v>555</v>
      </c>
      <c r="F574" t="s">
        <v>556</v>
      </c>
      <c r="G574" t="s">
        <v>71</v>
      </c>
      <c r="H574" t="s">
        <v>72</v>
      </c>
      <c r="I574" t="s">
        <v>355</v>
      </c>
      <c r="J574" t="s">
        <v>557</v>
      </c>
      <c r="K574" t="s">
        <v>558</v>
      </c>
      <c r="L574" t="s">
        <v>61</v>
      </c>
      <c r="M574" t="s">
        <v>76</v>
      </c>
      <c r="N574" t="s">
        <v>76</v>
      </c>
      <c r="O574" t="s">
        <v>76</v>
      </c>
      <c r="P574" t="s">
        <v>77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 s="1" t="s">
        <v>78</v>
      </c>
      <c r="AU574" s="1">
        <v>0</v>
      </c>
      <c r="AV574" s="1">
        <v>0</v>
      </c>
      <c r="AW574" s="1">
        <v>0</v>
      </c>
      <c r="AX574" t="s">
        <v>558</v>
      </c>
    </row>
    <row r="575" spans="1:50" x14ac:dyDescent="0.25">
      <c r="A575" t="s">
        <v>4520</v>
      </c>
      <c r="B575" t="s">
        <v>67</v>
      </c>
      <c r="C575">
        <v>2014</v>
      </c>
      <c r="D575" t="s">
        <v>4521</v>
      </c>
      <c r="E575" t="s">
        <v>328</v>
      </c>
      <c r="F575" t="s">
        <v>329</v>
      </c>
      <c r="G575" t="s">
        <v>71</v>
      </c>
      <c r="H575" t="s">
        <v>72</v>
      </c>
      <c r="I575" t="s">
        <v>73</v>
      </c>
      <c r="J575" t="s">
        <v>330</v>
      </c>
      <c r="K575" t="s">
        <v>331</v>
      </c>
      <c r="L575" t="s">
        <v>61</v>
      </c>
      <c r="M575" t="s">
        <v>76</v>
      </c>
      <c r="N575" t="s">
        <v>76</v>
      </c>
      <c r="O575" t="s">
        <v>76</v>
      </c>
      <c r="P575" t="s">
        <v>77</v>
      </c>
      <c r="Q575">
        <v>203</v>
      </c>
      <c r="R575">
        <v>203</v>
      </c>
      <c r="S575">
        <v>203</v>
      </c>
      <c r="T575">
        <v>203</v>
      </c>
      <c r="U575">
        <v>203</v>
      </c>
      <c r="V575">
        <v>203</v>
      </c>
      <c r="W575">
        <v>123</v>
      </c>
      <c r="X575">
        <v>82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203</v>
      </c>
      <c r="AL575">
        <v>0</v>
      </c>
      <c r="AM575">
        <v>0</v>
      </c>
      <c r="AN575">
        <v>0</v>
      </c>
      <c r="AO575">
        <v>0</v>
      </c>
      <c r="AP575">
        <v>203</v>
      </c>
      <c r="AQ575">
        <v>0</v>
      </c>
      <c r="AR575">
        <v>0</v>
      </c>
      <c r="AS575">
        <v>0</v>
      </c>
      <c r="AT575" s="1">
        <v>395.99</v>
      </c>
      <c r="AU575" s="1">
        <v>80385.97</v>
      </c>
      <c r="AV575" s="1">
        <v>0</v>
      </c>
      <c r="AW575" s="1">
        <v>32471.18</v>
      </c>
      <c r="AX575" t="s">
        <v>331</v>
      </c>
    </row>
    <row r="576" spans="1:50" x14ac:dyDescent="0.25">
      <c r="A576" t="s">
        <v>4522</v>
      </c>
      <c r="B576" t="s">
        <v>67</v>
      </c>
      <c r="C576">
        <v>2014</v>
      </c>
      <c r="D576" t="s">
        <v>4523</v>
      </c>
      <c r="E576" t="s">
        <v>636</v>
      </c>
      <c r="F576" t="s">
        <v>637</v>
      </c>
      <c r="G576" t="s">
        <v>71</v>
      </c>
      <c r="H576" t="s">
        <v>72</v>
      </c>
      <c r="I576" t="s">
        <v>73</v>
      </c>
      <c r="J576" t="s">
        <v>638</v>
      </c>
      <c r="K576" t="s">
        <v>639</v>
      </c>
      <c r="L576" t="s">
        <v>61</v>
      </c>
      <c r="M576" t="s">
        <v>76</v>
      </c>
      <c r="N576" t="s">
        <v>76</v>
      </c>
      <c r="O576" t="s">
        <v>76</v>
      </c>
      <c r="P576" t="s">
        <v>77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 s="1" t="s">
        <v>78</v>
      </c>
      <c r="AU576" s="1">
        <v>0</v>
      </c>
      <c r="AV576" s="1">
        <v>0</v>
      </c>
      <c r="AW576" s="1">
        <v>0</v>
      </c>
      <c r="AX576" t="s">
        <v>639</v>
      </c>
    </row>
    <row r="577" spans="1:50" x14ac:dyDescent="0.25">
      <c r="A577" t="s">
        <v>4675</v>
      </c>
      <c r="B577" t="s">
        <v>67</v>
      </c>
      <c r="C577">
        <v>2014</v>
      </c>
      <c r="D577" t="s">
        <v>4676</v>
      </c>
      <c r="E577" t="s">
        <v>268</v>
      </c>
      <c r="F577" t="s">
        <v>269</v>
      </c>
      <c r="G577" t="s">
        <v>71</v>
      </c>
      <c r="H577" t="s">
        <v>72</v>
      </c>
      <c r="I577" t="s">
        <v>73</v>
      </c>
      <c r="J577" t="s">
        <v>270</v>
      </c>
      <c r="K577" t="s">
        <v>271</v>
      </c>
      <c r="L577" t="s">
        <v>61</v>
      </c>
      <c r="M577" t="s">
        <v>76</v>
      </c>
      <c r="N577" t="s">
        <v>76</v>
      </c>
      <c r="O577" t="s">
        <v>76</v>
      </c>
      <c r="P577" t="s">
        <v>77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 s="1" t="s">
        <v>78</v>
      </c>
      <c r="AU577" s="1">
        <v>0</v>
      </c>
      <c r="AV577" s="1">
        <v>0</v>
      </c>
      <c r="AW577" s="1">
        <v>0</v>
      </c>
      <c r="AX577" t="s">
        <v>271</v>
      </c>
    </row>
    <row r="578" spans="1:50" x14ac:dyDescent="0.25">
      <c r="A578" t="s">
        <v>4705</v>
      </c>
      <c r="B578" t="s">
        <v>67</v>
      </c>
      <c r="C578">
        <v>2014</v>
      </c>
      <c r="D578" t="s">
        <v>4706</v>
      </c>
      <c r="E578" t="s">
        <v>2097</v>
      </c>
      <c r="F578" t="s">
        <v>323</v>
      </c>
      <c r="G578" t="s">
        <v>71</v>
      </c>
      <c r="H578" t="s">
        <v>72</v>
      </c>
      <c r="I578" t="s">
        <v>73</v>
      </c>
      <c r="J578" t="s">
        <v>324</v>
      </c>
      <c r="K578" t="s">
        <v>325</v>
      </c>
      <c r="L578" t="s">
        <v>61</v>
      </c>
      <c r="M578" t="s">
        <v>76</v>
      </c>
      <c r="N578" t="s">
        <v>76</v>
      </c>
      <c r="O578" t="s">
        <v>76</v>
      </c>
      <c r="P578" t="s">
        <v>77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 s="1" t="s">
        <v>78</v>
      </c>
      <c r="AU578" s="1">
        <v>0</v>
      </c>
      <c r="AV578" s="1">
        <v>0</v>
      </c>
      <c r="AW578" s="1">
        <v>0</v>
      </c>
      <c r="AX578" t="s">
        <v>325</v>
      </c>
    </row>
    <row r="579" spans="1:50" x14ac:dyDescent="0.25">
      <c r="A579" t="s">
        <v>4707</v>
      </c>
      <c r="B579" t="s">
        <v>67</v>
      </c>
      <c r="C579" t="s">
        <v>455</v>
      </c>
      <c r="D579" t="s">
        <v>4708</v>
      </c>
      <c r="E579" t="s">
        <v>4709</v>
      </c>
      <c r="F579" t="s">
        <v>354</v>
      </c>
      <c r="G579" t="s">
        <v>71</v>
      </c>
      <c r="H579" t="s">
        <v>72</v>
      </c>
      <c r="I579" t="s">
        <v>355</v>
      </c>
      <c r="J579" t="s">
        <v>356</v>
      </c>
      <c r="K579" t="s">
        <v>357</v>
      </c>
      <c r="L579" t="s">
        <v>61</v>
      </c>
      <c r="M579" t="s">
        <v>62</v>
      </c>
      <c r="N579" t="s">
        <v>63</v>
      </c>
      <c r="O579" t="s">
        <v>85</v>
      </c>
      <c r="P579" t="s">
        <v>77</v>
      </c>
      <c r="Q579">
        <v>16</v>
      </c>
      <c r="R579">
        <v>16</v>
      </c>
      <c r="S579">
        <v>16</v>
      </c>
      <c r="T579">
        <v>16</v>
      </c>
      <c r="U579">
        <v>16</v>
      </c>
      <c r="V579">
        <v>16</v>
      </c>
      <c r="W579">
        <v>16</v>
      </c>
      <c r="X579">
        <v>16</v>
      </c>
      <c r="Y579">
        <v>16</v>
      </c>
      <c r="Z579">
        <v>16</v>
      </c>
      <c r="AA579">
        <v>16</v>
      </c>
      <c r="AB579">
        <v>16</v>
      </c>
      <c r="AC579">
        <v>16</v>
      </c>
      <c r="AD579">
        <v>16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16</v>
      </c>
      <c r="AL579">
        <v>0</v>
      </c>
      <c r="AM579">
        <v>0</v>
      </c>
      <c r="AN579">
        <v>0</v>
      </c>
      <c r="AO579">
        <v>0</v>
      </c>
      <c r="AP579">
        <v>16</v>
      </c>
      <c r="AQ579">
        <v>0</v>
      </c>
      <c r="AR579">
        <v>0</v>
      </c>
      <c r="AS579">
        <v>0</v>
      </c>
      <c r="AT579" s="1">
        <v>1417.04</v>
      </c>
      <c r="AU579" s="1">
        <v>22672.639999999999</v>
      </c>
      <c r="AV579" s="1">
        <v>0</v>
      </c>
      <c r="AW579" s="1">
        <v>22672.639999999999</v>
      </c>
      <c r="AX579" t="s">
        <v>357</v>
      </c>
    </row>
    <row r="580" spans="1:50" x14ac:dyDescent="0.25">
      <c r="A580" t="s">
        <v>4710</v>
      </c>
      <c r="B580" t="s">
        <v>101</v>
      </c>
      <c r="C580" t="s">
        <v>156</v>
      </c>
      <c r="D580" t="s">
        <v>4711</v>
      </c>
      <c r="E580" t="s">
        <v>4712</v>
      </c>
      <c r="F580" t="s">
        <v>97</v>
      </c>
      <c r="G580" t="s">
        <v>71</v>
      </c>
      <c r="H580" t="s">
        <v>106</v>
      </c>
      <c r="I580" t="s">
        <v>73</v>
      </c>
      <c r="J580" t="s">
        <v>98</v>
      </c>
      <c r="K580" t="s">
        <v>99</v>
      </c>
      <c r="L580" t="s">
        <v>61</v>
      </c>
      <c r="M580" t="s">
        <v>76</v>
      </c>
      <c r="N580" t="s">
        <v>76</v>
      </c>
      <c r="O580" t="s">
        <v>76</v>
      </c>
      <c r="P580" t="s">
        <v>110</v>
      </c>
      <c r="Q580">
        <v>501</v>
      </c>
      <c r="R580">
        <v>501</v>
      </c>
      <c r="S580">
        <v>278</v>
      </c>
      <c r="T580">
        <v>278</v>
      </c>
      <c r="U580">
        <v>182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4223</v>
      </c>
      <c r="AH580">
        <v>0</v>
      </c>
      <c r="AI580">
        <v>4223</v>
      </c>
      <c r="AJ580">
        <v>1234</v>
      </c>
      <c r="AK580">
        <v>21</v>
      </c>
      <c r="AL580">
        <v>0</v>
      </c>
      <c r="AM580">
        <v>0</v>
      </c>
      <c r="AN580">
        <v>480</v>
      </c>
      <c r="AO580">
        <v>0</v>
      </c>
      <c r="AP580">
        <v>501</v>
      </c>
      <c r="AQ580">
        <v>1209</v>
      </c>
      <c r="AR580">
        <v>3014</v>
      </c>
      <c r="AS580">
        <v>0</v>
      </c>
      <c r="AT580" s="1">
        <v>455.83</v>
      </c>
      <c r="AU580" s="1">
        <v>228370.83</v>
      </c>
      <c r="AV580" s="1">
        <v>1924970.0899999999</v>
      </c>
      <c r="AW580" s="1">
        <v>0</v>
      </c>
      <c r="AX580" t="s">
        <v>99</v>
      </c>
    </row>
    <row r="581" spans="1:50" x14ac:dyDescent="0.25">
      <c r="A581" t="s">
        <v>4713</v>
      </c>
      <c r="B581" t="s">
        <v>67</v>
      </c>
      <c r="C581">
        <v>2014</v>
      </c>
      <c r="D581" t="s">
        <v>4714</v>
      </c>
      <c r="E581" t="s">
        <v>4715</v>
      </c>
      <c r="F581" t="s">
        <v>4716</v>
      </c>
      <c r="G581" t="s">
        <v>71</v>
      </c>
      <c r="H581" t="s">
        <v>72</v>
      </c>
      <c r="I581" t="s">
        <v>73</v>
      </c>
      <c r="J581" t="s">
        <v>1586</v>
      </c>
      <c r="K581" t="s">
        <v>4717</v>
      </c>
      <c r="L581" t="s">
        <v>61</v>
      </c>
      <c r="M581" t="s">
        <v>76</v>
      </c>
      <c r="N581" t="s">
        <v>76</v>
      </c>
      <c r="O581" t="s">
        <v>76</v>
      </c>
      <c r="P581" t="s">
        <v>77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 s="1" t="s">
        <v>78</v>
      </c>
      <c r="AU581" s="1">
        <v>0</v>
      </c>
      <c r="AV581" s="1">
        <v>0</v>
      </c>
      <c r="AW581" s="1">
        <v>0</v>
      </c>
      <c r="AX581" t="s">
        <v>1587</v>
      </c>
    </row>
    <row r="582" spans="1:50" x14ac:dyDescent="0.25">
      <c r="A582" t="s">
        <v>4524</v>
      </c>
      <c r="B582" t="s">
        <v>67</v>
      </c>
      <c r="C582">
        <v>2014</v>
      </c>
      <c r="D582" t="s">
        <v>4525</v>
      </c>
      <c r="E582" t="s">
        <v>2027</v>
      </c>
      <c r="F582" t="s">
        <v>2028</v>
      </c>
      <c r="G582" t="s">
        <v>71</v>
      </c>
      <c r="H582" t="s">
        <v>72</v>
      </c>
      <c r="I582" t="s">
        <v>280</v>
      </c>
      <c r="J582" t="s">
        <v>2029</v>
      </c>
      <c r="K582" t="s">
        <v>2030</v>
      </c>
      <c r="L582" t="s">
        <v>61</v>
      </c>
      <c r="M582" t="s">
        <v>62</v>
      </c>
      <c r="N582" t="s">
        <v>63</v>
      </c>
      <c r="O582" t="s">
        <v>85</v>
      </c>
      <c r="P582" t="s">
        <v>77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 s="1" t="s">
        <v>78</v>
      </c>
      <c r="AU582" s="1">
        <v>0</v>
      </c>
      <c r="AV582" s="1">
        <v>0</v>
      </c>
      <c r="AW582" s="1">
        <v>0</v>
      </c>
      <c r="AX582" t="s">
        <v>2030</v>
      </c>
    </row>
    <row r="583" spans="1:50" x14ac:dyDescent="0.25">
      <c r="A583" t="s">
        <v>4526</v>
      </c>
      <c r="B583" t="s">
        <v>101</v>
      </c>
      <c r="C583" t="s">
        <v>251</v>
      </c>
      <c r="D583" t="s">
        <v>4527</v>
      </c>
      <c r="E583" t="s">
        <v>4528</v>
      </c>
      <c r="F583" t="s">
        <v>1461</v>
      </c>
      <c r="G583" t="s">
        <v>71</v>
      </c>
      <c r="H583" t="s">
        <v>106</v>
      </c>
      <c r="I583" t="s">
        <v>230</v>
      </c>
      <c r="J583" t="s">
        <v>1462</v>
      </c>
      <c r="K583" t="s">
        <v>1463</v>
      </c>
      <c r="L583" t="s">
        <v>61</v>
      </c>
      <c r="M583" t="s">
        <v>76</v>
      </c>
      <c r="N583" t="s">
        <v>76</v>
      </c>
      <c r="O583" t="s">
        <v>76</v>
      </c>
      <c r="P583" t="s">
        <v>110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 s="1" t="s">
        <v>78</v>
      </c>
      <c r="AU583" s="1">
        <v>0</v>
      </c>
      <c r="AV583" s="1">
        <v>0</v>
      </c>
      <c r="AW583" s="1">
        <v>0</v>
      </c>
      <c r="AX583" t="s">
        <v>1463</v>
      </c>
    </row>
    <row r="584" spans="1:50" x14ac:dyDescent="0.25">
      <c r="A584" t="s">
        <v>4596</v>
      </c>
      <c r="B584" t="s">
        <v>51</v>
      </c>
      <c r="C584" t="s">
        <v>122</v>
      </c>
      <c r="D584" t="s">
        <v>4597</v>
      </c>
      <c r="E584" t="s">
        <v>4598</v>
      </c>
      <c r="F584" t="s">
        <v>275</v>
      </c>
      <c r="G584" t="s">
        <v>76</v>
      </c>
      <c r="H584" t="s">
        <v>57</v>
      </c>
      <c r="I584" t="s">
        <v>126</v>
      </c>
      <c r="J584" t="s">
        <v>76</v>
      </c>
      <c r="K584" t="s">
        <v>76</v>
      </c>
      <c r="L584" t="s">
        <v>61</v>
      </c>
      <c r="M584" t="s">
        <v>62</v>
      </c>
      <c r="N584" t="s">
        <v>76</v>
      </c>
      <c r="O584" t="s">
        <v>76</v>
      </c>
      <c r="P584" t="s">
        <v>127</v>
      </c>
      <c r="Q584">
        <v>15</v>
      </c>
      <c r="R584">
        <v>15</v>
      </c>
      <c r="S584">
        <v>15</v>
      </c>
      <c r="T584">
        <v>15</v>
      </c>
      <c r="U584">
        <v>15</v>
      </c>
      <c r="V584">
        <v>11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15</v>
      </c>
      <c r="AL584">
        <v>0</v>
      </c>
      <c r="AM584">
        <v>0</v>
      </c>
      <c r="AN584">
        <v>0</v>
      </c>
      <c r="AO584">
        <v>0</v>
      </c>
      <c r="AP584">
        <v>15</v>
      </c>
      <c r="AQ584">
        <v>0</v>
      </c>
      <c r="AR584">
        <v>0</v>
      </c>
      <c r="AS584">
        <v>0</v>
      </c>
      <c r="AT584" s="1">
        <v>8079</v>
      </c>
      <c r="AU584" s="1">
        <v>121185</v>
      </c>
      <c r="AV584" s="1">
        <v>0</v>
      </c>
      <c r="AW584" s="1">
        <v>0</v>
      </c>
      <c r="AX584" t="s">
        <v>275</v>
      </c>
    </row>
    <row r="585" spans="1:50" x14ac:dyDescent="0.25">
      <c r="A585" t="s">
        <v>4599</v>
      </c>
      <c r="B585" t="s">
        <v>190</v>
      </c>
      <c r="C585" t="s">
        <v>52</v>
      </c>
      <c r="D585" t="s">
        <v>4600</v>
      </c>
      <c r="E585" t="s">
        <v>4048</v>
      </c>
      <c r="F585" t="s">
        <v>2652</v>
      </c>
      <c r="G585" t="s">
        <v>56</v>
      </c>
      <c r="H585" t="s">
        <v>57</v>
      </c>
      <c r="I585" t="s">
        <v>58</v>
      </c>
      <c r="J585" t="s">
        <v>2653</v>
      </c>
      <c r="K585" t="s">
        <v>2654</v>
      </c>
      <c r="L585" t="s">
        <v>196</v>
      </c>
      <c r="M585" t="s">
        <v>76</v>
      </c>
      <c r="N585" t="s">
        <v>76</v>
      </c>
      <c r="O585" t="s">
        <v>76</v>
      </c>
      <c r="P585" t="s">
        <v>65</v>
      </c>
      <c r="Q585">
        <v>1977</v>
      </c>
      <c r="R585">
        <v>1977</v>
      </c>
      <c r="S585">
        <v>1169</v>
      </c>
      <c r="T585">
        <v>1169</v>
      </c>
      <c r="U585">
        <v>1169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693</v>
      </c>
      <c r="AH585">
        <v>0</v>
      </c>
      <c r="AI585">
        <v>693</v>
      </c>
      <c r="AJ585">
        <v>600</v>
      </c>
      <c r="AK585">
        <v>1214</v>
      </c>
      <c r="AL585">
        <v>0</v>
      </c>
      <c r="AM585">
        <v>0</v>
      </c>
      <c r="AN585">
        <v>0</v>
      </c>
      <c r="AO585">
        <v>763</v>
      </c>
      <c r="AP585">
        <v>1977</v>
      </c>
      <c r="AQ585">
        <v>393</v>
      </c>
      <c r="AR585">
        <v>300</v>
      </c>
      <c r="AS585">
        <v>150</v>
      </c>
      <c r="AT585" s="1">
        <v>566.96</v>
      </c>
      <c r="AU585" s="1">
        <v>1120879.9200000002</v>
      </c>
      <c r="AV585" s="1">
        <v>392903.28</v>
      </c>
      <c r="AW585" s="1">
        <v>0</v>
      </c>
      <c r="AX585" t="s">
        <v>2654</v>
      </c>
    </row>
    <row r="586" spans="1:50" x14ac:dyDescent="0.25">
      <c r="A586" t="s">
        <v>4601</v>
      </c>
      <c r="B586" t="s">
        <v>101</v>
      </c>
      <c r="C586" t="s">
        <v>468</v>
      </c>
      <c r="D586" t="s">
        <v>4602</v>
      </c>
      <c r="E586" t="s">
        <v>4603</v>
      </c>
      <c r="F586" t="s">
        <v>1579</v>
      </c>
      <c r="G586" t="s">
        <v>71</v>
      </c>
      <c r="H586" t="s">
        <v>106</v>
      </c>
      <c r="I586" t="s">
        <v>73</v>
      </c>
      <c r="J586" t="s">
        <v>1580</v>
      </c>
      <c r="K586" t="s">
        <v>1581</v>
      </c>
      <c r="L586" t="s">
        <v>61</v>
      </c>
      <c r="M586" t="s">
        <v>76</v>
      </c>
      <c r="N586" t="s">
        <v>76</v>
      </c>
      <c r="O586" t="s">
        <v>76</v>
      </c>
      <c r="P586" t="s">
        <v>110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 s="1" t="s">
        <v>78</v>
      </c>
      <c r="AU586" s="1">
        <v>0</v>
      </c>
      <c r="AV586" s="1">
        <v>0</v>
      </c>
      <c r="AW586" s="1">
        <v>0</v>
      </c>
      <c r="AX586" t="s">
        <v>1581</v>
      </c>
    </row>
    <row r="587" spans="1:50" x14ac:dyDescent="0.25">
      <c r="A587" t="s">
        <v>1176</v>
      </c>
      <c r="B587" t="s">
        <v>101</v>
      </c>
      <c r="C587" t="s">
        <v>1148</v>
      </c>
      <c r="D587" t="s">
        <v>1177</v>
      </c>
      <c r="E587" t="s">
        <v>1178</v>
      </c>
      <c r="F587" t="s">
        <v>1179</v>
      </c>
      <c r="G587" t="s">
        <v>71</v>
      </c>
      <c r="H587" t="s">
        <v>106</v>
      </c>
      <c r="I587" t="s">
        <v>674</v>
      </c>
      <c r="J587" t="s">
        <v>1180</v>
      </c>
      <c r="K587" t="s">
        <v>1181</v>
      </c>
      <c r="L587" t="s">
        <v>61</v>
      </c>
      <c r="M587" t="s">
        <v>76</v>
      </c>
      <c r="N587" t="s">
        <v>76</v>
      </c>
      <c r="O587" t="s">
        <v>76</v>
      </c>
      <c r="P587" t="s">
        <v>110</v>
      </c>
      <c r="Q587">
        <v>132</v>
      </c>
      <c r="R587">
        <v>132</v>
      </c>
      <c r="S587">
        <v>120</v>
      </c>
      <c r="T587">
        <v>108</v>
      </c>
      <c r="U587">
        <v>108</v>
      </c>
      <c r="V587">
        <v>24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70</v>
      </c>
      <c r="AH587">
        <v>0</v>
      </c>
      <c r="AI587">
        <v>70</v>
      </c>
      <c r="AJ587">
        <v>1</v>
      </c>
      <c r="AK587">
        <v>132</v>
      </c>
      <c r="AL587">
        <v>0</v>
      </c>
      <c r="AM587">
        <v>0</v>
      </c>
      <c r="AN587">
        <v>0</v>
      </c>
      <c r="AO587">
        <v>0</v>
      </c>
      <c r="AP587">
        <v>132</v>
      </c>
      <c r="AQ587">
        <v>0</v>
      </c>
      <c r="AR587">
        <v>70</v>
      </c>
      <c r="AS587">
        <v>0</v>
      </c>
      <c r="AT587" s="1">
        <v>272.86</v>
      </c>
      <c r="AU587" s="1">
        <v>36017.520000000004</v>
      </c>
      <c r="AV587" s="1">
        <v>19100.2</v>
      </c>
      <c r="AW587" s="1">
        <v>0</v>
      </c>
      <c r="AX587" t="s">
        <v>1181</v>
      </c>
    </row>
    <row r="588" spans="1:50" x14ac:dyDescent="0.25">
      <c r="A588" t="s">
        <v>1292</v>
      </c>
      <c r="B588" t="s">
        <v>51</v>
      </c>
      <c r="C588" t="s">
        <v>156</v>
      </c>
      <c r="D588" t="s">
        <v>1293</v>
      </c>
      <c r="E588" t="s">
        <v>1294</v>
      </c>
      <c r="F588" t="s">
        <v>55</v>
      </c>
      <c r="G588" t="s">
        <v>56</v>
      </c>
      <c r="H588" t="s">
        <v>57</v>
      </c>
      <c r="I588" t="s">
        <v>58</v>
      </c>
      <c r="J588" t="s">
        <v>59</v>
      </c>
      <c r="K588" t="s">
        <v>60</v>
      </c>
      <c r="L588" t="s">
        <v>61</v>
      </c>
      <c r="M588" t="s">
        <v>76</v>
      </c>
      <c r="N588" t="s">
        <v>76</v>
      </c>
      <c r="O588" t="s">
        <v>76</v>
      </c>
      <c r="P588" t="s">
        <v>65</v>
      </c>
      <c r="Q588">
        <v>92</v>
      </c>
      <c r="R588">
        <v>92</v>
      </c>
      <c r="S588">
        <v>92</v>
      </c>
      <c r="T588">
        <v>92</v>
      </c>
      <c r="U588">
        <v>92</v>
      </c>
      <c r="V588">
        <v>92</v>
      </c>
      <c r="W588">
        <v>92</v>
      </c>
      <c r="X588">
        <v>92</v>
      </c>
      <c r="Y588">
        <v>92</v>
      </c>
      <c r="Z588">
        <v>92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4</v>
      </c>
      <c r="AL588">
        <v>88</v>
      </c>
      <c r="AM588">
        <v>0</v>
      </c>
      <c r="AN588">
        <v>0</v>
      </c>
      <c r="AO588">
        <v>0</v>
      </c>
      <c r="AP588">
        <v>92</v>
      </c>
      <c r="AQ588">
        <v>0</v>
      </c>
      <c r="AR588">
        <v>0</v>
      </c>
      <c r="AS588">
        <v>0</v>
      </c>
      <c r="AT588" s="1">
        <v>501.31</v>
      </c>
      <c r="AU588" s="1">
        <v>46120.52</v>
      </c>
      <c r="AV588" s="1">
        <v>0</v>
      </c>
      <c r="AW588" s="1">
        <v>46120.52</v>
      </c>
      <c r="AX588" t="s">
        <v>60</v>
      </c>
    </row>
    <row r="589" spans="1:50" x14ac:dyDescent="0.25">
      <c r="A589" t="s">
        <v>1295</v>
      </c>
      <c r="B589" t="s">
        <v>51</v>
      </c>
      <c r="C589" t="s">
        <v>156</v>
      </c>
      <c r="D589" t="s">
        <v>1296</v>
      </c>
      <c r="E589" t="s">
        <v>1297</v>
      </c>
      <c r="F589" t="s">
        <v>841</v>
      </c>
      <c r="G589" t="s">
        <v>56</v>
      </c>
      <c r="H589" t="s">
        <v>57</v>
      </c>
      <c r="I589" t="s">
        <v>58</v>
      </c>
      <c r="J589" t="s">
        <v>842</v>
      </c>
      <c r="K589" t="s">
        <v>843</v>
      </c>
      <c r="L589" t="s">
        <v>61</v>
      </c>
      <c r="M589" t="s">
        <v>76</v>
      </c>
      <c r="N589" t="s">
        <v>76</v>
      </c>
      <c r="O589" t="s">
        <v>76</v>
      </c>
      <c r="P589" t="s">
        <v>65</v>
      </c>
      <c r="Q589">
        <v>68</v>
      </c>
      <c r="R589">
        <v>68</v>
      </c>
      <c r="S589">
        <v>68</v>
      </c>
      <c r="T589">
        <v>68</v>
      </c>
      <c r="U589">
        <v>68</v>
      </c>
      <c r="V589">
        <v>68</v>
      </c>
      <c r="W589">
        <v>68</v>
      </c>
      <c r="X589">
        <v>68</v>
      </c>
      <c r="Y589">
        <v>68</v>
      </c>
      <c r="Z589">
        <v>68</v>
      </c>
      <c r="AA589">
        <v>68</v>
      </c>
      <c r="AB589">
        <v>68</v>
      </c>
      <c r="AC589">
        <v>68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</v>
      </c>
      <c r="AL589">
        <v>67</v>
      </c>
      <c r="AM589">
        <v>0</v>
      </c>
      <c r="AN589">
        <v>0</v>
      </c>
      <c r="AO589">
        <v>0</v>
      </c>
      <c r="AP589">
        <v>68</v>
      </c>
      <c r="AQ589">
        <v>0</v>
      </c>
      <c r="AR589">
        <v>0</v>
      </c>
      <c r="AS589">
        <v>0</v>
      </c>
      <c r="AT589" s="1">
        <v>688.31</v>
      </c>
      <c r="AU589" s="1">
        <v>46805.079999999994</v>
      </c>
      <c r="AV589" s="1">
        <v>0</v>
      </c>
      <c r="AW589" s="1">
        <v>46805.079999999994</v>
      </c>
      <c r="AX589" t="s">
        <v>843</v>
      </c>
    </row>
    <row r="590" spans="1:50" x14ac:dyDescent="0.25">
      <c r="A590" t="s">
        <v>1298</v>
      </c>
      <c r="B590" t="s">
        <v>67</v>
      </c>
      <c r="C590">
        <v>2014</v>
      </c>
      <c r="D590" t="s">
        <v>1299</v>
      </c>
      <c r="E590" t="s">
        <v>1300</v>
      </c>
      <c r="F590" t="s">
        <v>1301</v>
      </c>
      <c r="G590" t="s">
        <v>71</v>
      </c>
      <c r="H590" t="s">
        <v>72</v>
      </c>
      <c r="I590" t="s">
        <v>73</v>
      </c>
      <c r="J590" t="s">
        <v>1302</v>
      </c>
      <c r="K590" t="s">
        <v>1303</v>
      </c>
      <c r="L590" t="s">
        <v>61</v>
      </c>
      <c r="M590" t="s">
        <v>76</v>
      </c>
      <c r="N590" t="s">
        <v>76</v>
      </c>
      <c r="O590" t="s">
        <v>76</v>
      </c>
      <c r="P590" t="s">
        <v>77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 s="1" t="s">
        <v>78</v>
      </c>
      <c r="AU590" s="1">
        <v>0</v>
      </c>
      <c r="AV590" s="1">
        <v>0</v>
      </c>
      <c r="AW590" s="1">
        <v>0</v>
      </c>
      <c r="AX590" t="s">
        <v>1303</v>
      </c>
    </row>
    <row r="591" spans="1:50" x14ac:dyDescent="0.25">
      <c r="A591" t="s">
        <v>1304</v>
      </c>
      <c r="B591" t="s">
        <v>51</v>
      </c>
      <c r="C591" t="s">
        <v>122</v>
      </c>
      <c r="D591" t="s">
        <v>1305</v>
      </c>
      <c r="E591" t="s">
        <v>1306</v>
      </c>
      <c r="F591" t="s">
        <v>1307</v>
      </c>
      <c r="G591" t="s">
        <v>76</v>
      </c>
      <c r="H591" t="s">
        <v>57</v>
      </c>
      <c r="I591" t="s">
        <v>126</v>
      </c>
      <c r="J591" t="s">
        <v>76</v>
      </c>
      <c r="K591" t="s">
        <v>76</v>
      </c>
      <c r="L591" t="s">
        <v>61</v>
      </c>
      <c r="M591" t="s">
        <v>62</v>
      </c>
      <c r="N591" t="s">
        <v>76</v>
      </c>
      <c r="O591" t="s">
        <v>76</v>
      </c>
      <c r="P591" t="s">
        <v>127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 s="1" t="s">
        <v>78</v>
      </c>
      <c r="AU591" s="1">
        <v>0</v>
      </c>
      <c r="AV591" s="1">
        <v>0</v>
      </c>
      <c r="AW591" s="1">
        <v>0</v>
      </c>
      <c r="AX591" t="s">
        <v>1307</v>
      </c>
    </row>
    <row r="592" spans="1:50" x14ac:dyDescent="0.25">
      <c r="A592" t="s">
        <v>5091</v>
      </c>
      <c r="B592" t="s">
        <v>67</v>
      </c>
      <c r="C592">
        <v>2014</v>
      </c>
      <c r="D592" t="s">
        <v>5092</v>
      </c>
      <c r="E592" t="s">
        <v>334</v>
      </c>
      <c r="F592" t="s">
        <v>335</v>
      </c>
      <c r="G592" t="s">
        <v>71</v>
      </c>
      <c r="H592" t="s">
        <v>72</v>
      </c>
      <c r="I592" t="s">
        <v>230</v>
      </c>
      <c r="J592" t="s">
        <v>336</v>
      </c>
      <c r="K592" t="s">
        <v>335</v>
      </c>
      <c r="L592" t="s">
        <v>61</v>
      </c>
      <c r="M592" t="s">
        <v>76</v>
      </c>
      <c r="N592" t="s">
        <v>76</v>
      </c>
      <c r="O592" t="s">
        <v>76</v>
      </c>
      <c r="P592" t="s">
        <v>77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 s="1" t="s">
        <v>78</v>
      </c>
      <c r="AU592" s="1">
        <v>0</v>
      </c>
      <c r="AV592" s="1">
        <v>0</v>
      </c>
      <c r="AW592" s="1">
        <v>0</v>
      </c>
      <c r="AX592" t="s">
        <v>335</v>
      </c>
    </row>
    <row r="593" spans="1:50" x14ac:dyDescent="0.25">
      <c r="A593" t="s">
        <v>5093</v>
      </c>
      <c r="B593" t="s">
        <v>67</v>
      </c>
      <c r="C593">
        <v>2014</v>
      </c>
      <c r="D593" t="s">
        <v>5094</v>
      </c>
      <c r="E593" t="s">
        <v>138</v>
      </c>
      <c r="F593" t="s">
        <v>139</v>
      </c>
      <c r="G593" t="s">
        <v>71</v>
      </c>
      <c r="H593" t="s">
        <v>72</v>
      </c>
      <c r="I593" t="s">
        <v>73</v>
      </c>
      <c r="J593" t="s">
        <v>140</v>
      </c>
      <c r="K593" t="s">
        <v>141</v>
      </c>
      <c r="L593" t="s">
        <v>61</v>
      </c>
      <c r="M593" t="s">
        <v>76</v>
      </c>
      <c r="N593" t="s">
        <v>76</v>
      </c>
      <c r="O593" t="s">
        <v>76</v>
      </c>
      <c r="P593" t="s">
        <v>77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 s="1" t="s">
        <v>78</v>
      </c>
      <c r="AU593" s="1">
        <v>0</v>
      </c>
      <c r="AV593" s="1">
        <v>0</v>
      </c>
      <c r="AW593" s="1">
        <v>0</v>
      </c>
      <c r="AX593" t="s">
        <v>141</v>
      </c>
    </row>
    <row r="594" spans="1:50" x14ac:dyDescent="0.25">
      <c r="A594" t="s">
        <v>5095</v>
      </c>
      <c r="B594" t="s">
        <v>67</v>
      </c>
      <c r="C594">
        <v>2014</v>
      </c>
      <c r="D594" t="s">
        <v>5096</v>
      </c>
      <c r="E594" t="s">
        <v>1333</v>
      </c>
      <c r="F594" t="s">
        <v>1334</v>
      </c>
      <c r="G594" t="s">
        <v>71</v>
      </c>
      <c r="H594" t="s">
        <v>72</v>
      </c>
      <c r="I594" t="s">
        <v>133</v>
      </c>
      <c r="J594" t="s">
        <v>134</v>
      </c>
      <c r="K594" t="s">
        <v>1335</v>
      </c>
      <c r="L594" t="s">
        <v>61</v>
      </c>
      <c r="M594" t="s">
        <v>76</v>
      </c>
      <c r="N594" t="s">
        <v>76</v>
      </c>
      <c r="O594" t="s">
        <v>76</v>
      </c>
      <c r="P594" t="s">
        <v>77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 s="1" t="s">
        <v>78</v>
      </c>
      <c r="AU594" s="1">
        <v>0</v>
      </c>
      <c r="AV594" s="1">
        <v>0</v>
      </c>
      <c r="AW594" s="1">
        <v>0</v>
      </c>
      <c r="AX594" t="s">
        <v>1335</v>
      </c>
    </row>
    <row r="595" spans="1:50" x14ac:dyDescent="0.25">
      <c r="A595" t="s">
        <v>8226</v>
      </c>
      <c r="B595" t="s">
        <v>67</v>
      </c>
      <c r="C595" t="s">
        <v>284</v>
      </c>
      <c r="D595" t="s">
        <v>8227</v>
      </c>
      <c r="E595" t="s">
        <v>3135</v>
      </c>
      <c r="F595" t="s">
        <v>892</v>
      </c>
      <c r="G595" t="s">
        <v>71</v>
      </c>
      <c r="H595" t="s">
        <v>72</v>
      </c>
      <c r="I595" t="s">
        <v>391</v>
      </c>
      <c r="J595" t="s">
        <v>893</v>
      </c>
      <c r="K595" t="s">
        <v>894</v>
      </c>
      <c r="L595" t="s">
        <v>61</v>
      </c>
      <c r="M595" t="s">
        <v>76</v>
      </c>
      <c r="N595" t="s">
        <v>76</v>
      </c>
      <c r="O595" t="s">
        <v>76</v>
      </c>
      <c r="P595" t="s">
        <v>77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2160</v>
      </c>
      <c r="AH595">
        <v>0</v>
      </c>
      <c r="AI595">
        <v>2160</v>
      </c>
      <c r="AJ595">
        <v>2765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2160</v>
      </c>
      <c r="AS595">
        <v>2160</v>
      </c>
      <c r="AT595" s="1">
        <v>624.92669999999998</v>
      </c>
      <c r="AU595" s="1">
        <v>0</v>
      </c>
      <c r="AV595" s="1">
        <v>1349841.672</v>
      </c>
      <c r="AW595" s="1">
        <v>0</v>
      </c>
      <c r="AX595" t="s">
        <v>894</v>
      </c>
    </row>
    <row r="596" spans="1:50" x14ac:dyDescent="0.25">
      <c r="A596" t="s">
        <v>5097</v>
      </c>
      <c r="B596" t="s">
        <v>190</v>
      </c>
      <c r="C596" t="s">
        <v>791</v>
      </c>
      <c r="D596" t="s">
        <v>5098</v>
      </c>
      <c r="E596" t="s">
        <v>5099</v>
      </c>
      <c r="F596" t="s">
        <v>987</v>
      </c>
      <c r="G596" t="s">
        <v>71</v>
      </c>
      <c r="H596" t="s">
        <v>106</v>
      </c>
      <c r="I596" t="s">
        <v>73</v>
      </c>
      <c r="J596" t="s">
        <v>988</v>
      </c>
      <c r="K596" t="s">
        <v>989</v>
      </c>
      <c r="L596" t="s">
        <v>196</v>
      </c>
      <c r="M596" t="s">
        <v>76</v>
      </c>
      <c r="N596" t="s">
        <v>76</v>
      </c>
      <c r="O596" t="s">
        <v>76</v>
      </c>
      <c r="P596" t="s">
        <v>110</v>
      </c>
      <c r="Q596">
        <v>74</v>
      </c>
      <c r="R596">
        <v>74</v>
      </c>
      <c r="S596">
        <v>74</v>
      </c>
      <c r="T596">
        <v>74</v>
      </c>
      <c r="U596">
        <v>74</v>
      </c>
      <c r="V596">
        <v>74</v>
      </c>
      <c r="W596">
        <v>74</v>
      </c>
      <c r="X596">
        <v>74</v>
      </c>
      <c r="Y596">
        <v>74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8</v>
      </c>
      <c r="AL596">
        <v>0</v>
      </c>
      <c r="AM596">
        <v>0</v>
      </c>
      <c r="AN596">
        <v>0</v>
      </c>
      <c r="AO596">
        <v>66</v>
      </c>
      <c r="AP596">
        <v>74</v>
      </c>
      <c r="AQ596">
        <v>0</v>
      </c>
      <c r="AR596">
        <v>0</v>
      </c>
      <c r="AS596">
        <v>0</v>
      </c>
      <c r="AT596" s="1">
        <v>720.96</v>
      </c>
      <c r="AU596" s="1">
        <v>53351.040000000001</v>
      </c>
      <c r="AV596" s="1">
        <v>0</v>
      </c>
      <c r="AW596" s="1">
        <v>53351.040000000001</v>
      </c>
      <c r="AX596" t="s">
        <v>989</v>
      </c>
    </row>
    <row r="597" spans="1:50" x14ac:dyDescent="0.25">
      <c r="A597" t="s">
        <v>4454</v>
      </c>
      <c r="B597" t="s">
        <v>101</v>
      </c>
      <c r="C597" t="s">
        <v>468</v>
      </c>
      <c r="D597" t="s">
        <v>4455</v>
      </c>
      <c r="E597" t="s">
        <v>4456</v>
      </c>
      <c r="F597" t="s">
        <v>900</v>
      </c>
      <c r="G597" t="s">
        <v>71</v>
      </c>
      <c r="H597" t="s">
        <v>106</v>
      </c>
      <c r="I597" t="s">
        <v>230</v>
      </c>
      <c r="J597" t="s">
        <v>901</v>
      </c>
      <c r="K597" t="s">
        <v>902</v>
      </c>
      <c r="L597" t="s">
        <v>61</v>
      </c>
      <c r="M597" t="s">
        <v>76</v>
      </c>
      <c r="N597" t="s">
        <v>76</v>
      </c>
      <c r="O597" t="s">
        <v>76</v>
      </c>
      <c r="P597" t="s">
        <v>110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 s="1" t="s">
        <v>78</v>
      </c>
      <c r="AU597" s="1">
        <v>0</v>
      </c>
      <c r="AV597" s="1">
        <v>0</v>
      </c>
      <c r="AW597" s="1">
        <v>0</v>
      </c>
      <c r="AX597" t="s">
        <v>902</v>
      </c>
    </row>
    <row r="598" spans="1:50" x14ac:dyDescent="0.25">
      <c r="A598" t="s">
        <v>4457</v>
      </c>
      <c r="B598" t="s">
        <v>101</v>
      </c>
      <c r="C598" t="s">
        <v>718</v>
      </c>
      <c r="D598" t="s">
        <v>4458</v>
      </c>
      <c r="E598" t="s">
        <v>4459</v>
      </c>
      <c r="F598" t="s">
        <v>657</v>
      </c>
      <c r="G598" t="s">
        <v>71</v>
      </c>
      <c r="H598" t="s">
        <v>106</v>
      </c>
      <c r="I598" t="s">
        <v>230</v>
      </c>
      <c r="J598" t="s">
        <v>658</v>
      </c>
      <c r="K598" t="s">
        <v>659</v>
      </c>
      <c r="L598" t="s">
        <v>61</v>
      </c>
      <c r="M598" t="s">
        <v>76</v>
      </c>
      <c r="N598" t="s">
        <v>76</v>
      </c>
      <c r="O598" t="s">
        <v>76</v>
      </c>
      <c r="P598" t="s">
        <v>110</v>
      </c>
      <c r="Q598">
        <v>727</v>
      </c>
      <c r="R598">
        <v>727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727</v>
      </c>
      <c r="AL598">
        <v>0</v>
      </c>
      <c r="AM598">
        <v>0</v>
      </c>
      <c r="AN598">
        <v>0</v>
      </c>
      <c r="AO598">
        <v>0</v>
      </c>
      <c r="AP598">
        <v>727</v>
      </c>
      <c r="AQ598">
        <v>0</v>
      </c>
      <c r="AR598">
        <v>0</v>
      </c>
      <c r="AS598">
        <v>0</v>
      </c>
      <c r="AT598" s="1">
        <v>341.02</v>
      </c>
      <c r="AU598" s="1">
        <v>247921.53999999998</v>
      </c>
      <c r="AV598" s="1">
        <v>0</v>
      </c>
      <c r="AW598" s="1">
        <v>0</v>
      </c>
      <c r="AX598" t="s">
        <v>659</v>
      </c>
    </row>
    <row r="599" spans="1:50" x14ac:dyDescent="0.25">
      <c r="A599" t="s">
        <v>4487</v>
      </c>
      <c r="B599" t="s">
        <v>51</v>
      </c>
      <c r="C599" t="s">
        <v>156</v>
      </c>
      <c r="D599" t="s">
        <v>4488</v>
      </c>
      <c r="E599" t="s">
        <v>1474</v>
      </c>
      <c r="F599" t="s">
        <v>1473</v>
      </c>
      <c r="G599" t="s">
        <v>688</v>
      </c>
      <c r="H599" t="s">
        <v>57</v>
      </c>
      <c r="I599" t="s">
        <v>689</v>
      </c>
      <c r="J599" t="s">
        <v>1474</v>
      </c>
      <c r="K599" t="s">
        <v>1475</v>
      </c>
      <c r="L599" t="s">
        <v>61</v>
      </c>
      <c r="M599" t="s">
        <v>76</v>
      </c>
      <c r="N599" t="s">
        <v>76</v>
      </c>
      <c r="O599" t="s">
        <v>76</v>
      </c>
      <c r="P599" t="s">
        <v>65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 s="1" t="s">
        <v>78</v>
      </c>
      <c r="AU599" s="1">
        <v>0</v>
      </c>
      <c r="AV599" s="1">
        <v>0</v>
      </c>
      <c r="AW599" s="1">
        <v>0</v>
      </c>
      <c r="AX599" t="s">
        <v>1475</v>
      </c>
    </row>
    <row r="600" spans="1:50" x14ac:dyDescent="0.25">
      <c r="A600" t="s">
        <v>4489</v>
      </c>
      <c r="B600" t="s">
        <v>67</v>
      </c>
      <c r="C600" t="s">
        <v>1148</v>
      </c>
      <c r="D600" t="s">
        <v>4490</v>
      </c>
      <c r="E600" t="s">
        <v>1008</v>
      </c>
      <c r="F600" t="s">
        <v>493</v>
      </c>
      <c r="G600" t="s">
        <v>71</v>
      </c>
      <c r="H600" t="s">
        <v>72</v>
      </c>
      <c r="I600" t="s">
        <v>230</v>
      </c>
      <c r="J600" t="s">
        <v>494</v>
      </c>
      <c r="K600" t="s">
        <v>495</v>
      </c>
      <c r="L600" t="s">
        <v>61</v>
      </c>
      <c r="M600" t="s">
        <v>76</v>
      </c>
      <c r="N600" t="s">
        <v>76</v>
      </c>
      <c r="O600" t="s">
        <v>76</v>
      </c>
      <c r="P600" t="s">
        <v>77</v>
      </c>
      <c r="Q600">
        <v>108</v>
      </c>
      <c r="R600">
        <v>108</v>
      </c>
      <c r="S600">
        <v>108</v>
      </c>
      <c r="T600">
        <v>108</v>
      </c>
      <c r="U600">
        <v>108</v>
      </c>
      <c r="V600">
        <v>108</v>
      </c>
      <c r="W600">
        <v>108</v>
      </c>
      <c r="X600">
        <v>108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100</v>
      </c>
      <c r="AL600">
        <v>8</v>
      </c>
      <c r="AM600">
        <v>0</v>
      </c>
      <c r="AN600">
        <v>0</v>
      </c>
      <c r="AO600">
        <v>0</v>
      </c>
      <c r="AP600">
        <v>108</v>
      </c>
      <c r="AQ600">
        <v>0</v>
      </c>
      <c r="AR600">
        <v>0</v>
      </c>
      <c r="AS600">
        <v>0</v>
      </c>
      <c r="AT600" s="1">
        <v>382.76</v>
      </c>
      <c r="AU600" s="1">
        <v>41338.080000000002</v>
      </c>
      <c r="AV600" s="1">
        <v>0</v>
      </c>
      <c r="AW600" s="1">
        <v>41338.080000000002</v>
      </c>
      <c r="AX600" t="s">
        <v>495</v>
      </c>
    </row>
    <row r="601" spans="1:50" x14ac:dyDescent="0.25">
      <c r="A601" t="s">
        <v>4491</v>
      </c>
      <c r="B601" t="s">
        <v>51</v>
      </c>
      <c r="C601" t="s">
        <v>1264</v>
      </c>
      <c r="D601" t="s">
        <v>4492</v>
      </c>
      <c r="E601" t="s">
        <v>4493</v>
      </c>
      <c r="F601" t="s">
        <v>755</v>
      </c>
      <c r="G601" t="s">
        <v>56</v>
      </c>
      <c r="H601" t="s">
        <v>57</v>
      </c>
      <c r="I601" t="s">
        <v>90</v>
      </c>
      <c r="J601" t="s">
        <v>91</v>
      </c>
      <c r="K601" t="s">
        <v>756</v>
      </c>
      <c r="L601" t="s">
        <v>61</v>
      </c>
      <c r="M601" t="s">
        <v>62</v>
      </c>
      <c r="N601" t="s">
        <v>63</v>
      </c>
      <c r="O601" t="s">
        <v>757</v>
      </c>
      <c r="P601" t="s">
        <v>65</v>
      </c>
      <c r="Q601">
        <v>191</v>
      </c>
      <c r="R601">
        <v>191</v>
      </c>
      <c r="S601">
        <v>191</v>
      </c>
      <c r="T601">
        <v>191</v>
      </c>
      <c r="U601">
        <v>191</v>
      </c>
      <c r="V601">
        <v>191</v>
      </c>
      <c r="W601">
        <v>191</v>
      </c>
      <c r="X601">
        <v>191</v>
      </c>
      <c r="Y601">
        <v>191</v>
      </c>
      <c r="Z601">
        <v>191</v>
      </c>
      <c r="AA601">
        <v>191</v>
      </c>
      <c r="AB601">
        <v>191</v>
      </c>
      <c r="AC601">
        <v>191</v>
      </c>
      <c r="AD601">
        <v>11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11</v>
      </c>
      <c r="AL601">
        <v>0</v>
      </c>
      <c r="AM601">
        <v>0</v>
      </c>
      <c r="AN601">
        <v>180</v>
      </c>
      <c r="AO601">
        <v>0</v>
      </c>
      <c r="AP601">
        <v>191</v>
      </c>
      <c r="AQ601">
        <v>0</v>
      </c>
      <c r="AR601">
        <v>0</v>
      </c>
      <c r="AS601">
        <v>0</v>
      </c>
      <c r="AT601" s="1">
        <v>659.65</v>
      </c>
      <c r="AU601" s="1">
        <v>125993.15</v>
      </c>
      <c r="AV601" s="1">
        <v>0</v>
      </c>
      <c r="AW601" s="1">
        <v>125993.15</v>
      </c>
      <c r="AX601" t="s">
        <v>756</v>
      </c>
    </row>
    <row r="602" spans="1:50" x14ac:dyDescent="0.25">
      <c r="A602" t="s">
        <v>1674</v>
      </c>
      <c r="B602" t="s">
        <v>67</v>
      </c>
      <c r="C602" t="s">
        <v>94</v>
      </c>
      <c r="D602" t="s">
        <v>1675</v>
      </c>
      <c r="E602" t="s">
        <v>1676</v>
      </c>
      <c r="F602" t="s">
        <v>1677</v>
      </c>
      <c r="G602" t="s">
        <v>71</v>
      </c>
      <c r="H602" t="s">
        <v>72</v>
      </c>
      <c r="I602" t="s">
        <v>73</v>
      </c>
      <c r="J602" t="s">
        <v>1678</v>
      </c>
      <c r="K602" t="s">
        <v>1679</v>
      </c>
      <c r="L602" t="s">
        <v>61</v>
      </c>
      <c r="M602" t="s">
        <v>76</v>
      </c>
      <c r="N602" t="s">
        <v>76</v>
      </c>
      <c r="O602" t="s">
        <v>76</v>
      </c>
      <c r="P602" t="s">
        <v>77</v>
      </c>
      <c r="Q602">
        <v>27</v>
      </c>
      <c r="R602">
        <v>27</v>
      </c>
      <c r="S602">
        <v>27</v>
      </c>
      <c r="T602">
        <v>27</v>
      </c>
      <c r="U602">
        <v>27</v>
      </c>
      <c r="V602">
        <v>27</v>
      </c>
      <c r="W602">
        <v>27</v>
      </c>
      <c r="X602">
        <v>27</v>
      </c>
      <c r="Y602">
        <v>3</v>
      </c>
      <c r="Z602">
        <v>3</v>
      </c>
      <c r="AA602">
        <v>3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27</v>
      </c>
      <c r="AL602">
        <v>0</v>
      </c>
      <c r="AM602">
        <v>0</v>
      </c>
      <c r="AN602">
        <v>0</v>
      </c>
      <c r="AO602">
        <v>0</v>
      </c>
      <c r="AP602">
        <v>27</v>
      </c>
      <c r="AQ602">
        <v>0</v>
      </c>
      <c r="AR602">
        <v>0</v>
      </c>
      <c r="AS602">
        <v>0</v>
      </c>
      <c r="AT602" s="1">
        <v>847.74</v>
      </c>
      <c r="AU602" s="1">
        <v>22888.98</v>
      </c>
      <c r="AV602" s="1">
        <v>0</v>
      </c>
      <c r="AW602" s="1">
        <v>22888.98</v>
      </c>
      <c r="AX602" t="s">
        <v>1679</v>
      </c>
    </row>
    <row r="603" spans="1:50" x14ac:dyDescent="0.25">
      <c r="A603" t="s">
        <v>1680</v>
      </c>
      <c r="B603" t="s">
        <v>51</v>
      </c>
      <c r="C603" t="s">
        <v>156</v>
      </c>
      <c r="D603" t="s">
        <v>1681</v>
      </c>
      <c r="E603" t="s">
        <v>1682</v>
      </c>
      <c r="F603" t="s">
        <v>612</v>
      </c>
      <c r="G603" t="s">
        <v>56</v>
      </c>
      <c r="H603" t="s">
        <v>57</v>
      </c>
      <c r="I603" t="s">
        <v>90</v>
      </c>
      <c r="J603" t="s">
        <v>307</v>
      </c>
      <c r="K603" t="s">
        <v>613</v>
      </c>
      <c r="L603" t="s">
        <v>61</v>
      </c>
      <c r="M603" t="s">
        <v>62</v>
      </c>
      <c r="N603" t="s">
        <v>76</v>
      </c>
      <c r="O603" t="s">
        <v>76</v>
      </c>
      <c r="P603" t="s">
        <v>65</v>
      </c>
      <c r="Q603">
        <v>6077</v>
      </c>
      <c r="R603">
        <v>6077</v>
      </c>
      <c r="S603">
        <v>4517</v>
      </c>
      <c r="T603">
        <v>1253</v>
      </c>
      <c r="U603">
        <v>1061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18672</v>
      </c>
      <c r="AH603">
        <v>0</v>
      </c>
      <c r="AI603">
        <v>18672</v>
      </c>
      <c r="AJ603">
        <v>7967</v>
      </c>
      <c r="AK603">
        <v>3335</v>
      </c>
      <c r="AL603">
        <v>1</v>
      </c>
      <c r="AM603">
        <v>0</v>
      </c>
      <c r="AN603">
        <v>2741</v>
      </c>
      <c r="AO603">
        <v>0</v>
      </c>
      <c r="AP603">
        <v>6077</v>
      </c>
      <c r="AQ603">
        <v>8160</v>
      </c>
      <c r="AR603">
        <v>10512</v>
      </c>
      <c r="AS603">
        <v>3360</v>
      </c>
      <c r="AT603" s="1">
        <v>474.08</v>
      </c>
      <c r="AU603" s="1">
        <v>2880984.1599999997</v>
      </c>
      <c r="AV603" s="1">
        <v>8852021.7599999998</v>
      </c>
      <c r="AW603" s="1">
        <v>0</v>
      </c>
      <c r="AX603" t="s">
        <v>613</v>
      </c>
    </row>
    <row r="604" spans="1:50" x14ac:dyDescent="0.25">
      <c r="A604" t="s">
        <v>1683</v>
      </c>
      <c r="B604" t="s">
        <v>67</v>
      </c>
      <c r="C604" t="s">
        <v>102</v>
      </c>
      <c r="D604" t="s">
        <v>1684</v>
      </c>
      <c r="E604" t="s">
        <v>173</v>
      </c>
      <c r="F604" t="s">
        <v>174</v>
      </c>
      <c r="G604" t="s">
        <v>71</v>
      </c>
      <c r="H604" t="s">
        <v>72</v>
      </c>
      <c r="I604" t="s">
        <v>73</v>
      </c>
      <c r="J604" t="s">
        <v>175</v>
      </c>
      <c r="K604" t="s">
        <v>176</v>
      </c>
      <c r="L604" t="s">
        <v>61</v>
      </c>
      <c r="M604" t="s">
        <v>76</v>
      </c>
      <c r="N604" t="s">
        <v>76</v>
      </c>
      <c r="O604" t="s">
        <v>76</v>
      </c>
      <c r="P604" t="s">
        <v>77</v>
      </c>
      <c r="Q604">
        <v>194</v>
      </c>
      <c r="R604">
        <v>194</v>
      </c>
      <c r="S604">
        <v>194</v>
      </c>
      <c r="T604">
        <v>194</v>
      </c>
      <c r="U604">
        <v>194</v>
      </c>
      <c r="V604">
        <v>194</v>
      </c>
      <c r="W604">
        <v>194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61</v>
      </c>
      <c r="AL604">
        <v>0</v>
      </c>
      <c r="AM604">
        <v>0</v>
      </c>
      <c r="AN604">
        <v>133</v>
      </c>
      <c r="AO604">
        <v>0</v>
      </c>
      <c r="AP604">
        <v>194</v>
      </c>
      <c r="AQ604">
        <v>0</v>
      </c>
      <c r="AR604">
        <v>0</v>
      </c>
      <c r="AS604">
        <v>0</v>
      </c>
      <c r="AT604" s="1">
        <v>579.52</v>
      </c>
      <c r="AU604" s="1">
        <v>112426.87999999999</v>
      </c>
      <c r="AV604" s="1">
        <v>0</v>
      </c>
      <c r="AW604" s="1">
        <v>0</v>
      </c>
      <c r="AX604" t="s">
        <v>176</v>
      </c>
    </row>
    <row r="605" spans="1:50" x14ac:dyDescent="0.25">
      <c r="A605" t="s">
        <v>1685</v>
      </c>
      <c r="B605" t="s">
        <v>190</v>
      </c>
      <c r="C605" t="s">
        <v>705</v>
      </c>
      <c r="D605" t="s">
        <v>1686</v>
      </c>
      <c r="E605" t="s">
        <v>1687</v>
      </c>
      <c r="F605" t="s">
        <v>409</v>
      </c>
      <c r="G605" t="s">
        <v>56</v>
      </c>
      <c r="H605" t="s">
        <v>57</v>
      </c>
      <c r="I605" t="s">
        <v>90</v>
      </c>
      <c r="J605" t="s">
        <v>307</v>
      </c>
      <c r="K605" t="s">
        <v>410</v>
      </c>
      <c r="L605" t="s">
        <v>196</v>
      </c>
      <c r="M605" t="s">
        <v>76</v>
      </c>
      <c r="N605" t="s">
        <v>76</v>
      </c>
      <c r="O605" t="s">
        <v>76</v>
      </c>
      <c r="P605" t="s">
        <v>65</v>
      </c>
      <c r="Q605">
        <v>2847</v>
      </c>
      <c r="R605">
        <v>2847</v>
      </c>
      <c r="S605">
        <v>2847</v>
      </c>
      <c r="T605">
        <v>2847</v>
      </c>
      <c r="U605">
        <v>2847</v>
      </c>
      <c r="V605">
        <v>590</v>
      </c>
      <c r="W605">
        <v>338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2136</v>
      </c>
      <c r="AL605">
        <v>66</v>
      </c>
      <c r="AM605">
        <v>0</v>
      </c>
      <c r="AN605">
        <v>0</v>
      </c>
      <c r="AO605">
        <v>645</v>
      </c>
      <c r="AP605">
        <v>2847</v>
      </c>
      <c r="AQ605">
        <v>0</v>
      </c>
      <c r="AR605">
        <v>0</v>
      </c>
      <c r="AS605">
        <v>0</v>
      </c>
      <c r="AT605" s="1">
        <v>348.51</v>
      </c>
      <c r="AU605" s="1">
        <v>992207.97</v>
      </c>
      <c r="AV605" s="1">
        <v>0</v>
      </c>
      <c r="AW605" s="1">
        <v>0</v>
      </c>
      <c r="AX605" t="s">
        <v>410</v>
      </c>
    </row>
    <row r="606" spans="1:50" x14ac:dyDescent="0.25">
      <c r="A606" t="s">
        <v>1688</v>
      </c>
      <c r="B606" t="s">
        <v>51</v>
      </c>
      <c r="C606" t="s">
        <v>156</v>
      </c>
      <c r="D606" t="s">
        <v>1689</v>
      </c>
      <c r="E606" t="s">
        <v>1690</v>
      </c>
      <c r="F606" t="s">
        <v>1116</v>
      </c>
      <c r="G606" t="s">
        <v>56</v>
      </c>
      <c r="H606" t="s">
        <v>57</v>
      </c>
      <c r="I606" t="s">
        <v>58</v>
      </c>
      <c r="J606" t="s">
        <v>1117</v>
      </c>
      <c r="K606" t="s">
        <v>1118</v>
      </c>
      <c r="L606" t="s">
        <v>61</v>
      </c>
      <c r="M606" t="s">
        <v>76</v>
      </c>
      <c r="N606" t="s">
        <v>76</v>
      </c>
      <c r="O606" t="s">
        <v>76</v>
      </c>
      <c r="P606" t="s">
        <v>65</v>
      </c>
      <c r="Q606">
        <v>3312</v>
      </c>
      <c r="R606">
        <v>3312</v>
      </c>
      <c r="S606">
        <v>2209</v>
      </c>
      <c r="T606">
        <v>2209</v>
      </c>
      <c r="U606">
        <v>2209</v>
      </c>
      <c r="V606">
        <v>1760</v>
      </c>
      <c r="W606">
        <v>464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1368</v>
      </c>
      <c r="AH606">
        <v>0</v>
      </c>
      <c r="AI606">
        <v>1368</v>
      </c>
      <c r="AJ606">
        <v>792</v>
      </c>
      <c r="AK606">
        <v>1183</v>
      </c>
      <c r="AL606">
        <v>51</v>
      </c>
      <c r="AM606">
        <v>0</v>
      </c>
      <c r="AN606">
        <v>2078</v>
      </c>
      <c r="AO606">
        <v>0</v>
      </c>
      <c r="AP606">
        <v>3312</v>
      </c>
      <c r="AQ606">
        <v>432</v>
      </c>
      <c r="AR606">
        <v>936</v>
      </c>
      <c r="AS606">
        <v>432</v>
      </c>
      <c r="AT606" s="1">
        <v>736.32</v>
      </c>
      <c r="AU606" s="1">
        <v>2438691.8400000003</v>
      </c>
      <c r="AV606" s="1">
        <v>1007285.7600000001</v>
      </c>
      <c r="AW606" s="1">
        <v>0</v>
      </c>
      <c r="AX606" t="s">
        <v>1118</v>
      </c>
    </row>
    <row r="607" spans="1:50" x14ac:dyDescent="0.25">
      <c r="A607" t="s">
        <v>1308</v>
      </c>
      <c r="B607" t="s">
        <v>67</v>
      </c>
      <c r="C607" t="s">
        <v>455</v>
      </c>
      <c r="D607" t="s">
        <v>1309</v>
      </c>
      <c r="E607" t="s">
        <v>1310</v>
      </c>
      <c r="F607" t="s">
        <v>458</v>
      </c>
      <c r="G607" t="s">
        <v>71</v>
      </c>
      <c r="H607" t="s">
        <v>72</v>
      </c>
      <c r="I607" t="s">
        <v>73</v>
      </c>
      <c r="J607" t="s">
        <v>459</v>
      </c>
      <c r="K607" t="s">
        <v>460</v>
      </c>
      <c r="L607" t="s">
        <v>61</v>
      </c>
      <c r="M607" t="s">
        <v>76</v>
      </c>
      <c r="N607" t="s">
        <v>76</v>
      </c>
      <c r="O607" t="s">
        <v>76</v>
      </c>
      <c r="P607" t="s">
        <v>77</v>
      </c>
      <c r="Q607">
        <v>43</v>
      </c>
      <c r="R607">
        <v>43</v>
      </c>
      <c r="S607">
        <v>43</v>
      </c>
      <c r="T607">
        <v>43</v>
      </c>
      <c r="U607">
        <v>43</v>
      </c>
      <c r="V607">
        <v>43</v>
      </c>
      <c r="W607">
        <v>43</v>
      </c>
      <c r="X607">
        <v>43</v>
      </c>
      <c r="Y607">
        <v>43</v>
      </c>
      <c r="Z607">
        <v>43</v>
      </c>
      <c r="AA607">
        <v>43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43</v>
      </c>
      <c r="AL607">
        <v>0</v>
      </c>
      <c r="AM607">
        <v>0</v>
      </c>
      <c r="AN607">
        <v>0</v>
      </c>
      <c r="AO607">
        <v>0</v>
      </c>
      <c r="AP607">
        <v>43</v>
      </c>
      <c r="AQ607">
        <v>0</v>
      </c>
      <c r="AR607">
        <v>0</v>
      </c>
      <c r="AS607">
        <v>0</v>
      </c>
      <c r="AT607" s="1">
        <v>436.47</v>
      </c>
      <c r="AU607" s="1">
        <v>18768.210000000003</v>
      </c>
      <c r="AV607" s="1">
        <v>0</v>
      </c>
      <c r="AW607" s="1">
        <v>18768.210000000003</v>
      </c>
      <c r="AX607" t="s">
        <v>460</v>
      </c>
    </row>
    <row r="608" spans="1:50" x14ac:dyDescent="0.25">
      <c r="A608" t="s">
        <v>1482</v>
      </c>
      <c r="B608" t="s">
        <v>51</v>
      </c>
      <c r="C608" t="s">
        <v>156</v>
      </c>
      <c r="D608" t="s">
        <v>1483</v>
      </c>
      <c r="E608" t="s">
        <v>1484</v>
      </c>
      <c r="F608" t="s">
        <v>1485</v>
      </c>
      <c r="G608" t="s">
        <v>76</v>
      </c>
      <c r="H608" t="s">
        <v>72</v>
      </c>
      <c r="I608" t="s">
        <v>117</v>
      </c>
      <c r="J608" t="s">
        <v>76</v>
      </c>
      <c r="K608" t="s">
        <v>76</v>
      </c>
      <c r="L608" t="s">
        <v>61</v>
      </c>
      <c r="M608" t="s">
        <v>76</v>
      </c>
      <c r="N608" t="s">
        <v>76</v>
      </c>
      <c r="O608" t="s">
        <v>76</v>
      </c>
      <c r="P608" t="s">
        <v>120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 s="1" t="s">
        <v>78</v>
      </c>
      <c r="AU608" s="1">
        <v>0</v>
      </c>
      <c r="AV608" s="1">
        <v>0</v>
      </c>
      <c r="AW608" s="1">
        <v>0</v>
      </c>
      <c r="AX608" t="s">
        <v>76</v>
      </c>
    </row>
    <row r="609" spans="1:50" x14ac:dyDescent="0.25">
      <c r="A609" t="s">
        <v>1486</v>
      </c>
      <c r="B609" t="s">
        <v>67</v>
      </c>
      <c r="C609">
        <v>2014</v>
      </c>
      <c r="D609" t="s">
        <v>1487</v>
      </c>
      <c r="E609" t="s">
        <v>816</v>
      </c>
      <c r="F609" t="s">
        <v>817</v>
      </c>
      <c r="G609" t="s">
        <v>71</v>
      </c>
      <c r="H609" t="s">
        <v>72</v>
      </c>
      <c r="I609" t="s">
        <v>230</v>
      </c>
      <c r="J609" t="s">
        <v>818</v>
      </c>
      <c r="K609" t="s">
        <v>819</v>
      </c>
      <c r="L609" t="s">
        <v>61</v>
      </c>
      <c r="M609" t="s">
        <v>62</v>
      </c>
      <c r="N609" t="s">
        <v>76</v>
      </c>
      <c r="O609" t="s">
        <v>76</v>
      </c>
      <c r="P609" t="s">
        <v>77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 s="1" t="s">
        <v>78</v>
      </c>
      <c r="AU609" s="1">
        <v>0</v>
      </c>
      <c r="AV609" s="1">
        <v>0</v>
      </c>
      <c r="AW609" s="1">
        <v>0</v>
      </c>
      <c r="AX609" t="s">
        <v>819</v>
      </c>
    </row>
    <row r="610" spans="1:50" x14ac:dyDescent="0.25">
      <c r="A610" t="s">
        <v>1488</v>
      </c>
      <c r="B610" t="s">
        <v>67</v>
      </c>
      <c r="C610">
        <v>2014</v>
      </c>
      <c r="D610" t="s">
        <v>1489</v>
      </c>
      <c r="E610" t="s">
        <v>69</v>
      </c>
      <c r="F610" t="s">
        <v>70</v>
      </c>
      <c r="G610" t="s">
        <v>71</v>
      </c>
      <c r="H610" t="s">
        <v>72</v>
      </c>
      <c r="I610" t="s">
        <v>73</v>
      </c>
      <c r="J610" t="s">
        <v>74</v>
      </c>
      <c r="K610" t="s">
        <v>75</v>
      </c>
      <c r="L610" t="s">
        <v>61</v>
      </c>
      <c r="M610" t="s">
        <v>76</v>
      </c>
      <c r="N610" t="s">
        <v>76</v>
      </c>
      <c r="O610" t="s">
        <v>76</v>
      </c>
      <c r="P610" t="s">
        <v>77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 s="1" t="s">
        <v>78</v>
      </c>
      <c r="AU610" s="1">
        <v>0</v>
      </c>
      <c r="AV610" s="1">
        <v>0</v>
      </c>
      <c r="AW610" s="1">
        <v>0</v>
      </c>
      <c r="AX610" t="s">
        <v>75</v>
      </c>
    </row>
    <row r="611" spans="1:50" x14ac:dyDescent="0.25">
      <c r="A611" t="s">
        <v>1490</v>
      </c>
      <c r="B611" t="s">
        <v>67</v>
      </c>
      <c r="C611">
        <v>2014</v>
      </c>
      <c r="D611" t="s">
        <v>1491</v>
      </c>
      <c r="E611" t="s">
        <v>334</v>
      </c>
      <c r="F611" t="s">
        <v>335</v>
      </c>
      <c r="G611" t="s">
        <v>71</v>
      </c>
      <c r="H611" t="s">
        <v>72</v>
      </c>
      <c r="I611" t="s">
        <v>230</v>
      </c>
      <c r="J611" t="s">
        <v>336</v>
      </c>
      <c r="K611" t="s">
        <v>335</v>
      </c>
      <c r="L611" t="s">
        <v>61</v>
      </c>
      <c r="M611" t="s">
        <v>76</v>
      </c>
      <c r="N611" t="s">
        <v>76</v>
      </c>
      <c r="O611" t="s">
        <v>76</v>
      </c>
      <c r="P611" t="s">
        <v>77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 s="1" t="s">
        <v>78</v>
      </c>
      <c r="AU611" s="1">
        <v>0</v>
      </c>
      <c r="AV611" s="1">
        <v>0</v>
      </c>
      <c r="AW611" s="1">
        <v>0</v>
      </c>
      <c r="AX611" t="s">
        <v>335</v>
      </c>
    </row>
    <row r="612" spans="1:50" x14ac:dyDescent="0.25">
      <c r="A612" t="s">
        <v>6441</v>
      </c>
      <c r="B612" t="s">
        <v>51</v>
      </c>
      <c r="C612" t="s">
        <v>162</v>
      </c>
      <c r="D612" t="s">
        <v>6442</v>
      </c>
      <c r="E612" t="s">
        <v>6443</v>
      </c>
      <c r="F612" t="s">
        <v>1514</v>
      </c>
      <c r="G612" t="s">
        <v>56</v>
      </c>
      <c r="H612" t="s">
        <v>57</v>
      </c>
      <c r="I612" t="s">
        <v>58</v>
      </c>
      <c r="J612" t="s">
        <v>1515</v>
      </c>
      <c r="K612" t="s">
        <v>1516</v>
      </c>
      <c r="L612" t="s">
        <v>61</v>
      </c>
      <c r="M612" t="s">
        <v>62</v>
      </c>
      <c r="N612" t="s">
        <v>76</v>
      </c>
      <c r="O612" t="s">
        <v>76</v>
      </c>
      <c r="P612" t="s">
        <v>65</v>
      </c>
      <c r="Q612">
        <v>8</v>
      </c>
      <c r="R612">
        <v>8</v>
      </c>
      <c r="S612">
        <v>8</v>
      </c>
      <c r="T612">
        <v>8</v>
      </c>
      <c r="U612">
        <v>8</v>
      </c>
      <c r="V612">
        <v>8</v>
      </c>
      <c r="W612">
        <v>8</v>
      </c>
      <c r="X612">
        <v>8</v>
      </c>
      <c r="Y612">
        <v>8</v>
      </c>
      <c r="Z612">
        <v>8</v>
      </c>
      <c r="AA612">
        <v>8</v>
      </c>
      <c r="AB612">
        <v>8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7</v>
      </c>
      <c r="AL612">
        <v>1</v>
      </c>
      <c r="AM612">
        <v>0</v>
      </c>
      <c r="AN612">
        <v>0</v>
      </c>
      <c r="AO612">
        <v>0</v>
      </c>
      <c r="AP612">
        <v>8</v>
      </c>
      <c r="AQ612">
        <v>0</v>
      </c>
      <c r="AR612">
        <v>0</v>
      </c>
      <c r="AS612">
        <v>0</v>
      </c>
      <c r="AT612" s="1">
        <v>1006.61</v>
      </c>
      <c r="AU612" s="1">
        <v>8052.88</v>
      </c>
      <c r="AV612" s="1">
        <v>0</v>
      </c>
      <c r="AW612" s="1">
        <v>8052.88</v>
      </c>
      <c r="AX612" t="s">
        <v>1516</v>
      </c>
    </row>
    <row r="613" spans="1:50" x14ac:dyDescent="0.25">
      <c r="A613" t="s">
        <v>6444</v>
      </c>
      <c r="B613" t="s">
        <v>67</v>
      </c>
      <c r="C613">
        <v>2014</v>
      </c>
      <c r="D613" t="s">
        <v>6445</v>
      </c>
      <c r="E613" t="s">
        <v>526</v>
      </c>
      <c r="F613" t="s">
        <v>527</v>
      </c>
      <c r="G613" t="s">
        <v>71</v>
      </c>
      <c r="H613" t="s">
        <v>72</v>
      </c>
      <c r="I613" t="s">
        <v>280</v>
      </c>
      <c r="J613" t="s">
        <v>528</v>
      </c>
      <c r="K613" t="s">
        <v>529</v>
      </c>
      <c r="L613" t="s">
        <v>61</v>
      </c>
      <c r="M613" t="s">
        <v>76</v>
      </c>
      <c r="N613" t="s">
        <v>76</v>
      </c>
      <c r="O613" t="s">
        <v>76</v>
      </c>
      <c r="P613" t="s">
        <v>77</v>
      </c>
      <c r="Q613">
        <v>47</v>
      </c>
      <c r="R613">
        <v>47</v>
      </c>
      <c r="S613">
        <v>47</v>
      </c>
      <c r="T613">
        <v>47</v>
      </c>
      <c r="U613">
        <v>47</v>
      </c>
      <c r="V613">
        <v>47</v>
      </c>
      <c r="W613">
        <v>47</v>
      </c>
      <c r="X613">
        <v>37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47</v>
      </c>
      <c r="AL613">
        <v>0</v>
      </c>
      <c r="AM613">
        <v>0</v>
      </c>
      <c r="AN613">
        <v>0</v>
      </c>
      <c r="AO613">
        <v>0</v>
      </c>
      <c r="AP613">
        <v>47</v>
      </c>
      <c r="AQ613">
        <v>0</v>
      </c>
      <c r="AR613">
        <v>0</v>
      </c>
      <c r="AS613">
        <v>0</v>
      </c>
      <c r="AT613" s="1">
        <v>913.49</v>
      </c>
      <c r="AU613" s="1">
        <v>42934.03</v>
      </c>
      <c r="AV613" s="1">
        <v>0</v>
      </c>
      <c r="AW613" s="1">
        <v>33799.129999999997</v>
      </c>
      <c r="AX613" t="s">
        <v>529</v>
      </c>
    </row>
    <row r="614" spans="1:50" x14ac:dyDescent="0.25">
      <c r="A614" t="s">
        <v>6446</v>
      </c>
      <c r="B614" t="s">
        <v>51</v>
      </c>
      <c r="C614" t="s">
        <v>52</v>
      </c>
      <c r="D614" t="s">
        <v>6447</v>
      </c>
      <c r="E614" t="s">
        <v>6448</v>
      </c>
      <c r="F614" t="s">
        <v>4539</v>
      </c>
      <c r="G614" t="s">
        <v>56</v>
      </c>
      <c r="H614" t="s">
        <v>57</v>
      </c>
      <c r="I614" t="s">
        <v>2754</v>
      </c>
      <c r="J614" t="s">
        <v>4540</v>
      </c>
      <c r="K614" t="s">
        <v>4541</v>
      </c>
      <c r="L614" t="s">
        <v>61</v>
      </c>
      <c r="M614" t="s">
        <v>62</v>
      </c>
      <c r="N614" t="s">
        <v>63</v>
      </c>
      <c r="O614" t="s">
        <v>64</v>
      </c>
      <c r="P614" t="s">
        <v>65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 s="1" t="s">
        <v>78</v>
      </c>
      <c r="AU614" s="1">
        <v>0</v>
      </c>
      <c r="AV614" s="1">
        <v>0</v>
      </c>
      <c r="AW614" s="1">
        <v>0</v>
      </c>
      <c r="AX614" t="s">
        <v>4541</v>
      </c>
    </row>
    <row r="615" spans="1:50" x14ac:dyDescent="0.25">
      <c r="A615" t="s">
        <v>6449</v>
      </c>
      <c r="B615" t="s">
        <v>67</v>
      </c>
      <c r="C615">
        <v>2014</v>
      </c>
      <c r="D615" t="s">
        <v>6450</v>
      </c>
      <c r="E615" t="s">
        <v>781</v>
      </c>
      <c r="F615" t="s">
        <v>206</v>
      </c>
      <c r="G615" t="s">
        <v>71</v>
      </c>
      <c r="H615" t="s">
        <v>72</v>
      </c>
      <c r="I615" t="s">
        <v>133</v>
      </c>
      <c r="J615" t="s">
        <v>207</v>
      </c>
      <c r="K615" t="s">
        <v>208</v>
      </c>
      <c r="L615" t="s">
        <v>61</v>
      </c>
      <c r="M615" t="s">
        <v>76</v>
      </c>
      <c r="N615" t="s">
        <v>76</v>
      </c>
      <c r="O615" t="s">
        <v>76</v>
      </c>
      <c r="P615" t="s">
        <v>77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1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 s="1" t="s">
        <v>78</v>
      </c>
      <c r="AU615" s="1">
        <v>0</v>
      </c>
      <c r="AV615" s="1">
        <v>0</v>
      </c>
      <c r="AW615" s="1">
        <v>0</v>
      </c>
      <c r="AX615" t="s">
        <v>208</v>
      </c>
    </row>
    <row r="616" spans="1:50" x14ac:dyDescent="0.25">
      <c r="A616" t="s">
        <v>6451</v>
      </c>
      <c r="B616" t="s">
        <v>190</v>
      </c>
      <c r="C616" t="s">
        <v>251</v>
      </c>
      <c r="D616" t="s">
        <v>6452</v>
      </c>
      <c r="E616" t="s">
        <v>771</v>
      </c>
      <c r="F616" t="s">
        <v>618</v>
      </c>
      <c r="G616" t="s">
        <v>71</v>
      </c>
      <c r="H616" t="s">
        <v>106</v>
      </c>
      <c r="I616" t="s">
        <v>73</v>
      </c>
      <c r="J616" t="s">
        <v>619</v>
      </c>
      <c r="K616" t="s">
        <v>620</v>
      </c>
      <c r="L616" t="s">
        <v>196</v>
      </c>
      <c r="M616" t="s">
        <v>196</v>
      </c>
      <c r="N616" t="s">
        <v>76</v>
      </c>
      <c r="O616" t="s">
        <v>76</v>
      </c>
      <c r="P616" t="s">
        <v>110</v>
      </c>
      <c r="Q616">
        <v>24</v>
      </c>
      <c r="R616">
        <v>24</v>
      </c>
      <c r="S616">
        <v>24</v>
      </c>
      <c r="T616">
        <v>24</v>
      </c>
      <c r="U616">
        <v>24</v>
      </c>
      <c r="V616">
        <v>24</v>
      </c>
      <c r="W616">
        <v>24</v>
      </c>
      <c r="X616">
        <v>24</v>
      </c>
      <c r="Y616">
        <v>24</v>
      </c>
      <c r="Z616">
        <v>24</v>
      </c>
      <c r="AA616">
        <v>24</v>
      </c>
      <c r="AB616">
        <v>24</v>
      </c>
      <c r="AC616">
        <v>24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24</v>
      </c>
      <c r="AL616">
        <v>0</v>
      </c>
      <c r="AM616">
        <v>0</v>
      </c>
      <c r="AN616">
        <v>0</v>
      </c>
      <c r="AO616">
        <v>0</v>
      </c>
      <c r="AP616">
        <v>24</v>
      </c>
      <c r="AQ616">
        <v>0</v>
      </c>
      <c r="AR616">
        <v>0</v>
      </c>
      <c r="AS616">
        <v>0</v>
      </c>
      <c r="AT616" s="1">
        <v>681.82</v>
      </c>
      <c r="AU616" s="1">
        <v>16363.68</v>
      </c>
      <c r="AV616" s="1">
        <v>0</v>
      </c>
      <c r="AW616" s="1">
        <v>16363.68</v>
      </c>
      <c r="AX616" t="s">
        <v>620</v>
      </c>
    </row>
    <row r="617" spans="1:50" x14ac:dyDescent="0.25">
      <c r="A617" t="s">
        <v>1440</v>
      </c>
      <c r="B617" t="s">
        <v>67</v>
      </c>
      <c r="C617">
        <v>2014</v>
      </c>
      <c r="D617" t="s">
        <v>1441</v>
      </c>
      <c r="E617" t="s">
        <v>151</v>
      </c>
      <c r="F617" t="s">
        <v>152</v>
      </c>
      <c r="G617" t="s">
        <v>71</v>
      </c>
      <c r="H617" t="s">
        <v>72</v>
      </c>
      <c r="I617" t="s">
        <v>73</v>
      </c>
      <c r="J617" t="s">
        <v>153</v>
      </c>
      <c r="K617" t="s">
        <v>154</v>
      </c>
      <c r="L617" t="s">
        <v>61</v>
      </c>
      <c r="M617" t="s">
        <v>76</v>
      </c>
      <c r="N617" t="s">
        <v>76</v>
      </c>
      <c r="O617" t="s">
        <v>76</v>
      </c>
      <c r="P617" t="s">
        <v>77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 s="1" t="s">
        <v>78</v>
      </c>
      <c r="AU617" s="1">
        <v>0</v>
      </c>
      <c r="AV617" s="1">
        <v>0</v>
      </c>
      <c r="AW617" s="1">
        <v>0</v>
      </c>
      <c r="AX617" t="s">
        <v>154</v>
      </c>
    </row>
    <row r="618" spans="1:50" x14ac:dyDescent="0.25">
      <c r="A618" t="s">
        <v>1442</v>
      </c>
      <c r="B618" t="s">
        <v>67</v>
      </c>
      <c r="C618">
        <v>2014</v>
      </c>
      <c r="D618" t="s">
        <v>1443</v>
      </c>
      <c r="E618" t="s">
        <v>213</v>
      </c>
      <c r="F618" t="s">
        <v>214</v>
      </c>
      <c r="G618" t="s">
        <v>71</v>
      </c>
      <c r="H618" t="s">
        <v>72</v>
      </c>
      <c r="I618" t="s">
        <v>133</v>
      </c>
      <c r="J618" t="s">
        <v>215</v>
      </c>
      <c r="K618" t="s">
        <v>216</v>
      </c>
      <c r="L618" t="s">
        <v>61</v>
      </c>
      <c r="M618" t="s">
        <v>62</v>
      </c>
      <c r="N618" t="s">
        <v>76</v>
      </c>
      <c r="O618" t="s">
        <v>76</v>
      </c>
      <c r="P618" t="s">
        <v>77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 s="1" t="s">
        <v>78</v>
      </c>
      <c r="AU618" s="1">
        <v>0</v>
      </c>
      <c r="AV618" s="1">
        <v>0</v>
      </c>
      <c r="AW618" s="1">
        <v>0</v>
      </c>
      <c r="AX618" t="s">
        <v>216</v>
      </c>
    </row>
    <row r="619" spans="1:50" x14ac:dyDescent="0.25">
      <c r="A619" t="s">
        <v>1444</v>
      </c>
      <c r="B619" t="s">
        <v>67</v>
      </c>
      <c r="C619">
        <v>2014</v>
      </c>
      <c r="D619" t="s">
        <v>1445</v>
      </c>
      <c r="E619" t="s">
        <v>334</v>
      </c>
      <c r="F619" t="s">
        <v>335</v>
      </c>
      <c r="G619" t="s">
        <v>71</v>
      </c>
      <c r="H619" t="s">
        <v>72</v>
      </c>
      <c r="I619" t="s">
        <v>230</v>
      </c>
      <c r="J619" t="s">
        <v>336</v>
      </c>
      <c r="K619" t="s">
        <v>335</v>
      </c>
      <c r="L619" t="s">
        <v>61</v>
      </c>
      <c r="M619" t="s">
        <v>76</v>
      </c>
      <c r="N619" t="s">
        <v>76</v>
      </c>
      <c r="O619" t="s">
        <v>76</v>
      </c>
      <c r="P619" t="s">
        <v>77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 s="1" t="s">
        <v>78</v>
      </c>
      <c r="AU619" s="1">
        <v>0</v>
      </c>
      <c r="AV619" s="1">
        <v>0</v>
      </c>
      <c r="AW619" s="1">
        <v>0</v>
      </c>
      <c r="AX619" t="s">
        <v>335</v>
      </c>
    </row>
    <row r="620" spans="1:50" x14ac:dyDescent="0.25">
      <c r="A620" t="s">
        <v>1731</v>
      </c>
      <c r="B620" t="s">
        <v>51</v>
      </c>
      <c r="C620" t="s">
        <v>752</v>
      </c>
      <c r="D620" t="s">
        <v>1732</v>
      </c>
      <c r="E620" t="s">
        <v>1733</v>
      </c>
      <c r="F620" t="s">
        <v>1267</v>
      </c>
      <c r="G620" t="s">
        <v>56</v>
      </c>
      <c r="H620" t="s">
        <v>72</v>
      </c>
      <c r="I620" t="s">
        <v>90</v>
      </c>
      <c r="J620" t="s">
        <v>91</v>
      </c>
      <c r="K620" t="s">
        <v>1268</v>
      </c>
      <c r="L620" t="s">
        <v>61</v>
      </c>
      <c r="M620" t="s">
        <v>62</v>
      </c>
      <c r="N620" t="s">
        <v>63</v>
      </c>
      <c r="O620" t="s">
        <v>757</v>
      </c>
      <c r="P620" t="s">
        <v>65</v>
      </c>
      <c r="Q620">
        <v>3</v>
      </c>
      <c r="R620">
        <v>3</v>
      </c>
      <c r="S620">
        <v>3</v>
      </c>
      <c r="T620">
        <v>3</v>
      </c>
      <c r="U620">
        <v>3</v>
      </c>
      <c r="V620">
        <v>3</v>
      </c>
      <c r="W620">
        <v>3</v>
      </c>
      <c r="X620">
        <v>3</v>
      </c>
      <c r="Y620">
        <v>3</v>
      </c>
      <c r="Z620">
        <v>3</v>
      </c>
      <c r="AA620">
        <v>3</v>
      </c>
      <c r="AB620">
        <v>3</v>
      </c>
      <c r="AC620">
        <v>3</v>
      </c>
      <c r="AD620">
        <v>3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3</v>
      </c>
      <c r="AM620">
        <v>0</v>
      </c>
      <c r="AN620">
        <v>0</v>
      </c>
      <c r="AO620">
        <v>0</v>
      </c>
      <c r="AP620">
        <v>3</v>
      </c>
      <c r="AQ620">
        <v>0</v>
      </c>
      <c r="AR620">
        <v>0</v>
      </c>
      <c r="AS620">
        <v>0</v>
      </c>
      <c r="AT620" s="1">
        <v>537.05999999999995</v>
      </c>
      <c r="AU620" s="1">
        <v>1611.1799999999998</v>
      </c>
      <c r="AV620" s="1">
        <v>0</v>
      </c>
      <c r="AW620" s="1">
        <v>1611.1799999999998</v>
      </c>
      <c r="AX620" t="s">
        <v>1268</v>
      </c>
    </row>
    <row r="621" spans="1:50" x14ac:dyDescent="0.25">
      <c r="A621" t="s">
        <v>6453</v>
      </c>
      <c r="B621" t="s">
        <v>51</v>
      </c>
      <c r="C621" t="s">
        <v>143</v>
      </c>
      <c r="D621" t="s">
        <v>6454</v>
      </c>
      <c r="E621" t="s">
        <v>6455</v>
      </c>
      <c r="F621" t="s">
        <v>2527</v>
      </c>
      <c r="G621" t="s">
        <v>56</v>
      </c>
      <c r="H621" t="s">
        <v>72</v>
      </c>
      <c r="I621" t="s">
        <v>90</v>
      </c>
      <c r="J621" t="s">
        <v>715</v>
      </c>
      <c r="K621" t="s">
        <v>2528</v>
      </c>
      <c r="L621" t="s">
        <v>61</v>
      </c>
      <c r="M621" t="s">
        <v>76</v>
      </c>
      <c r="N621" t="s">
        <v>76</v>
      </c>
      <c r="O621" t="s">
        <v>76</v>
      </c>
      <c r="P621" t="s">
        <v>65</v>
      </c>
      <c r="Q621">
        <v>324</v>
      </c>
      <c r="R621">
        <v>324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18</v>
      </c>
      <c r="AG621">
        <v>0</v>
      </c>
      <c r="AH621">
        <v>0</v>
      </c>
      <c r="AI621">
        <v>18</v>
      </c>
      <c r="AJ621">
        <v>253</v>
      </c>
      <c r="AK621">
        <v>324</v>
      </c>
      <c r="AL621">
        <v>0</v>
      </c>
      <c r="AM621">
        <v>0</v>
      </c>
      <c r="AN621">
        <v>0</v>
      </c>
      <c r="AO621">
        <v>0</v>
      </c>
      <c r="AP621">
        <v>324</v>
      </c>
      <c r="AQ621">
        <v>0</v>
      </c>
      <c r="AR621">
        <v>18</v>
      </c>
      <c r="AS621">
        <v>180</v>
      </c>
      <c r="AT621" s="1">
        <v>630.32010000000002</v>
      </c>
      <c r="AU621" s="1">
        <v>204223.71240000002</v>
      </c>
      <c r="AV621" s="1">
        <v>11345.7618</v>
      </c>
      <c r="AW621" s="1">
        <v>0</v>
      </c>
      <c r="AX621" t="s">
        <v>2528</v>
      </c>
    </row>
    <row r="622" spans="1:50" x14ac:dyDescent="0.25">
      <c r="A622" t="s">
        <v>6456</v>
      </c>
      <c r="B622" t="s">
        <v>67</v>
      </c>
      <c r="C622" t="s">
        <v>455</v>
      </c>
      <c r="D622" t="s">
        <v>6457</v>
      </c>
      <c r="E622" t="s">
        <v>6458</v>
      </c>
      <c r="F622" t="s">
        <v>1063</v>
      </c>
      <c r="G622" t="s">
        <v>71</v>
      </c>
      <c r="H622" t="s">
        <v>72</v>
      </c>
      <c r="I622" t="s">
        <v>73</v>
      </c>
      <c r="J622" t="s">
        <v>1064</v>
      </c>
      <c r="K622" t="s">
        <v>1065</v>
      </c>
      <c r="L622" t="s">
        <v>61</v>
      </c>
      <c r="M622" t="s">
        <v>76</v>
      </c>
      <c r="N622" t="s">
        <v>76</v>
      </c>
      <c r="O622" t="s">
        <v>76</v>
      </c>
      <c r="P622" t="s">
        <v>77</v>
      </c>
      <c r="Q622">
        <v>20</v>
      </c>
      <c r="R622">
        <v>20</v>
      </c>
      <c r="S622">
        <v>20</v>
      </c>
      <c r="T622">
        <v>20</v>
      </c>
      <c r="U622">
        <v>20</v>
      </c>
      <c r="V622">
        <v>20</v>
      </c>
      <c r="W622">
        <v>20</v>
      </c>
      <c r="X622">
        <v>20</v>
      </c>
      <c r="Y622">
        <v>20</v>
      </c>
      <c r="Z622">
        <v>20</v>
      </c>
      <c r="AA622">
        <v>20</v>
      </c>
      <c r="AB622">
        <v>20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20</v>
      </c>
      <c r="AL622">
        <v>0</v>
      </c>
      <c r="AM622">
        <v>0</v>
      </c>
      <c r="AN622">
        <v>0</v>
      </c>
      <c r="AO622">
        <v>0</v>
      </c>
      <c r="AP622">
        <v>20</v>
      </c>
      <c r="AQ622">
        <v>0</v>
      </c>
      <c r="AR622">
        <v>0</v>
      </c>
      <c r="AS622">
        <v>0</v>
      </c>
      <c r="AT622" s="1">
        <v>577.54</v>
      </c>
      <c r="AU622" s="1">
        <v>11550.8</v>
      </c>
      <c r="AV622" s="1">
        <v>0</v>
      </c>
      <c r="AW622" s="1">
        <v>11550.8</v>
      </c>
      <c r="AX622" t="s">
        <v>1065</v>
      </c>
    </row>
    <row r="623" spans="1:50" x14ac:dyDescent="0.25">
      <c r="A623" t="s">
        <v>6459</v>
      </c>
      <c r="B623" t="s">
        <v>67</v>
      </c>
      <c r="C623">
        <v>2014</v>
      </c>
      <c r="D623" t="s">
        <v>6460</v>
      </c>
      <c r="E623" t="s">
        <v>636</v>
      </c>
      <c r="F623" t="s">
        <v>637</v>
      </c>
      <c r="G623" t="s">
        <v>71</v>
      </c>
      <c r="H623" t="s">
        <v>72</v>
      </c>
      <c r="I623" t="s">
        <v>73</v>
      </c>
      <c r="J623" t="s">
        <v>638</v>
      </c>
      <c r="K623" t="s">
        <v>639</v>
      </c>
      <c r="L623" t="s">
        <v>61</v>
      </c>
      <c r="M623" t="s">
        <v>76</v>
      </c>
      <c r="N623" t="s">
        <v>76</v>
      </c>
      <c r="O623" t="s">
        <v>76</v>
      </c>
      <c r="P623" t="s">
        <v>77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 s="1" t="s">
        <v>78</v>
      </c>
      <c r="AU623" s="1">
        <v>0</v>
      </c>
      <c r="AV623" s="1">
        <v>0</v>
      </c>
      <c r="AW623" s="1">
        <v>0</v>
      </c>
      <c r="AX623" t="s">
        <v>639</v>
      </c>
    </row>
    <row r="624" spans="1:50" x14ac:dyDescent="0.25">
      <c r="A624" t="s">
        <v>6461</v>
      </c>
      <c r="B624" t="s">
        <v>67</v>
      </c>
      <c r="C624">
        <v>2014</v>
      </c>
      <c r="D624" t="s">
        <v>6462</v>
      </c>
      <c r="E624" t="s">
        <v>729</v>
      </c>
      <c r="F624" t="s">
        <v>493</v>
      </c>
      <c r="G624" t="s">
        <v>71</v>
      </c>
      <c r="H624" t="s">
        <v>72</v>
      </c>
      <c r="I624" t="s">
        <v>230</v>
      </c>
      <c r="J624" t="s">
        <v>494</v>
      </c>
      <c r="K624" t="s">
        <v>495</v>
      </c>
      <c r="L624" t="s">
        <v>61</v>
      </c>
      <c r="M624" t="s">
        <v>76</v>
      </c>
      <c r="N624" t="s">
        <v>76</v>
      </c>
      <c r="O624" t="s">
        <v>76</v>
      </c>
      <c r="P624" t="s">
        <v>77</v>
      </c>
      <c r="Q624">
        <v>10</v>
      </c>
      <c r="R624">
        <v>10</v>
      </c>
      <c r="S624">
        <v>10</v>
      </c>
      <c r="T624">
        <v>10</v>
      </c>
      <c r="U624">
        <v>10</v>
      </c>
      <c r="V624">
        <v>10</v>
      </c>
      <c r="W624">
        <v>10</v>
      </c>
      <c r="X624">
        <v>10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10</v>
      </c>
      <c r="AL624">
        <v>0</v>
      </c>
      <c r="AM624">
        <v>0</v>
      </c>
      <c r="AN624">
        <v>0</v>
      </c>
      <c r="AO624">
        <v>0</v>
      </c>
      <c r="AP624">
        <v>10</v>
      </c>
      <c r="AQ624">
        <v>0</v>
      </c>
      <c r="AR624">
        <v>0</v>
      </c>
      <c r="AS624">
        <v>0</v>
      </c>
      <c r="AT624" s="1">
        <v>499.87</v>
      </c>
      <c r="AU624" s="1">
        <v>4998.7</v>
      </c>
      <c r="AV624" s="1">
        <v>0</v>
      </c>
      <c r="AW624" s="1">
        <v>4998.7</v>
      </c>
      <c r="AX624" t="s">
        <v>495</v>
      </c>
    </row>
    <row r="625" spans="1:50" x14ac:dyDescent="0.25">
      <c r="A625" t="s">
        <v>6463</v>
      </c>
      <c r="B625" t="s">
        <v>67</v>
      </c>
      <c r="C625">
        <v>2014</v>
      </c>
      <c r="D625" t="s">
        <v>6464</v>
      </c>
      <c r="E625" t="s">
        <v>5583</v>
      </c>
      <c r="F625" t="s">
        <v>5584</v>
      </c>
      <c r="G625" t="s">
        <v>71</v>
      </c>
      <c r="H625" t="s">
        <v>72</v>
      </c>
      <c r="I625" t="s">
        <v>73</v>
      </c>
      <c r="J625" t="s">
        <v>5585</v>
      </c>
      <c r="K625" t="s">
        <v>5586</v>
      </c>
      <c r="L625" t="s">
        <v>61</v>
      </c>
      <c r="M625" t="s">
        <v>76</v>
      </c>
      <c r="N625" t="s">
        <v>76</v>
      </c>
      <c r="O625" t="s">
        <v>76</v>
      </c>
      <c r="P625" t="s">
        <v>77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 s="1" t="s">
        <v>78</v>
      </c>
      <c r="AU625" s="1">
        <v>0</v>
      </c>
      <c r="AV625" s="1">
        <v>0</v>
      </c>
      <c r="AW625" s="1">
        <v>0</v>
      </c>
      <c r="AX625" t="s">
        <v>5586</v>
      </c>
    </row>
    <row r="626" spans="1:50" x14ac:dyDescent="0.25">
      <c r="A626" t="s">
        <v>4429</v>
      </c>
      <c r="B626" t="s">
        <v>51</v>
      </c>
      <c r="C626" t="s">
        <v>122</v>
      </c>
      <c r="D626" t="s">
        <v>4430</v>
      </c>
      <c r="E626" t="s">
        <v>4431</v>
      </c>
      <c r="F626" t="s">
        <v>275</v>
      </c>
      <c r="G626" t="s">
        <v>319</v>
      </c>
      <c r="H626" t="s">
        <v>57</v>
      </c>
      <c r="I626" t="s">
        <v>126</v>
      </c>
      <c r="J626" t="s">
        <v>76</v>
      </c>
      <c r="K626" t="s">
        <v>76</v>
      </c>
      <c r="L626" t="s">
        <v>61</v>
      </c>
      <c r="M626" t="s">
        <v>62</v>
      </c>
      <c r="N626" t="s">
        <v>63</v>
      </c>
      <c r="O626" t="s">
        <v>127</v>
      </c>
      <c r="P626" t="s">
        <v>127</v>
      </c>
      <c r="Q626">
        <v>24</v>
      </c>
      <c r="R626">
        <v>24</v>
      </c>
      <c r="S626">
        <v>20</v>
      </c>
      <c r="T626">
        <v>20</v>
      </c>
      <c r="U626">
        <v>16</v>
      </c>
      <c r="V626">
        <v>4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24</v>
      </c>
      <c r="AL626">
        <v>0</v>
      </c>
      <c r="AM626">
        <v>0</v>
      </c>
      <c r="AN626">
        <v>0</v>
      </c>
      <c r="AO626">
        <v>0</v>
      </c>
      <c r="AP626">
        <v>24</v>
      </c>
      <c r="AQ626">
        <v>0</v>
      </c>
      <c r="AR626">
        <v>0</v>
      </c>
      <c r="AS626">
        <v>0</v>
      </c>
      <c r="AT626" s="1">
        <v>7475</v>
      </c>
      <c r="AU626" s="1">
        <v>179400</v>
      </c>
      <c r="AV626" s="1">
        <v>0</v>
      </c>
      <c r="AW626" s="1">
        <v>0</v>
      </c>
      <c r="AX626" t="s">
        <v>275</v>
      </c>
    </row>
    <row r="627" spans="1:50" x14ac:dyDescent="0.25">
      <c r="A627" t="s">
        <v>4432</v>
      </c>
      <c r="B627" t="s">
        <v>190</v>
      </c>
      <c r="C627" t="s">
        <v>171</v>
      </c>
      <c r="D627" t="s">
        <v>4433</v>
      </c>
      <c r="E627" t="s">
        <v>1050</v>
      </c>
      <c r="F627" t="s">
        <v>1051</v>
      </c>
      <c r="G627" t="s">
        <v>71</v>
      </c>
      <c r="H627" t="s">
        <v>106</v>
      </c>
      <c r="I627" t="s">
        <v>73</v>
      </c>
      <c r="J627" t="s">
        <v>1052</v>
      </c>
      <c r="K627" t="s">
        <v>1053</v>
      </c>
      <c r="L627" t="s">
        <v>196</v>
      </c>
      <c r="M627" t="s">
        <v>76</v>
      </c>
      <c r="N627" t="s">
        <v>76</v>
      </c>
      <c r="O627" t="s">
        <v>76</v>
      </c>
      <c r="P627" t="s">
        <v>110</v>
      </c>
      <c r="Q627">
        <v>1198</v>
      </c>
      <c r="R627">
        <v>1198</v>
      </c>
      <c r="S627">
        <v>1198</v>
      </c>
      <c r="T627">
        <v>832</v>
      </c>
      <c r="U627">
        <v>700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1868</v>
      </c>
      <c r="AK627">
        <v>832</v>
      </c>
      <c r="AL627">
        <v>0</v>
      </c>
      <c r="AM627">
        <v>0</v>
      </c>
      <c r="AN627">
        <v>0</v>
      </c>
      <c r="AO627">
        <v>366</v>
      </c>
      <c r="AP627">
        <v>1198</v>
      </c>
      <c r="AQ627">
        <v>0</v>
      </c>
      <c r="AR627">
        <v>0</v>
      </c>
      <c r="AS627">
        <v>0</v>
      </c>
      <c r="AT627" s="1">
        <v>522.74</v>
      </c>
      <c r="AU627" s="1">
        <v>626242.52</v>
      </c>
      <c r="AV627" s="1">
        <v>0</v>
      </c>
      <c r="AW627" s="1">
        <v>0</v>
      </c>
      <c r="AX627" t="s">
        <v>1053</v>
      </c>
    </row>
    <row r="628" spans="1:50" x14ac:dyDescent="0.25">
      <c r="A628" t="s">
        <v>4639</v>
      </c>
      <c r="B628" t="s">
        <v>67</v>
      </c>
      <c r="C628" t="s">
        <v>102</v>
      </c>
      <c r="D628" t="s">
        <v>4640</v>
      </c>
      <c r="E628" t="s">
        <v>4641</v>
      </c>
      <c r="F628" t="s">
        <v>339</v>
      </c>
      <c r="G628" t="s">
        <v>71</v>
      </c>
      <c r="H628" t="s">
        <v>72</v>
      </c>
      <c r="I628" t="s">
        <v>73</v>
      </c>
      <c r="J628" t="s">
        <v>340</v>
      </c>
      <c r="K628" t="s">
        <v>341</v>
      </c>
      <c r="L628" t="s">
        <v>61</v>
      </c>
      <c r="M628" t="s">
        <v>76</v>
      </c>
      <c r="N628" t="s">
        <v>76</v>
      </c>
      <c r="O628" t="s">
        <v>76</v>
      </c>
      <c r="P628" t="s">
        <v>77</v>
      </c>
      <c r="Q628">
        <v>17</v>
      </c>
      <c r="R628">
        <v>17</v>
      </c>
      <c r="S628">
        <v>17</v>
      </c>
      <c r="T628">
        <v>17</v>
      </c>
      <c r="U628">
        <v>17</v>
      </c>
      <c r="V628">
        <v>17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6</v>
      </c>
      <c r="AL628">
        <v>0</v>
      </c>
      <c r="AM628">
        <v>0</v>
      </c>
      <c r="AN628">
        <v>11</v>
      </c>
      <c r="AO628">
        <v>0</v>
      </c>
      <c r="AP628">
        <v>17</v>
      </c>
      <c r="AQ628">
        <v>0</v>
      </c>
      <c r="AR628">
        <v>0</v>
      </c>
      <c r="AS628">
        <v>0</v>
      </c>
      <c r="AT628" s="1">
        <v>679.1</v>
      </c>
      <c r="AU628" s="1">
        <v>11544.7</v>
      </c>
      <c r="AV628" s="1">
        <v>0</v>
      </c>
      <c r="AW628" s="1">
        <v>0</v>
      </c>
      <c r="AX628" t="s">
        <v>341</v>
      </c>
    </row>
    <row r="629" spans="1:50" x14ac:dyDescent="0.25">
      <c r="A629" t="s">
        <v>4642</v>
      </c>
      <c r="B629" t="s">
        <v>101</v>
      </c>
      <c r="C629" t="s">
        <v>251</v>
      </c>
      <c r="D629" t="s">
        <v>4643</v>
      </c>
      <c r="E629" t="s">
        <v>4644</v>
      </c>
      <c r="F629" t="s">
        <v>82</v>
      </c>
      <c r="G629" t="s">
        <v>71</v>
      </c>
      <c r="H629" t="s">
        <v>106</v>
      </c>
      <c r="I629" t="s">
        <v>73</v>
      </c>
      <c r="J629" t="s">
        <v>83</v>
      </c>
      <c r="K629" t="s">
        <v>84</v>
      </c>
      <c r="L629" t="s">
        <v>61</v>
      </c>
      <c r="M629" t="s">
        <v>76</v>
      </c>
      <c r="N629" t="s">
        <v>76</v>
      </c>
      <c r="O629" t="s">
        <v>76</v>
      </c>
      <c r="P629" t="s">
        <v>110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 s="1" t="s">
        <v>78</v>
      </c>
      <c r="AU629" s="1">
        <v>0</v>
      </c>
      <c r="AV629" s="1">
        <v>0</v>
      </c>
      <c r="AW629" s="1">
        <v>0</v>
      </c>
      <c r="AX629" t="s">
        <v>84</v>
      </c>
    </row>
    <row r="630" spans="1:50" x14ac:dyDescent="0.25">
      <c r="A630" t="s">
        <v>4645</v>
      </c>
      <c r="B630" t="s">
        <v>67</v>
      </c>
      <c r="C630">
        <v>2014</v>
      </c>
      <c r="D630" t="s">
        <v>4646</v>
      </c>
      <c r="E630" t="s">
        <v>419</v>
      </c>
      <c r="F630" t="s">
        <v>420</v>
      </c>
      <c r="G630" t="s">
        <v>71</v>
      </c>
      <c r="H630" t="s">
        <v>72</v>
      </c>
      <c r="I630" t="s">
        <v>133</v>
      </c>
      <c r="J630" t="s">
        <v>421</v>
      </c>
      <c r="K630" t="s">
        <v>422</v>
      </c>
      <c r="L630" t="s">
        <v>61</v>
      </c>
      <c r="M630" t="s">
        <v>76</v>
      </c>
      <c r="N630" t="s">
        <v>76</v>
      </c>
      <c r="O630" t="s">
        <v>76</v>
      </c>
      <c r="P630" t="s">
        <v>77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 s="1" t="s">
        <v>78</v>
      </c>
      <c r="AU630" s="1">
        <v>0</v>
      </c>
      <c r="AV630" s="1">
        <v>0</v>
      </c>
      <c r="AW630" s="1">
        <v>0</v>
      </c>
      <c r="AX630" t="s">
        <v>422</v>
      </c>
    </row>
    <row r="631" spans="1:50" x14ac:dyDescent="0.25">
      <c r="A631" t="s">
        <v>4703</v>
      </c>
      <c r="B631" t="s">
        <v>67</v>
      </c>
      <c r="C631">
        <v>2014</v>
      </c>
      <c r="D631" t="s">
        <v>4704</v>
      </c>
      <c r="E631" t="s">
        <v>816</v>
      </c>
      <c r="F631" t="s">
        <v>817</v>
      </c>
      <c r="G631" t="s">
        <v>71</v>
      </c>
      <c r="H631" t="s">
        <v>72</v>
      </c>
      <c r="I631" t="s">
        <v>230</v>
      </c>
      <c r="J631" t="s">
        <v>818</v>
      </c>
      <c r="K631" t="s">
        <v>819</v>
      </c>
      <c r="L631" t="s">
        <v>61</v>
      </c>
      <c r="M631" t="s">
        <v>62</v>
      </c>
      <c r="N631" t="s">
        <v>76</v>
      </c>
      <c r="O631" t="s">
        <v>76</v>
      </c>
      <c r="P631" t="s">
        <v>77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 s="1" t="s">
        <v>78</v>
      </c>
      <c r="AU631" s="1">
        <v>0</v>
      </c>
      <c r="AV631" s="1">
        <v>0</v>
      </c>
      <c r="AW631" s="1">
        <v>0</v>
      </c>
      <c r="AX631" t="s">
        <v>819</v>
      </c>
    </row>
    <row r="632" spans="1:50" x14ac:dyDescent="0.25">
      <c r="A632" t="s">
        <v>4931</v>
      </c>
      <c r="B632" t="s">
        <v>67</v>
      </c>
      <c r="C632" t="s">
        <v>575</v>
      </c>
      <c r="D632" t="s">
        <v>4932</v>
      </c>
      <c r="E632" t="s">
        <v>4933</v>
      </c>
      <c r="F632" t="s">
        <v>657</v>
      </c>
      <c r="G632" t="s">
        <v>71</v>
      </c>
      <c r="H632" t="s">
        <v>72</v>
      </c>
      <c r="I632" t="s">
        <v>230</v>
      </c>
      <c r="J632" t="s">
        <v>658</v>
      </c>
      <c r="K632" t="s">
        <v>659</v>
      </c>
      <c r="L632" t="s">
        <v>61</v>
      </c>
      <c r="M632" t="s">
        <v>62</v>
      </c>
      <c r="N632" t="s">
        <v>76</v>
      </c>
      <c r="O632" t="s">
        <v>76</v>
      </c>
      <c r="P632" t="s">
        <v>77</v>
      </c>
      <c r="Q632">
        <v>5961</v>
      </c>
      <c r="R632">
        <v>5961</v>
      </c>
      <c r="S632">
        <v>5961</v>
      </c>
      <c r="T632">
        <v>4811</v>
      </c>
      <c r="U632">
        <v>4811</v>
      </c>
      <c r="V632">
        <v>4811</v>
      </c>
      <c r="W632">
        <v>3907</v>
      </c>
      <c r="X632">
        <v>83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2867</v>
      </c>
      <c r="AL632">
        <v>0</v>
      </c>
      <c r="AM632">
        <v>0</v>
      </c>
      <c r="AN632">
        <v>3094</v>
      </c>
      <c r="AO632">
        <v>0</v>
      </c>
      <c r="AP632">
        <v>5961</v>
      </c>
      <c r="AQ632">
        <v>0</v>
      </c>
      <c r="AR632">
        <v>0</v>
      </c>
      <c r="AS632">
        <v>0</v>
      </c>
      <c r="AT632" s="1">
        <v>309.45999999999998</v>
      </c>
      <c r="AU632" s="1">
        <v>1844691.0599999998</v>
      </c>
      <c r="AV632" s="1">
        <v>0</v>
      </c>
      <c r="AW632" s="1">
        <v>25685.179999999997</v>
      </c>
      <c r="AX632" t="s">
        <v>659</v>
      </c>
    </row>
    <row r="633" spans="1:50" x14ac:dyDescent="0.25">
      <c r="A633" t="s">
        <v>4934</v>
      </c>
      <c r="B633" t="s">
        <v>67</v>
      </c>
      <c r="C633">
        <v>2014</v>
      </c>
      <c r="D633" t="s">
        <v>4935</v>
      </c>
      <c r="E633" t="s">
        <v>247</v>
      </c>
      <c r="F633" t="s">
        <v>248</v>
      </c>
      <c r="G633" t="s">
        <v>71</v>
      </c>
      <c r="H633" t="s">
        <v>72</v>
      </c>
      <c r="I633" t="s">
        <v>133</v>
      </c>
      <c r="J633" t="s">
        <v>215</v>
      </c>
      <c r="K633" t="s">
        <v>249</v>
      </c>
      <c r="L633" t="s">
        <v>61</v>
      </c>
      <c r="M633" t="s">
        <v>76</v>
      </c>
      <c r="N633" t="s">
        <v>76</v>
      </c>
      <c r="O633" t="s">
        <v>76</v>
      </c>
      <c r="P633" t="s">
        <v>77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 s="1" t="s">
        <v>78</v>
      </c>
      <c r="AU633" s="1">
        <v>0</v>
      </c>
      <c r="AV633" s="1">
        <v>0</v>
      </c>
      <c r="AW633" s="1">
        <v>0</v>
      </c>
      <c r="AX633" t="s">
        <v>249</v>
      </c>
    </row>
    <row r="634" spans="1:50" x14ac:dyDescent="0.25">
      <c r="A634" t="s">
        <v>4936</v>
      </c>
      <c r="B634" t="s">
        <v>101</v>
      </c>
      <c r="C634" t="s">
        <v>143</v>
      </c>
      <c r="D634" t="s">
        <v>4937</v>
      </c>
      <c r="E634" t="s">
        <v>4938</v>
      </c>
      <c r="F634" t="s">
        <v>1506</v>
      </c>
      <c r="G634" t="s">
        <v>116</v>
      </c>
      <c r="H634" t="s">
        <v>106</v>
      </c>
      <c r="I634" t="s">
        <v>117</v>
      </c>
      <c r="J634" t="s">
        <v>1507</v>
      </c>
      <c r="K634" t="s">
        <v>1508</v>
      </c>
      <c r="L634" t="s">
        <v>61</v>
      </c>
      <c r="M634" t="s">
        <v>76</v>
      </c>
      <c r="N634" t="s">
        <v>76</v>
      </c>
      <c r="O634" t="s">
        <v>76</v>
      </c>
      <c r="P634" t="s">
        <v>120</v>
      </c>
      <c r="Q634">
        <v>116</v>
      </c>
      <c r="R634">
        <v>116</v>
      </c>
      <c r="S634">
        <v>116</v>
      </c>
      <c r="T634">
        <v>116</v>
      </c>
      <c r="U634">
        <v>116</v>
      </c>
      <c r="V634">
        <v>116</v>
      </c>
      <c r="W634">
        <v>116</v>
      </c>
      <c r="X634">
        <v>116</v>
      </c>
      <c r="Y634">
        <v>116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116</v>
      </c>
      <c r="AL634">
        <v>0</v>
      </c>
      <c r="AM634">
        <v>0</v>
      </c>
      <c r="AN634">
        <v>0</v>
      </c>
      <c r="AO634">
        <v>0</v>
      </c>
      <c r="AP634">
        <v>116</v>
      </c>
      <c r="AQ634">
        <v>0</v>
      </c>
      <c r="AR634">
        <v>0</v>
      </c>
      <c r="AS634">
        <v>0</v>
      </c>
      <c r="AT634" s="1">
        <v>697.77</v>
      </c>
      <c r="AU634" s="1">
        <v>80941.319999999992</v>
      </c>
      <c r="AV634" s="1">
        <v>0</v>
      </c>
      <c r="AW634" s="1">
        <v>80941.319999999992</v>
      </c>
      <c r="AX634" t="s">
        <v>1508</v>
      </c>
    </row>
    <row r="635" spans="1:50" x14ac:dyDescent="0.25">
      <c r="A635" t="s">
        <v>4939</v>
      </c>
      <c r="B635" t="s">
        <v>101</v>
      </c>
      <c r="C635">
        <v>2012</v>
      </c>
      <c r="D635" t="s">
        <v>4940</v>
      </c>
      <c r="E635" t="s">
        <v>4941</v>
      </c>
      <c r="F635" t="s">
        <v>427</v>
      </c>
      <c r="G635" t="s">
        <v>71</v>
      </c>
      <c r="H635" t="s">
        <v>106</v>
      </c>
      <c r="I635" t="s">
        <v>73</v>
      </c>
      <c r="J635" t="s">
        <v>428</v>
      </c>
      <c r="K635" t="s">
        <v>429</v>
      </c>
      <c r="L635" t="s">
        <v>61</v>
      </c>
      <c r="M635" t="s">
        <v>76</v>
      </c>
      <c r="N635" t="s">
        <v>76</v>
      </c>
      <c r="O635" t="s">
        <v>76</v>
      </c>
      <c r="P635" t="s">
        <v>110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0</v>
      </c>
      <c r="AM635">
        <v>0</v>
      </c>
      <c r="AN635">
        <v>0</v>
      </c>
      <c r="AO635">
        <v>0</v>
      </c>
      <c r="AP635">
        <v>1</v>
      </c>
      <c r="AQ635">
        <v>0</v>
      </c>
      <c r="AR635">
        <v>0</v>
      </c>
      <c r="AS635">
        <v>0</v>
      </c>
      <c r="AT635" s="1">
        <v>562.15</v>
      </c>
      <c r="AU635" s="1">
        <v>562.15</v>
      </c>
      <c r="AV635" s="1">
        <v>0</v>
      </c>
      <c r="AW635" s="1">
        <v>562.15</v>
      </c>
      <c r="AX635" t="s">
        <v>429</v>
      </c>
    </row>
    <row r="636" spans="1:50" x14ac:dyDescent="0.25">
      <c r="A636" t="s">
        <v>4718</v>
      </c>
      <c r="B636" t="s">
        <v>101</v>
      </c>
      <c r="C636" t="s">
        <v>1148</v>
      </c>
      <c r="D636" t="s">
        <v>4719</v>
      </c>
      <c r="E636" t="s">
        <v>1180</v>
      </c>
      <c r="F636" t="s">
        <v>1179</v>
      </c>
      <c r="G636" t="s">
        <v>71</v>
      </c>
      <c r="H636" t="s">
        <v>106</v>
      </c>
      <c r="I636" t="s">
        <v>674</v>
      </c>
      <c r="J636" t="s">
        <v>1180</v>
      </c>
      <c r="K636" t="s">
        <v>1181</v>
      </c>
      <c r="L636" t="s">
        <v>61</v>
      </c>
      <c r="M636" t="s">
        <v>76</v>
      </c>
      <c r="N636" t="s">
        <v>76</v>
      </c>
      <c r="O636" t="s">
        <v>76</v>
      </c>
      <c r="P636" t="s">
        <v>110</v>
      </c>
      <c r="Q636">
        <v>673</v>
      </c>
      <c r="R636">
        <v>673</v>
      </c>
      <c r="S636">
        <v>567</v>
      </c>
      <c r="T636">
        <v>363</v>
      </c>
      <c r="U636">
        <v>314</v>
      </c>
      <c r="V636">
        <v>18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24</v>
      </c>
      <c r="AH636">
        <v>0</v>
      </c>
      <c r="AI636">
        <v>24</v>
      </c>
      <c r="AJ636">
        <v>1</v>
      </c>
      <c r="AK636">
        <v>673</v>
      </c>
      <c r="AL636">
        <v>0</v>
      </c>
      <c r="AM636">
        <v>0</v>
      </c>
      <c r="AN636">
        <v>0</v>
      </c>
      <c r="AO636">
        <v>0</v>
      </c>
      <c r="AP636">
        <v>673</v>
      </c>
      <c r="AQ636">
        <v>0</v>
      </c>
      <c r="AR636">
        <v>24</v>
      </c>
      <c r="AS636">
        <v>0</v>
      </c>
      <c r="AT636" s="1">
        <v>320.01</v>
      </c>
      <c r="AU636" s="1">
        <v>215366.72999999998</v>
      </c>
      <c r="AV636" s="1">
        <v>7680.24</v>
      </c>
      <c r="AW636" s="1">
        <v>0</v>
      </c>
      <c r="AX636" t="s">
        <v>1181</v>
      </c>
    </row>
    <row r="637" spans="1:50" x14ac:dyDescent="0.25">
      <c r="A637" t="s">
        <v>4762</v>
      </c>
      <c r="B637" t="s">
        <v>67</v>
      </c>
      <c r="C637">
        <v>2014</v>
      </c>
      <c r="D637" t="s">
        <v>4763</v>
      </c>
      <c r="E637" t="s">
        <v>2874</v>
      </c>
      <c r="F637" t="s">
        <v>2875</v>
      </c>
      <c r="G637" t="s">
        <v>71</v>
      </c>
      <c r="H637" t="s">
        <v>72</v>
      </c>
      <c r="I637" t="s">
        <v>133</v>
      </c>
      <c r="J637" t="s">
        <v>215</v>
      </c>
      <c r="K637" t="s">
        <v>2876</v>
      </c>
      <c r="L637" t="s">
        <v>61</v>
      </c>
      <c r="M637" t="s">
        <v>76</v>
      </c>
      <c r="N637" t="s">
        <v>76</v>
      </c>
      <c r="O637" t="s">
        <v>76</v>
      </c>
      <c r="P637" t="s">
        <v>77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 s="1" t="s">
        <v>78</v>
      </c>
      <c r="AU637" s="1">
        <v>0</v>
      </c>
      <c r="AV637" s="1">
        <v>0</v>
      </c>
      <c r="AW637" s="1">
        <v>0</v>
      </c>
      <c r="AX637" t="s">
        <v>2876</v>
      </c>
    </row>
    <row r="638" spans="1:50" x14ac:dyDescent="0.25">
      <c r="A638" t="s">
        <v>4764</v>
      </c>
      <c r="B638" t="s">
        <v>190</v>
      </c>
      <c r="C638" t="s">
        <v>791</v>
      </c>
      <c r="D638" t="s">
        <v>4765</v>
      </c>
      <c r="E638" t="s">
        <v>3141</v>
      </c>
      <c r="F638" t="s">
        <v>3142</v>
      </c>
      <c r="G638" t="s">
        <v>71</v>
      </c>
      <c r="H638" t="s">
        <v>106</v>
      </c>
      <c r="I638" t="s">
        <v>73</v>
      </c>
      <c r="J638" t="s">
        <v>3143</v>
      </c>
      <c r="K638" t="s">
        <v>3144</v>
      </c>
      <c r="L638" t="s">
        <v>196</v>
      </c>
      <c r="M638" t="s">
        <v>76</v>
      </c>
      <c r="N638" t="s">
        <v>76</v>
      </c>
      <c r="O638" t="s">
        <v>76</v>
      </c>
      <c r="P638" t="s">
        <v>110</v>
      </c>
      <c r="Q638">
        <v>23</v>
      </c>
      <c r="R638">
        <v>23</v>
      </c>
      <c r="S638">
        <v>23</v>
      </c>
      <c r="T638">
        <v>23</v>
      </c>
      <c r="U638">
        <v>23</v>
      </c>
      <c r="V638">
        <v>23</v>
      </c>
      <c r="W638">
        <v>23</v>
      </c>
      <c r="X638">
        <v>23</v>
      </c>
      <c r="Y638">
        <v>23</v>
      </c>
      <c r="Z638">
        <v>23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23</v>
      </c>
      <c r="AL638">
        <v>0</v>
      </c>
      <c r="AM638">
        <v>0</v>
      </c>
      <c r="AN638">
        <v>0</v>
      </c>
      <c r="AO638">
        <v>0</v>
      </c>
      <c r="AP638">
        <v>23</v>
      </c>
      <c r="AQ638">
        <v>0</v>
      </c>
      <c r="AR638">
        <v>0</v>
      </c>
      <c r="AS638">
        <v>0</v>
      </c>
      <c r="AT638" s="1">
        <v>493.83</v>
      </c>
      <c r="AU638" s="1">
        <v>11358.09</v>
      </c>
      <c r="AV638" s="1">
        <v>0</v>
      </c>
      <c r="AW638" s="1">
        <v>11358.09</v>
      </c>
      <c r="AX638" t="s">
        <v>3144</v>
      </c>
    </row>
    <row r="639" spans="1:50" x14ac:dyDescent="0.25">
      <c r="A639" t="s">
        <v>6763</v>
      </c>
      <c r="B639" t="s">
        <v>67</v>
      </c>
      <c r="C639" t="s">
        <v>284</v>
      </c>
      <c r="D639" t="s">
        <v>6764</v>
      </c>
      <c r="E639" t="s">
        <v>8288</v>
      </c>
      <c r="F639" t="s">
        <v>7016</v>
      </c>
      <c r="G639" t="s">
        <v>71</v>
      </c>
      <c r="H639" t="s">
        <v>72</v>
      </c>
      <c r="I639" t="s">
        <v>73</v>
      </c>
      <c r="J639" t="s">
        <v>7017</v>
      </c>
      <c r="K639" t="s">
        <v>6742</v>
      </c>
      <c r="L639" t="s">
        <v>61</v>
      </c>
      <c r="M639" t="s">
        <v>76</v>
      </c>
      <c r="N639" t="s">
        <v>76</v>
      </c>
      <c r="O639" t="s">
        <v>76</v>
      </c>
      <c r="P639" t="s">
        <v>77</v>
      </c>
      <c r="Q639">
        <v>247</v>
      </c>
      <c r="R639">
        <v>247</v>
      </c>
      <c r="S639">
        <v>35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115</v>
      </c>
      <c r="AF639">
        <v>0</v>
      </c>
      <c r="AG639">
        <v>200</v>
      </c>
      <c r="AH639">
        <v>0</v>
      </c>
      <c r="AI639">
        <v>315</v>
      </c>
      <c r="AJ639">
        <v>168</v>
      </c>
      <c r="AK639">
        <v>247</v>
      </c>
      <c r="AL639">
        <v>0</v>
      </c>
      <c r="AM639">
        <v>0</v>
      </c>
      <c r="AN639">
        <v>0</v>
      </c>
      <c r="AO639">
        <v>0</v>
      </c>
      <c r="AP639">
        <v>247</v>
      </c>
      <c r="AQ639">
        <v>98</v>
      </c>
      <c r="AR639">
        <v>217</v>
      </c>
      <c r="AS639">
        <v>115</v>
      </c>
      <c r="AT639" s="1">
        <v>729.55</v>
      </c>
      <c r="AU639" s="1">
        <v>180198.84999999998</v>
      </c>
      <c r="AV639" s="1">
        <v>229808.25</v>
      </c>
      <c r="AW639" s="1">
        <v>0</v>
      </c>
      <c r="AX639" t="s">
        <v>6742</v>
      </c>
    </row>
    <row r="640" spans="1:50" x14ac:dyDescent="0.25">
      <c r="A640" t="s">
        <v>4766</v>
      </c>
      <c r="B640" t="s">
        <v>101</v>
      </c>
      <c r="C640" t="s">
        <v>468</v>
      </c>
      <c r="D640" t="s">
        <v>4767</v>
      </c>
      <c r="E640" t="s">
        <v>4768</v>
      </c>
      <c r="F640" t="s">
        <v>397</v>
      </c>
      <c r="G640" t="s">
        <v>71</v>
      </c>
      <c r="H640" t="s">
        <v>106</v>
      </c>
      <c r="I640" t="s">
        <v>230</v>
      </c>
      <c r="J640" t="s">
        <v>398</v>
      </c>
      <c r="K640" t="s">
        <v>399</v>
      </c>
      <c r="L640" t="s">
        <v>61</v>
      </c>
      <c r="M640" t="s">
        <v>76</v>
      </c>
      <c r="N640" t="s">
        <v>76</v>
      </c>
      <c r="O640" t="s">
        <v>76</v>
      </c>
      <c r="P640" t="s">
        <v>110</v>
      </c>
      <c r="Q640">
        <v>2</v>
      </c>
      <c r="R640">
        <v>2</v>
      </c>
      <c r="S640">
        <v>2</v>
      </c>
      <c r="T640">
        <v>2</v>
      </c>
      <c r="U640">
        <v>2</v>
      </c>
      <c r="V640">
        <v>2</v>
      </c>
      <c r="W640">
        <v>2</v>
      </c>
      <c r="X640">
        <v>2</v>
      </c>
      <c r="Y640">
        <v>2</v>
      </c>
      <c r="Z640">
        <v>2</v>
      </c>
      <c r="AA640">
        <v>2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2</v>
      </c>
      <c r="AL640">
        <v>0</v>
      </c>
      <c r="AM640">
        <v>0</v>
      </c>
      <c r="AN640">
        <v>0</v>
      </c>
      <c r="AO640">
        <v>0</v>
      </c>
      <c r="AP640">
        <v>2</v>
      </c>
      <c r="AQ640">
        <v>0</v>
      </c>
      <c r="AR640">
        <v>0</v>
      </c>
      <c r="AS640">
        <v>0</v>
      </c>
      <c r="AT640" s="1">
        <v>387.02</v>
      </c>
      <c r="AU640" s="1">
        <v>774.04</v>
      </c>
      <c r="AV640" s="1">
        <v>0</v>
      </c>
      <c r="AW640" s="1">
        <v>774.04</v>
      </c>
      <c r="AX640" t="s">
        <v>399</v>
      </c>
    </row>
    <row r="641" spans="1:50" x14ac:dyDescent="0.25">
      <c r="A641" t="s">
        <v>921</v>
      </c>
      <c r="B641" t="s">
        <v>67</v>
      </c>
      <c r="C641">
        <v>2014</v>
      </c>
      <c r="D641" t="s">
        <v>922</v>
      </c>
      <c r="E641" t="s">
        <v>923</v>
      </c>
      <c r="F641" t="s">
        <v>397</v>
      </c>
      <c r="G641" t="s">
        <v>71</v>
      </c>
      <c r="H641" t="s">
        <v>72</v>
      </c>
      <c r="I641" t="s">
        <v>230</v>
      </c>
      <c r="J641" t="s">
        <v>398</v>
      </c>
      <c r="K641" t="s">
        <v>399</v>
      </c>
      <c r="L641" t="s">
        <v>61</v>
      </c>
      <c r="M641" t="s">
        <v>76</v>
      </c>
      <c r="N641" t="s">
        <v>76</v>
      </c>
      <c r="O641" t="s">
        <v>76</v>
      </c>
      <c r="P641" t="s">
        <v>77</v>
      </c>
      <c r="Q641">
        <v>1111</v>
      </c>
      <c r="R641">
        <v>1111</v>
      </c>
      <c r="S641">
        <v>1111</v>
      </c>
      <c r="T641">
        <v>1111</v>
      </c>
      <c r="U641">
        <v>317</v>
      </c>
      <c r="V641">
        <v>5</v>
      </c>
      <c r="W641">
        <v>5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83</v>
      </c>
      <c r="AK641">
        <v>1111</v>
      </c>
      <c r="AL641">
        <v>0</v>
      </c>
      <c r="AM641">
        <v>0</v>
      </c>
      <c r="AN641">
        <v>0</v>
      </c>
      <c r="AO641">
        <v>0</v>
      </c>
      <c r="AP641">
        <v>1111</v>
      </c>
      <c r="AQ641">
        <v>0</v>
      </c>
      <c r="AR641">
        <v>0</v>
      </c>
      <c r="AS641">
        <v>0</v>
      </c>
      <c r="AT641" s="1">
        <v>487.65</v>
      </c>
      <c r="AU641" s="1">
        <v>541779.15</v>
      </c>
      <c r="AV641" s="1">
        <v>0</v>
      </c>
      <c r="AW641" s="1">
        <v>0</v>
      </c>
      <c r="AX641" t="s">
        <v>399</v>
      </c>
    </row>
    <row r="642" spans="1:50" x14ac:dyDescent="0.25">
      <c r="A642" t="s">
        <v>1122</v>
      </c>
      <c r="B642" t="s">
        <v>67</v>
      </c>
      <c r="C642">
        <v>2014</v>
      </c>
      <c r="D642" t="s">
        <v>1123</v>
      </c>
      <c r="E642" t="s">
        <v>268</v>
      </c>
      <c r="F642" t="s">
        <v>269</v>
      </c>
      <c r="G642" t="s">
        <v>71</v>
      </c>
      <c r="H642" t="s">
        <v>72</v>
      </c>
      <c r="I642" t="s">
        <v>73</v>
      </c>
      <c r="J642" t="s">
        <v>270</v>
      </c>
      <c r="K642" t="s">
        <v>271</v>
      </c>
      <c r="L642" t="s">
        <v>61</v>
      </c>
      <c r="M642" t="s">
        <v>62</v>
      </c>
      <c r="N642" t="s">
        <v>76</v>
      </c>
      <c r="O642" t="s">
        <v>885</v>
      </c>
      <c r="P642" t="s">
        <v>77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 s="1" t="s">
        <v>78</v>
      </c>
      <c r="AU642" s="1">
        <v>0</v>
      </c>
      <c r="AV642" s="1">
        <v>0</v>
      </c>
      <c r="AW642" s="1">
        <v>0</v>
      </c>
      <c r="AX642" t="s">
        <v>271</v>
      </c>
    </row>
    <row r="643" spans="1:50" x14ac:dyDescent="0.25">
      <c r="A643" t="s">
        <v>1124</v>
      </c>
      <c r="B643" t="s">
        <v>67</v>
      </c>
      <c r="C643">
        <v>2014</v>
      </c>
      <c r="D643" t="s">
        <v>1125</v>
      </c>
      <c r="E643" t="s">
        <v>353</v>
      </c>
      <c r="F643" t="s">
        <v>354</v>
      </c>
      <c r="G643" t="s">
        <v>71</v>
      </c>
      <c r="H643" t="s">
        <v>72</v>
      </c>
      <c r="I643" t="s">
        <v>355</v>
      </c>
      <c r="J643" t="s">
        <v>356</v>
      </c>
      <c r="K643" t="s">
        <v>357</v>
      </c>
      <c r="L643" t="s">
        <v>61</v>
      </c>
      <c r="M643" t="s">
        <v>62</v>
      </c>
      <c r="N643" t="s">
        <v>76</v>
      </c>
      <c r="O643" t="s">
        <v>76</v>
      </c>
      <c r="P643" t="s">
        <v>77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 s="1" t="s">
        <v>78</v>
      </c>
      <c r="AU643" s="1">
        <v>0</v>
      </c>
      <c r="AV643" s="1">
        <v>0</v>
      </c>
      <c r="AW643" s="1">
        <v>0</v>
      </c>
      <c r="AX643" t="s">
        <v>357</v>
      </c>
    </row>
    <row r="644" spans="1:50" x14ac:dyDescent="0.25">
      <c r="A644" t="s">
        <v>1126</v>
      </c>
      <c r="B644" t="s">
        <v>101</v>
      </c>
      <c r="C644" t="s">
        <v>171</v>
      </c>
      <c r="D644" t="s">
        <v>1127</v>
      </c>
      <c r="E644" t="s">
        <v>1128</v>
      </c>
      <c r="F644" t="s">
        <v>493</v>
      </c>
      <c r="G644" t="s">
        <v>71</v>
      </c>
      <c r="H644" t="s">
        <v>106</v>
      </c>
      <c r="I644" t="s">
        <v>230</v>
      </c>
      <c r="J644" t="s">
        <v>494</v>
      </c>
      <c r="K644" t="s">
        <v>495</v>
      </c>
      <c r="L644" t="s">
        <v>61</v>
      </c>
      <c r="M644" t="s">
        <v>76</v>
      </c>
      <c r="N644" t="s">
        <v>76</v>
      </c>
      <c r="O644" t="s">
        <v>76</v>
      </c>
      <c r="P644" t="s">
        <v>110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204</v>
      </c>
      <c r="AH644">
        <v>0</v>
      </c>
      <c r="AI644">
        <v>204</v>
      </c>
      <c r="AJ644">
        <v>99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50</v>
      </c>
      <c r="AR644">
        <v>154</v>
      </c>
      <c r="AS644">
        <v>50</v>
      </c>
      <c r="AT644" s="1">
        <v>512.28859999999997</v>
      </c>
      <c r="AU644" s="1">
        <v>0</v>
      </c>
      <c r="AV644" s="1">
        <v>104506.8744</v>
      </c>
      <c r="AW644" s="1">
        <v>0</v>
      </c>
      <c r="AX644" t="s">
        <v>495</v>
      </c>
    </row>
    <row r="645" spans="1:50" x14ac:dyDescent="0.25">
      <c r="A645" t="s">
        <v>1119</v>
      </c>
      <c r="B645" t="s">
        <v>51</v>
      </c>
      <c r="C645" t="s">
        <v>162</v>
      </c>
      <c r="D645" t="s">
        <v>1120</v>
      </c>
      <c r="E645" t="s">
        <v>1121</v>
      </c>
      <c r="F645" t="s">
        <v>165</v>
      </c>
      <c r="G645" t="s">
        <v>56</v>
      </c>
      <c r="H645" t="s">
        <v>57</v>
      </c>
      <c r="I645" t="s">
        <v>58</v>
      </c>
      <c r="J645" t="s">
        <v>166</v>
      </c>
      <c r="K645" t="s">
        <v>167</v>
      </c>
      <c r="L645" t="s">
        <v>61</v>
      </c>
      <c r="M645" t="s">
        <v>62</v>
      </c>
      <c r="N645" t="s">
        <v>76</v>
      </c>
      <c r="O645" t="s">
        <v>76</v>
      </c>
      <c r="P645" t="s">
        <v>65</v>
      </c>
      <c r="Q645">
        <v>118</v>
      </c>
      <c r="R645">
        <v>118</v>
      </c>
      <c r="S645">
        <v>118</v>
      </c>
      <c r="T645">
        <v>118</v>
      </c>
      <c r="U645">
        <v>118</v>
      </c>
      <c r="V645">
        <v>118</v>
      </c>
      <c r="W645">
        <v>118</v>
      </c>
      <c r="X645">
        <v>118</v>
      </c>
      <c r="Y645">
        <v>118</v>
      </c>
      <c r="Z645">
        <v>118</v>
      </c>
      <c r="AA645">
        <v>118</v>
      </c>
      <c r="AB645">
        <v>118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4</v>
      </c>
      <c r="AL645">
        <v>63</v>
      </c>
      <c r="AM645">
        <v>0</v>
      </c>
      <c r="AN645">
        <v>51</v>
      </c>
      <c r="AO645">
        <v>0</v>
      </c>
      <c r="AP645">
        <v>118</v>
      </c>
      <c r="AQ645">
        <v>0</v>
      </c>
      <c r="AR645">
        <v>0</v>
      </c>
      <c r="AS645">
        <v>0</v>
      </c>
      <c r="AT645" s="1">
        <v>944.68</v>
      </c>
      <c r="AU645" s="1">
        <v>111472.23999999999</v>
      </c>
      <c r="AV645" s="1">
        <v>0</v>
      </c>
      <c r="AW645" s="1">
        <v>111472.23999999999</v>
      </c>
      <c r="AX645" t="s">
        <v>167</v>
      </c>
    </row>
    <row r="646" spans="1:50" x14ac:dyDescent="0.25">
      <c r="A646" t="s">
        <v>1137</v>
      </c>
      <c r="B646" t="s">
        <v>67</v>
      </c>
      <c r="C646">
        <v>2014</v>
      </c>
      <c r="D646" t="s">
        <v>1138</v>
      </c>
      <c r="E646" t="s">
        <v>441</v>
      </c>
      <c r="F646" t="s">
        <v>362</v>
      </c>
      <c r="G646" t="s">
        <v>71</v>
      </c>
      <c r="H646" t="s">
        <v>72</v>
      </c>
      <c r="I646" t="s">
        <v>230</v>
      </c>
      <c r="J646" t="s">
        <v>363</v>
      </c>
      <c r="K646" t="s">
        <v>364</v>
      </c>
      <c r="L646" t="s">
        <v>61</v>
      </c>
      <c r="M646" t="s">
        <v>76</v>
      </c>
      <c r="N646" t="s">
        <v>76</v>
      </c>
      <c r="O646" t="s">
        <v>76</v>
      </c>
      <c r="P646" t="s">
        <v>77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 s="1" t="s">
        <v>78</v>
      </c>
      <c r="AU646" s="1">
        <v>0</v>
      </c>
      <c r="AV646" s="1">
        <v>0</v>
      </c>
      <c r="AW646" s="1">
        <v>0</v>
      </c>
      <c r="AX646" t="s">
        <v>364</v>
      </c>
    </row>
    <row r="647" spans="1:50" x14ac:dyDescent="0.25">
      <c r="A647" t="s">
        <v>1139</v>
      </c>
      <c r="B647" t="s">
        <v>51</v>
      </c>
      <c r="C647" t="s">
        <v>156</v>
      </c>
      <c r="D647" t="s">
        <v>1140</v>
      </c>
      <c r="E647" t="s">
        <v>1141</v>
      </c>
      <c r="F647" t="s">
        <v>1142</v>
      </c>
      <c r="G647" t="s">
        <v>76</v>
      </c>
      <c r="H647" t="s">
        <v>72</v>
      </c>
      <c r="I647" t="s">
        <v>1143</v>
      </c>
      <c r="J647" t="s">
        <v>76</v>
      </c>
      <c r="K647" t="s">
        <v>1118</v>
      </c>
      <c r="L647" t="s">
        <v>61</v>
      </c>
      <c r="M647" t="s">
        <v>62</v>
      </c>
      <c r="N647" t="s">
        <v>76</v>
      </c>
      <c r="O647" t="s">
        <v>76</v>
      </c>
      <c r="P647" t="s">
        <v>65</v>
      </c>
      <c r="Q647">
        <v>116</v>
      </c>
      <c r="R647">
        <v>116</v>
      </c>
      <c r="S647">
        <v>116</v>
      </c>
      <c r="T647">
        <v>116</v>
      </c>
      <c r="U647">
        <v>116</v>
      </c>
      <c r="V647">
        <v>116</v>
      </c>
      <c r="W647">
        <v>116</v>
      </c>
      <c r="X647">
        <v>116</v>
      </c>
      <c r="Y647">
        <v>116</v>
      </c>
      <c r="Z647">
        <v>116</v>
      </c>
      <c r="AA647">
        <v>116</v>
      </c>
      <c r="AB647">
        <v>116</v>
      </c>
      <c r="AC647">
        <v>116</v>
      </c>
      <c r="AD647">
        <v>116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116</v>
      </c>
      <c r="AL647">
        <v>0</v>
      </c>
      <c r="AM647">
        <v>0</v>
      </c>
      <c r="AN647">
        <v>0</v>
      </c>
      <c r="AO647">
        <v>0</v>
      </c>
      <c r="AP647">
        <v>116</v>
      </c>
      <c r="AQ647">
        <v>0</v>
      </c>
      <c r="AR647">
        <v>0</v>
      </c>
      <c r="AS647">
        <v>0</v>
      </c>
      <c r="AT647" s="1">
        <v>659.70865878678978</v>
      </c>
      <c r="AU647" s="1">
        <v>76526.204419267611</v>
      </c>
      <c r="AV647" s="1">
        <v>0</v>
      </c>
      <c r="AW647" s="1">
        <v>76526.204419267611</v>
      </c>
      <c r="AX647" t="s">
        <v>1118</v>
      </c>
    </row>
    <row r="648" spans="1:50" x14ac:dyDescent="0.25">
      <c r="A648" t="s">
        <v>1144</v>
      </c>
      <c r="B648" t="s">
        <v>67</v>
      </c>
      <c r="C648" t="s">
        <v>455</v>
      </c>
      <c r="D648" t="s">
        <v>1145</v>
      </c>
      <c r="E648" t="s">
        <v>1146</v>
      </c>
      <c r="F648" t="s">
        <v>637</v>
      </c>
      <c r="G648" t="s">
        <v>71</v>
      </c>
      <c r="H648" t="s">
        <v>72</v>
      </c>
      <c r="I648" t="s">
        <v>73</v>
      </c>
      <c r="J648" t="s">
        <v>638</v>
      </c>
      <c r="K648" t="s">
        <v>639</v>
      </c>
      <c r="L648" t="s">
        <v>61</v>
      </c>
      <c r="M648" t="s">
        <v>76</v>
      </c>
      <c r="N648" t="s">
        <v>76</v>
      </c>
      <c r="O648" t="s">
        <v>76</v>
      </c>
      <c r="P648" t="s">
        <v>77</v>
      </c>
      <c r="Q648">
        <v>13</v>
      </c>
      <c r="R648">
        <v>13</v>
      </c>
      <c r="S648">
        <v>13</v>
      </c>
      <c r="T648">
        <v>13</v>
      </c>
      <c r="U648">
        <v>13</v>
      </c>
      <c r="V648">
        <v>13</v>
      </c>
      <c r="W648">
        <v>13</v>
      </c>
      <c r="X648">
        <v>13</v>
      </c>
      <c r="Y648">
        <v>13</v>
      </c>
      <c r="Z648">
        <v>13</v>
      </c>
      <c r="AA648">
        <v>13</v>
      </c>
      <c r="AB648">
        <v>13</v>
      </c>
      <c r="AC648">
        <v>13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13</v>
      </c>
      <c r="AL648">
        <v>0</v>
      </c>
      <c r="AM648">
        <v>0</v>
      </c>
      <c r="AN648">
        <v>0</v>
      </c>
      <c r="AO648">
        <v>0</v>
      </c>
      <c r="AP648">
        <v>13</v>
      </c>
      <c r="AQ648">
        <v>0</v>
      </c>
      <c r="AR648">
        <v>0</v>
      </c>
      <c r="AS648">
        <v>0</v>
      </c>
      <c r="AT648" s="1">
        <v>546.29999999999995</v>
      </c>
      <c r="AU648" s="1">
        <v>7101.9</v>
      </c>
      <c r="AV648" s="1">
        <v>0</v>
      </c>
      <c r="AW648" s="1">
        <v>7101.9</v>
      </c>
      <c r="AX648" t="s">
        <v>639</v>
      </c>
    </row>
    <row r="649" spans="1:50" x14ac:dyDescent="0.25">
      <c r="A649" t="s">
        <v>1147</v>
      </c>
      <c r="B649" t="s">
        <v>67</v>
      </c>
      <c r="C649" t="s">
        <v>1148</v>
      </c>
      <c r="D649" t="s">
        <v>1149</v>
      </c>
      <c r="E649" t="s">
        <v>1150</v>
      </c>
      <c r="F649" t="s">
        <v>445</v>
      </c>
      <c r="G649" t="s">
        <v>71</v>
      </c>
      <c r="H649" t="s">
        <v>72</v>
      </c>
      <c r="I649" t="s">
        <v>73</v>
      </c>
      <c r="J649" t="s">
        <v>446</v>
      </c>
      <c r="K649" t="s">
        <v>447</v>
      </c>
      <c r="L649" t="s">
        <v>61</v>
      </c>
      <c r="M649" t="s">
        <v>76</v>
      </c>
      <c r="N649" t="s">
        <v>76</v>
      </c>
      <c r="O649" t="s">
        <v>76</v>
      </c>
      <c r="P649" t="s">
        <v>77</v>
      </c>
      <c r="Q649">
        <v>172</v>
      </c>
      <c r="R649">
        <v>172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2500</v>
      </c>
      <c r="AK649">
        <v>165</v>
      </c>
      <c r="AL649">
        <v>0</v>
      </c>
      <c r="AM649">
        <v>0</v>
      </c>
      <c r="AN649">
        <v>7</v>
      </c>
      <c r="AO649">
        <v>0</v>
      </c>
      <c r="AP649">
        <v>172</v>
      </c>
      <c r="AQ649">
        <v>0</v>
      </c>
      <c r="AR649">
        <v>0</v>
      </c>
      <c r="AS649">
        <v>0</v>
      </c>
      <c r="AT649" s="1">
        <v>251.13</v>
      </c>
      <c r="AU649" s="1">
        <v>43194.36</v>
      </c>
      <c r="AV649" s="1">
        <v>0</v>
      </c>
      <c r="AW649" s="1">
        <v>0</v>
      </c>
      <c r="AX649" t="s">
        <v>447</v>
      </c>
    </row>
    <row r="650" spans="1:50" x14ac:dyDescent="0.25">
      <c r="A650" t="s">
        <v>8233</v>
      </c>
      <c r="B650" t="s">
        <v>67</v>
      </c>
      <c r="C650" t="s">
        <v>284</v>
      </c>
      <c r="D650" t="s">
        <v>8234</v>
      </c>
      <c r="E650" t="s">
        <v>8286</v>
      </c>
      <c r="F650" t="s">
        <v>8264</v>
      </c>
      <c r="G650" t="s">
        <v>71</v>
      </c>
      <c r="H650" t="s">
        <v>72</v>
      </c>
      <c r="I650" t="s">
        <v>280</v>
      </c>
      <c r="J650" t="s">
        <v>8287</v>
      </c>
      <c r="K650" t="s">
        <v>8232</v>
      </c>
      <c r="L650" t="s">
        <v>61</v>
      </c>
      <c r="M650" t="s">
        <v>76</v>
      </c>
      <c r="N650" t="s">
        <v>76</v>
      </c>
      <c r="O650" t="s">
        <v>76</v>
      </c>
      <c r="P650" t="s">
        <v>77</v>
      </c>
      <c r="Q650">
        <v>226</v>
      </c>
      <c r="R650">
        <v>226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1274</v>
      </c>
      <c r="AF650">
        <v>0</v>
      </c>
      <c r="AG650">
        <v>0</v>
      </c>
      <c r="AH650">
        <v>0</v>
      </c>
      <c r="AI650">
        <v>1274</v>
      </c>
      <c r="AJ650">
        <v>895</v>
      </c>
      <c r="AK650">
        <v>27</v>
      </c>
      <c r="AL650">
        <v>0</v>
      </c>
      <c r="AM650">
        <v>0</v>
      </c>
      <c r="AN650">
        <v>199</v>
      </c>
      <c r="AO650">
        <v>0</v>
      </c>
      <c r="AP650">
        <v>226</v>
      </c>
      <c r="AQ650">
        <v>842</v>
      </c>
      <c r="AR650">
        <v>432</v>
      </c>
      <c r="AS650">
        <v>1274</v>
      </c>
      <c r="AT650" s="1">
        <v>1323.8347000000001</v>
      </c>
      <c r="AU650" s="1">
        <v>299186.6422</v>
      </c>
      <c r="AV650" s="1">
        <v>1686565.4078000002</v>
      </c>
      <c r="AW650" s="1">
        <v>0</v>
      </c>
      <c r="AX650" t="s">
        <v>8232</v>
      </c>
    </row>
    <row r="651" spans="1:50" x14ac:dyDescent="0.25">
      <c r="A651" t="s">
        <v>4494</v>
      </c>
      <c r="B651" t="s">
        <v>101</v>
      </c>
      <c r="C651" t="s">
        <v>143</v>
      </c>
      <c r="D651" t="s">
        <v>4495</v>
      </c>
      <c r="E651" t="s">
        <v>4496</v>
      </c>
      <c r="F651" t="s">
        <v>1506</v>
      </c>
      <c r="G651" t="s">
        <v>116</v>
      </c>
      <c r="H651" t="s">
        <v>106</v>
      </c>
      <c r="I651" t="s">
        <v>117</v>
      </c>
      <c r="J651" t="s">
        <v>1507</v>
      </c>
      <c r="K651" t="s">
        <v>1508</v>
      </c>
      <c r="L651" t="s">
        <v>61</v>
      </c>
      <c r="M651" t="s">
        <v>76</v>
      </c>
      <c r="N651" t="s">
        <v>76</v>
      </c>
      <c r="O651" t="s">
        <v>76</v>
      </c>
      <c r="P651" t="s">
        <v>120</v>
      </c>
      <c r="Q651">
        <v>59</v>
      </c>
      <c r="R651">
        <v>59</v>
      </c>
      <c r="S651">
        <v>59</v>
      </c>
      <c r="T651">
        <v>59</v>
      </c>
      <c r="U651">
        <v>59</v>
      </c>
      <c r="V651">
        <v>59</v>
      </c>
      <c r="W651">
        <v>59</v>
      </c>
      <c r="X651">
        <v>59</v>
      </c>
      <c r="Y651">
        <v>42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59</v>
      </c>
      <c r="AL651">
        <v>0</v>
      </c>
      <c r="AM651">
        <v>0</v>
      </c>
      <c r="AN651">
        <v>0</v>
      </c>
      <c r="AO651">
        <v>0</v>
      </c>
      <c r="AP651">
        <v>59</v>
      </c>
      <c r="AQ651">
        <v>0</v>
      </c>
      <c r="AR651">
        <v>0</v>
      </c>
      <c r="AS651">
        <v>0</v>
      </c>
      <c r="AT651" s="1">
        <v>714.77</v>
      </c>
      <c r="AU651" s="1">
        <v>42171.43</v>
      </c>
      <c r="AV651" s="1">
        <v>0</v>
      </c>
      <c r="AW651" s="1">
        <v>42171.43</v>
      </c>
      <c r="AX651" t="s">
        <v>1508</v>
      </c>
    </row>
    <row r="652" spans="1:50" x14ac:dyDescent="0.25">
      <c r="A652" t="s">
        <v>4497</v>
      </c>
      <c r="B652" t="s">
        <v>101</v>
      </c>
      <c r="C652" t="s">
        <v>864</v>
      </c>
      <c r="D652" t="s">
        <v>4498</v>
      </c>
      <c r="E652" t="s">
        <v>4499</v>
      </c>
      <c r="F652" t="s">
        <v>556</v>
      </c>
      <c r="G652" t="s">
        <v>71</v>
      </c>
      <c r="H652" t="s">
        <v>106</v>
      </c>
      <c r="I652" t="s">
        <v>355</v>
      </c>
      <c r="J652" t="s">
        <v>557</v>
      </c>
      <c r="K652" t="s">
        <v>558</v>
      </c>
      <c r="L652" t="s">
        <v>61</v>
      </c>
      <c r="M652" t="s">
        <v>62</v>
      </c>
      <c r="N652" t="s">
        <v>76</v>
      </c>
      <c r="O652" t="s">
        <v>76</v>
      </c>
      <c r="P652" t="s">
        <v>110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 s="1" t="s">
        <v>78</v>
      </c>
      <c r="AU652" s="1">
        <v>0</v>
      </c>
      <c r="AV652" s="1">
        <v>0</v>
      </c>
      <c r="AW652" s="1">
        <v>0</v>
      </c>
      <c r="AX652" t="s">
        <v>558</v>
      </c>
    </row>
    <row r="653" spans="1:50" x14ac:dyDescent="0.25">
      <c r="A653" t="s">
        <v>4529</v>
      </c>
      <c r="B653" t="s">
        <v>67</v>
      </c>
      <c r="C653">
        <v>2014</v>
      </c>
      <c r="D653" t="s">
        <v>4530</v>
      </c>
      <c r="E653" t="s">
        <v>151</v>
      </c>
      <c r="F653" t="s">
        <v>152</v>
      </c>
      <c r="G653" t="s">
        <v>71</v>
      </c>
      <c r="H653" t="s">
        <v>72</v>
      </c>
      <c r="I653" t="s">
        <v>73</v>
      </c>
      <c r="J653" t="s">
        <v>153</v>
      </c>
      <c r="K653" t="s">
        <v>154</v>
      </c>
      <c r="L653" t="s">
        <v>61</v>
      </c>
      <c r="M653" t="s">
        <v>76</v>
      </c>
      <c r="N653" t="s">
        <v>76</v>
      </c>
      <c r="O653" t="s">
        <v>76</v>
      </c>
      <c r="P653" t="s">
        <v>77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 s="1" t="s">
        <v>78</v>
      </c>
      <c r="AU653" s="1">
        <v>0</v>
      </c>
      <c r="AV653" s="1">
        <v>0</v>
      </c>
      <c r="AW653" s="1">
        <v>0</v>
      </c>
      <c r="AX653" t="s">
        <v>154</v>
      </c>
    </row>
    <row r="654" spans="1:50" x14ac:dyDescent="0.25">
      <c r="A654" t="s">
        <v>4531</v>
      </c>
      <c r="B654" t="s">
        <v>51</v>
      </c>
      <c r="C654" t="s">
        <v>162</v>
      </c>
      <c r="D654" t="s">
        <v>4532</v>
      </c>
      <c r="E654" t="s">
        <v>4533</v>
      </c>
      <c r="F654" t="s">
        <v>1514</v>
      </c>
      <c r="G654" t="s">
        <v>56</v>
      </c>
      <c r="H654" t="s">
        <v>57</v>
      </c>
      <c r="I654" t="s">
        <v>58</v>
      </c>
      <c r="J654" t="s">
        <v>1515</v>
      </c>
      <c r="K654" t="s">
        <v>1516</v>
      </c>
      <c r="L654" t="s">
        <v>61</v>
      </c>
      <c r="M654" t="s">
        <v>62</v>
      </c>
      <c r="N654" t="s">
        <v>76</v>
      </c>
      <c r="O654" t="s">
        <v>76</v>
      </c>
      <c r="P654" t="s">
        <v>65</v>
      </c>
      <c r="Q654">
        <v>369</v>
      </c>
      <c r="R654">
        <v>369</v>
      </c>
      <c r="S654">
        <v>369</v>
      </c>
      <c r="T654">
        <v>369</v>
      </c>
      <c r="U654">
        <v>369</v>
      </c>
      <c r="V654">
        <v>369</v>
      </c>
      <c r="W654">
        <v>369</v>
      </c>
      <c r="X654">
        <v>369</v>
      </c>
      <c r="Y654">
        <v>369</v>
      </c>
      <c r="Z654">
        <v>369</v>
      </c>
      <c r="AA654">
        <v>369</v>
      </c>
      <c r="AB654">
        <v>369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363</v>
      </c>
      <c r="AL654">
        <v>6</v>
      </c>
      <c r="AM654">
        <v>0</v>
      </c>
      <c r="AN654">
        <v>0</v>
      </c>
      <c r="AO654">
        <v>0</v>
      </c>
      <c r="AP654">
        <v>369</v>
      </c>
      <c r="AQ654">
        <v>0</v>
      </c>
      <c r="AR654">
        <v>0</v>
      </c>
      <c r="AS654">
        <v>0</v>
      </c>
      <c r="AT654" s="1">
        <v>729.76</v>
      </c>
      <c r="AU654" s="1">
        <v>269281.44</v>
      </c>
      <c r="AV654" s="1">
        <v>0</v>
      </c>
      <c r="AW654" s="1">
        <v>269281.44</v>
      </c>
      <c r="AX654" t="s">
        <v>1516</v>
      </c>
    </row>
    <row r="655" spans="1:50" x14ac:dyDescent="0.25">
      <c r="A655" t="s">
        <v>1492</v>
      </c>
      <c r="B655" t="s">
        <v>101</v>
      </c>
      <c r="C655" t="s">
        <v>468</v>
      </c>
      <c r="D655" t="s">
        <v>1493</v>
      </c>
      <c r="E655" t="s">
        <v>1494</v>
      </c>
      <c r="F655" t="s">
        <v>987</v>
      </c>
      <c r="G655" t="s">
        <v>71</v>
      </c>
      <c r="H655" t="s">
        <v>106</v>
      </c>
      <c r="I655" t="s">
        <v>73</v>
      </c>
      <c r="J655" t="s">
        <v>988</v>
      </c>
      <c r="K655" t="s">
        <v>989</v>
      </c>
      <c r="L655" t="s">
        <v>61</v>
      </c>
      <c r="M655" t="s">
        <v>76</v>
      </c>
      <c r="N655" t="s">
        <v>76</v>
      </c>
      <c r="O655" t="s">
        <v>76</v>
      </c>
      <c r="P655" t="s">
        <v>110</v>
      </c>
      <c r="Q655">
        <v>6</v>
      </c>
      <c r="R655">
        <v>6</v>
      </c>
      <c r="S655">
        <v>6</v>
      </c>
      <c r="T655">
        <v>6</v>
      </c>
      <c r="U655">
        <v>6</v>
      </c>
      <c r="V655">
        <v>6</v>
      </c>
      <c r="W655">
        <v>6</v>
      </c>
      <c r="X655">
        <v>6</v>
      </c>
      <c r="Y655">
        <v>6</v>
      </c>
      <c r="Z655">
        <v>6</v>
      </c>
      <c r="AA655">
        <v>6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6</v>
      </c>
      <c r="AL655">
        <v>0</v>
      </c>
      <c r="AM655">
        <v>0</v>
      </c>
      <c r="AN655">
        <v>0</v>
      </c>
      <c r="AO655">
        <v>0</v>
      </c>
      <c r="AP655">
        <v>6</v>
      </c>
      <c r="AQ655">
        <v>0</v>
      </c>
      <c r="AR655">
        <v>0</v>
      </c>
      <c r="AS655">
        <v>0</v>
      </c>
      <c r="AT655" s="1">
        <v>578.20000000000005</v>
      </c>
      <c r="AU655" s="1">
        <v>3469.2000000000003</v>
      </c>
      <c r="AV655" s="1">
        <v>0</v>
      </c>
      <c r="AW655" s="1">
        <v>3469.2000000000003</v>
      </c>
      <c r="AX655" t="s">
        <v>989</v>
      </c>
    </row>
    <row r="656" spans="1:50" x14ac:dyDescent="0.25">
      <c r="A656" t="s">
        <v>1856</v>
      </c>
      <c r="B656" t="s">
        <v>101</v>
      </c>
      <c r="C656" t="s">
        <v>468</v>
      </c>
      <c r="D656" t="s">
        <v>1857</v>
      </c>
      <c r="E656" t="s">
        <v>1858</v>
      </c>
      <c r="F656" t="s">
        <v>1579</v>
      </c>
      <c r="G656" t="s">
        <v>71</v>
      </c>
      <c r="H656" t="s">
        <v>106</v>
      </c>
      <c r="I656" t="s">
        <v>73</v>
      </c>
      <c r="J656" t="s">
        <v>1580</v>
      </c>
      <c r="K656" t="s">
        <v>1581</v>
      </c>
      <c r="L656" t="s">
        <v>61</v>
      </c>
      <c r="M656" t="s">
        <v>76</v>
      </c>
      <c r="N656" t="s">
        <v>76</v>
      </c>
      <c r="O656" t="s">
        <v>76</v>
      </c>
      <c r="P656" t="s">
        <v>110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 s="1" t="s">
        <v>78</v>
      </c>
      <c r="AU656" s="1">
        <v>0</v>
      </c>
      <c r="AV656" s="1">
        <v>0</v>
      </c>
      <c r="AW656" s="1">
        <v>0</v>
      </c>
      <c r="AX656" t="s">
        <v>1581</v>
      </c>
    </row>
    <row r="657" spans="1:50" x14ac:dyDescent="0.25">
      <c r="A657" t="s">
        <v>1859</v>
      </c>
      <c r="B657" t="s">
        <v>67</v>
      </c>
      <c r="C657" t="s">
        <v>94</v>
      </c>
      <c r="D657" t="s">
        <v>1860</v>
      </c>
      <c r="E657" t="s">
        <v>1861</v>
      </c>
      <c r="F657" t="s">
        <v>390</v>
      </c>
      <c r="G657" t="s">
        <v>71</v>
      </c>
      <c r="H657" t="s">
        <v>72</v>
      </c>
      <c r="I657" t="s">
        <v>391</v>
      </c>
      <c r="J657" t="s">
        <v>392</v>
      </c>
      <c r="K657" t="s">
        <v>393</v>
      </c>
      <c r="L657" t="s">
        <v>61</v>
      </c>
      <c r="M657" t="s">
        <v>76</v>
      </c>
      <c r="N657" t="s">
        <v>76</v>
      </c>
      <c r="O657" t="s">
        <v>76</v>
      </c>
      <c r="P657" t="s">
        <v>77</v>
      </c>
      <c r="Q657">
        <v>37</v>
      </c>
      <c r="R657">
        <v>37</v>
      </c>
      <c r="S657">
        <v>37</v>
      </c>
      <c r="T657">
        <v>37</v>
      </c>
      <c r="U657">
        <v>37</v>
      </c>
      <c r="V657">
        <v>37</v>
      </c>
      <c r="W657">
        <v>37</v>
      </c>
      <c r="X657">
        <v>37</v>
      </c>
      <c r="Y657">
        <v>37</v>
      </c>
      <c r="Z657">
        <v>37</v>
      </c>
      <c r="AA657">
        <v>37</v>
      </c>
      <c r="AB657">
        <v>27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37</v>
      </c>
      <c r="AL657">
        <v>0</v>
      </c>
      <c r="AM657">
        <v>0</v>
      </c>
      <c r="AN657">
        <v>0</v>
      </c>
      <c r="AO657">
        <v>0</v>
      </c>
      <c r="AP657">
        <v>37</v>
      </c>
      <c r="AQ657">
        <v>0</v>
      </c>
      <c r="AR657">
        <v>0</v>
      </c>
      <c r="AS657">
        <v>0</v>
      </c>
      <c r="AT657" s="1">
        <v>917.78</v>
      </c>
      <c r="AU657" s="1">
        <v>33957.86</v>
      </c>
      <c r="AV657" s="1">
        <v>0</v>
      </c>
      <c r="AW657" s="1">
        <v>33957.86</v>
      </c>
      <c r="AX657" t="s">
        <v>393</v>
      </c>
    </row>
    <row r="658" spans="1:50" x14ac:dyDescent="0.25">
      <c r="A658" t="s">
        <v>1862</v>
      </c>
      <c r="B658" t="s">
        <v>51</v>
      </c>
      <c r="C658">
        <v>2013</v>
      </c>
      <c r="D658" t="s">
        <v>1863</v>
      </c>
      <c r="E658" t="s">
        <v>1864</v>
      </c>
      <c r="F658" t="s">
        <v>1865</v>
      </c>
      <c r="G658" t="s">
        <v>319</v>
      </c>
      <c r="H658" t="s">
        <v>57</v>
      </c>
      <c r="I658" t="s">
        <v>90</v>
      </c>
      <c r="J658" t="s">
        <v>76</v>
      </c>
      <c r="K658" t="s">
        <v>1866</v>
      </c>
      <c r="L658" t="s">
        <v>61</v>
      </c>
      <c r="M658" t="s">
        <v>62</v>
      </c>
      <c r="N658" t="s">
        <v>63</v>
      </c>
      <c r="O658" t="s">
        <v>372</v>
      </c>
      <c r="P658" t="s">
        <v>65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 s="1">
        <v>481.85002338363</v>
      </c>
      <c r="AU658" s="1">
        <v>0</v>
      </c>
      <c r="AV658" s="1">
        <v>0</v>
      </c>
      <c r="AW658" s="1">
        <v>0</v>
      </c>
      <c r="AX658" t="s">
        <v>1866</v>
      </c>
    </row>
    <row r="659" spans="1:50" x14ac:dyDescent="0.25">
      <c r="A659" t="s">
        <v>1867</v>
      </c>
      <c r="B659" t="s">
        <v>190</v>
      </c>
      <c r="C659" t="s">
        <v>1264</v>
      </c>
      <c r="D659" t="s">
        <v>1868</v>
      </c>
      <c r="E659" t="s">
        <v>1869</v>
      </c>
      <c r="F659" t="s">
        <v>1514</v>
      </c>
      <c r="G659" t="s">
        <v>56</v>
      </c>
      <c r="H659" t="s">
        <v>57</v>
      </c>
      <c r="I659" t="s">
        <v>58</v>
      </c>
      <c r="J659" t="s">
        <v>1515</v>
      </c>
      <c r="K659" t="s">
        <v>1516</v>
      </c>
      <c r="L659" t="s">
        <v>196</v>
      </c>
      <c r="M659" t="s">
        <v>76</v>
      </c>
      <c r="N659" t="s">
        <v>76</v>
      </c>
      <c r="O659" t="s">
        <v>76</v>
      </c>
      <c r="P659" t="s">
        <v>65</v>
      </c>
      <c r="Q659">
        <v>3</v>
      </c>
      <c r="R659">
        <v>3</v>
      </c>
      <c r="S659">
        <v>3</v>
      </c>
      <c r="T659">
        <v>3</v>
      </c>
      <c r="U659">
        <v>3</v>
      </c>
      <c r="V659">
        <v>3</v>
      </c>
      <c r="W659">
        <v>3</v>
      </c>
      <c r="X659">
        <v>3</v>
      </c>
      <c r="Y659">
        <v>3</v>
      </c>
      <c r="Z659">
        <v>3</v>
      </c>
      <c r="AA659">
        <v>3</v>
      </c>
      <c r="AB659">
        <v>3</v>
      </c>
      <c r="AC659">
        <v>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3</v>
      </c>
      <c r="AM659">
        <v>0</v>
      </c>
      <c r="AN659">
        <v>0</v>
      </c>
      <c r="AO659">
        <v>0</v>
      </c>
      <c r="AP659">
        <v>3</v>
      </c>
      <c r="AQ659">
        <v>0</v>
      </c>
      <c r="AR659">
        <v>0</v>
      </c>
      <c r="AS659">
        <v>0</v>
      </c>
      <c r="AT659" s="1">
        <v>891.34</v>
      </c>
      <c r="AU659" s="1">
        <v>2674.02</v>
      </c>
      <c r="AV659" s="1">
        <v>0</v>
      </c>
      <c r="AW659" s="1">
        <v>2674.02</v>
      </c>
      <c r="AX659" t="s">
        <v>1516</v>
      </c>
    </row>
    <row r="660" spans="1:50" x14ac:dyDescent="0.25">
      <c r="A660" t="s">
        <v>1709</v>
      </c>
      <c r="B660" t="s">
        <v>51</v>
      </c>
      <c r="C660" t="s">
        <v>122</v>
      </c>
      <c r="D660" t="s">
        <v>1710</v>
      </c>
      <c r="E660" t="s">
        <v>1711</v>
      </c>
      <c r="F660" t="s">
        <v>1712</v>
      </c>
      <c r="G660" t="s">
        <v>76</v>
      </c>
      <c r="H660" t="s">
        <v>57</v>
      </c>
      <c r="I660" t="s">
        <v>607</v>
      </c>
      <c r="J660" t="s">
        <v>76</v>
      </c>
      <c r="K660" t="s">
        <v>76</v>
      </c>
      <c r="L660" t="s">
        <v>61</v>
      </c>
      <c r="M660" t="s">
        <v>62</v>
      </c>
      <c r="N660" t="s">
        <v>63</v>
      </c>
      <c r="O660" t="s">
        <v>127</v>
      </c>
      <c r="P660" t="s">
        <v>127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 s="1" t="s">
        <v>78</v>
      </c>
      <c r="AU660" s="1">
        <v>0</v>
      </c>
      <c r="AV660" s="1">
        <v>0</v>
      </c>
      <c r="AW660" s="1">
        <v>0</v>
      </c>
      <c r="AX660" t="s">
        <v>606</v>
      </c>
    </row>
    <row r="661" spans="1:50" x14ac:dyDescent="0.25">
      <c r="A661" t="s">
        <v>1713</v>
      </c>
      <c r="B661" t="s">
        <v>67</v>
      </c>
      <c r="C661">
        <v>2014</v>
      </c>
      <c r="D661" t="s">
        <v>1714</v>
      </c>
      <c r="E661" t="s">
        <v>1715</v>
      </c>
      <c r="F661" t="s">
        <v>1716</v>
      </c>
      <c r="G661" t="s">
        <v>71</v>
      </c>
      <c r="H661" t="s">
        <v>72</v>
      </c>
      <c r="I661" t="s">
        <v>280</v>
      </c>
      <c r="J661" t="s">
        <v>1717</v>
      </c>
      <c r="K661" t="s">
        <v>1718</v>
      </c>
      <c r="L661" t="s">
        <v>61</v>
      </c>
      <c r="M661" t="s">
        <v>76</v>
      </c>
      <c r="N661" t="s">
        <v>76</v>
      </c>
      <c r="O661" t="s">
        <v>76</v>
      </c>
      <c r="P661" t="s">
        <v>77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 s="1" t="s">
        <v>78</v>
      </c>
      <c r="AU661" s="1">
        <v>0</v>
      </c>
      <c r="AV661" s="1">
        <v>0</v>
      </c>
      <c r="AW661" s="1">
        <v>0</v>
      </c>
      <c r="AX661" t="s">
        <v>1718</v>
      </c>
    </row>
    <row r="662" spans="1:50" x14ac:dyDescent="0.25">
      <c r="A662" t="s">
        <v>1719</v>
      </c>
      <c r="B662" t="s">
        <v>190</v>
      </c>
      <c r="C662" t="s">
        <v>539</v>
      </c>
      <c r="D662" t="s">
        <v>1720</v>
      </c>
      <c r="E662" t="s">
        <v>682</v>
      </c>
      <c r="F662" t="s">
        <v>681</v>
      </c>
      <c r="G662" t="s">
        <v>71</v>
      </c>
      <c r="H662" t="s">
        <v>106</v>
      </c>
      <c r="I662" t="s">
        <v>73</v>
      </c>
      <c r="J662" t="s">
        <v>682</v>
      </c>
      <c r="K662" t="s">
        <v>683</v>
      </c>
      <c r="L662" t="s">
        <v>196</v>
      </c>
      <c r="M662" t="s">
        <v>76</v>
      </c>
      <c r="N662" t="s">
        <v>76</v>
      </c>
      <c r="O662" t="s">
        <v>76</v>
      </c>
      <c r="P662" t="s">
        <v>110</v>
      </c>
      <c r="Q662">
        <v>174</v>
      </c>
      <c r="R662">
        <v>174</v>
      </c>
      <c r="S662">
        <v>74</v>
      </c>
      <c r="T662">
        <v>74</v>
      </c>
      <c r="U662">
        <v>74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174</v>
      </c>
      <c r="AL662">
        <v>0</v>
      </c>
      <c r="AM662">
        <v>0</v>
      </c>
      <c r="AN662">
        <v>0</v>
      </c>
      <c r="AO662">
        <v>0</v>
      </c>
      <c r="AP662">
        <v>174</v>
      </c>
      <c r="AQ662">
        <v>0</v>
      </c>
      <c r="AR662">
        <v>0</v>
      </c>
      <c r="AS662">
        <v>0</v>
      </c>
      <c r="AT662" s="1">
        <v>475.49</v>
      </c>
      <c r="AU662" s="1">
        <v>82735.259999999995</v>
      </c>
      <c r="AV662" s="1">
        <v>0</v>
      </c>
      <c r="AW662" s="1">
        <v>0</v>
      </c>
      <c r="AX662" t="s">
        <v>683</v>
      </c>
    </row>
    <row r="663" spans="1:50" x14ac:dyDescent="0.25">
      <c r="A663" t="s">
        <v>1721</v>
      </c>
      <c r="B663" t="s">
        <v>101</v>
      </c>
      <c r="C663" t="s">
        <v>171</v>
      </c>
      <c r="D663" t="s">
        <v>1722</v>
      </c>
      <c r="E663" t="s">
        <v>1723</v>
      </c>
      <c r="F663" t="s">
        <v>1724</v>
      </c>
      <c r="G663" t="s">
        <v>71</v>
      </c>
      <c r="H663" t="s">
        <v>106</v>
      </c>
      <c r="I663" t="s">
        <v>73</v>
      </c>
      <c r="J663" t="s">
        <v>1725</v>
      </c>
      <c r="K663" t="s">
        <v>1726</v>
      </c>
      <c r="L663" t="s">
        <v>61</v>
      </c>
      <c r="M663" t="s">
        <v>76</v>
      </c>
      <c r="N663" t="s">
        <v>76</v>
      </c>
      <c r="O663" t="s">
        <v>76</v>
      </c>
      <c r="P663" t="s">
        <v>110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375</v>
      </c>
      <c r="AF663">
        <v>0</v>
      </c>
      <c r="AG663">
        <v>0</v>
      </c>
      <c r="AH663">
        <v>0</v>
      </c>
      <c r="AI663">
        <v>375</v>
      </c>
      <c r="AJ663">
        <v>196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375</v>
      </c>
      <c r="AS663">
        <v>300</v>
      </c>
      <c r="AT663" s="1">
        <v>754.53660000000002</v>
      </c>
      <c r="AU663" s="1">
        <v>0</v>
      </c>
      <c r="AV663" s="1">
        <v>282951.22500000003</v>
      </c>
      <c r="AW663" s="1">
        <v>0</v>
      </c>
      <c r="AX663" t="s">
        <v>1726</v>
      </c>
    </row>
    <row r="664" spans="1:50" x14ac:dyDescent="0.25">
      <c r="A664" t="s">
        <v>1727</v>
      </c>
      <c r="B664" t="s">
        <v>51</v>
      </c>
      <c r="C664" t="s">
        <v>1728</v>
      </c>
      <c r="D664" t="s">
        <v>1729</v>
      </c>
      <c r="E664" t="s">
        <v>1730</v>
      </c>
      <c r="F664" t="s">
        <v>748</v>
      </c>
      <c r="G664" t="s">
        <v>56</v>
      </c>
      <c r="H664" t="s">
        <v>72</v>
      </c>
      <c r="I664" t="s">
        <v>58</v>
      </c>
      <c r="J664" t="s">
        <v>749</v>
      </c>
      <c r="K664" t="s">
        <v>750</v>
      </c>
      <c r="L664" t="s">
        <v>61</v>
      </c>
      <c r="M664" t="s">
        <v>76</v>
      </c>
      <c r="N664" t="s">
        <v>76</v>
      </c>
      <c r="O664" t="s">
        <v>76</v>
      </c>
      <c r="P664" t="s">
        <v>65</v>
      </c>
      <c r="Q664">
        <v>278</v>
      </c>
      <c r="R664">
        <v>278</v>
      </c>
      <c r="S664">
        <v>278</v>
      </c>
      <c r="T664">
        <v>176</v>
      </c>
      <c r="U664">
        <v>176</v>
      </c>
      <c r="V664">
        <v>57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246</v>
      </c>
      <c r="AH664">
        <v>0</v>
      </c>
      <c r="AI664">
        <v>246</v>
      </c>
      <c r="AJ664">
        <v>0</v>
      </c>
      <c r="AK664">
        <v>278</v>
      </c>
      <c r="AL664">
        <v>0</v>
      </c>
      <c r="AM664">
        <v>0</v>
      </c>
      <c r="AN664">
        <v>0</v>
      </c>
      <c r="AO664">
        <v>0</v>
      </c>
      <c r="AP664">
        <v>278</v>
      </c>
      <c r="AQ664">
        <v>43</v>
      </c>
      <c r="AR664">
        <v>203</v>
      </c>
      <c r="AS664">
        <v>43</v>
      </c>
      <c r="AT664" s="1">
        <v>616.16</v>
      </c>
      <c r="AU664" s="1">
        <v>171292.47999999998</v>
      </c>
      <c r="AV664" s="1">
        <v>151575.35999999999</v>
      </c>
      <c r="AW664" s="1">
        <v>0</v>
      </c>
      <c r="AX664" t="s">
        <v>750</v>
      </c>
    </row>
    <row r="665" spans="1:50" x14ac:dyDescent="0.25">
      <c r="A665" t="s">
        <v>4534</v>
      </c>
      <c r="B665" t="s">
        <v>67</v>
      </c>
      <c r="C665">
        <v>2014</v>
      </c>
      <c r="D665" t="s">
        <v>4535</v>
      </c>
      <c r="E665" t="s">
        <v>268</v>
      </c>
      <c r="F665" t="s">
        <v>269</v>
      </c>
      <c r="G665" t="s">
        <v>71</v>
      </c>
      <c r="H665" t="s">
        <v>72</v>
      </c>
      <c r="I665" t="s">
        <v>73</v>
      </c>
      <c r="J665" t="s">
        <v>270</v>
      </c>
      <c r="K665" t="s">
        <v>271</v>
      </c>
      <c r="L665" t="s">
        <v>61</v>
      </c>
      <c r="M665" t="s">
        <v>62</v>
      </c>
      <c r="N665" t="s">
        <v>76</v>
      </c>
      <c r="O665" t="s">
        <v>76</v>
      </c>
      <c r="P665" t="s">
        <v>77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 s="1" t="s">
        <v>78</v>
      </c>
      <c r="AU665" s="1">
        <v>0</v>
      </c>
      <c r="AV665" s="1">
        <v>0</v>
      </c>
      <c r="AW665" s="1">
        <v>0</v>
      </c>
      <c r="AX665" t="s">
        <v>271</v>
      </c>
    </row>
    <row r="666" spans="1:50" x14ac:dyDescent="0.25">
      <c r="A666" t="s">
        <v>4536</v>
      </c>
      <c r="B666" t="s">
        <v>51</v>
      </c>
      <c r="C666" t="s">
        <v>52</v>
      </c>
      <c r="D666" t="s">
        <v>4537</v>
      </c>
      <c r="E666" t="s">
        <v>4538</v>
      </c>
      <c r="F666" t="s">
        <v>4539</v>
      </c>
      <c r="G666" t="s">
        <v>56</v>
      </c>
      <c r="H666" t="s">
        <v>57</v>
      </c>
      <c r="I666" t="s">
        <v>2754</v>
      </c>
      <c r="J666" t="s">
        <v>4540</v>
      </c>
      <c r="K666" t="s">
        <v>4541</v>
      </c>
      <c r="L666" t="s">
        <v>61</v>
      </c>
      <c r="M666" t="s">
        <v>62</v>
      </c>
      <c r="N666" t="s">
        <v>63</v>
      </c>
      <c r="O666" t="s">
        <v>64</v>
      </c>
      <c r="P666" t="s">
        <v>65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 s="1" t="s">
        <v>78</v>
      </c>
      <c r="AU666" s="1">
        <v>0</v>
      </c>
      <c r="AV666" s="1">
        <v>0</v>
      </c>
      <c r="AW666" s="1">
        <v>0</v>
      </c>
      <c r="AX666" t="s">
        <v>4541</v>
      </c>
    </row>
    <row r="667" spans="1:50" x14ac:dyDescent="0.25">
      <c r="A667" t="s">
        <v>4542</v>
      </c>
      <c r="B667" t="s">
        <v>101</v>
      </c>
      <c r="C667" t="s">
        <v>615</v>
      </c>
      <c r="D667" t="s">
        <v>4543</v>
      </c>
      <c r="E667" t="s">
        <v>4544</v>
      </c>
      <c r="F667" t="s">
        <v>618</v>
      </c>
      <c r="G667" t="s">
        <v>71</v>
      </c>
      <c r="H667" t="s">
        <v>106</v>
      </c>
      <c r="I667" t="s">
        <v>73</v>
      </c>
      <c r="J667" t="s">
        <v>619</v>
      </c>
      <c r="K667" t="s">
        <v>620</v>
      </c>
      <c r="L667" t="s">
        <v>61</v>
      </c>
      <c r="M667" t="s">
        <v>62</v>
      </c>
      <c r="N667" t="s">
        <v>76</v>
      </c>
      <c r="O667" t="s">
        <v>76</v>
      </c>
      <c r="P667" t="s">
        <v>110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 s="1" t="s">
        <v>78</v>
      </c>
      <c r="AU667" s="1">
        <v>0</v>
      </c>
      <c r="AV667" s="1">
        <v>0</v>
      </c>
      <c r="AW667" s="1">
        <v>0</v>
      </c>
      <c r="AX667" t="s">
        <v>620</v>
      </c>
    </row>
    <row r="668" spans="1:50" x14ac:dyDescent="0.25">
      <c r="A668" t="s">
        <v>4570</v>
      </c>
      <c r="B668" t="s">
        <v>67</v>
      </c>
      <c r="C668" t="s">
        <v>233</v>
      </c>
      <c r="D668" t="s">
        <v>4571</v>
      </c>
      <c r="E668" t="s">
        <v>4572</v>
      </c>
      <c r="F668" t="s">
        <v>236</v>
      </c>
      <c r="G668" t="s">
        <v>71</v>
      </c>
      <c r="H668" t="s">
        <v>72</v>
      </c>
      <c r="I668" t="s">
        <v>73</v>
      </c>
      <c r="J668" t="s">
        <v>237</v>
      </c>
      <c r="K668" t="s">
        <v>238</v>
      </c>
      <c r="L668" t="s">
        <v>61</v>
      </c>
      <c r="M668" t="s">
        <v>62</v>
      </c>
      <c r="N668" t="s">
        <v>76</v>
      </c>
      <c r="O668" t="s">
        <v>76</v>
      </c>
      <c r="P668" t="s">
        <v>77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 s="1" t="s">
        <v>78</v>
      </c>
      <c r="AU668" s="1">
        <v>0</v>
      </c>
      <c r="AV668" s="1">
        <v>0</v>
      </c>
      <c r="AW668" s="1">
        <v>0</v>
      </c>
      <c r="AX668" t="s">
        <v>238</v>
      </c>
    </row>
    <row r="669" spans="1:50" x14ac:dyDescent="0.25">
      <c r="A669" t="s">
        <v>4573</v>
      </c>
      <c r="B669" t="s">
        <v>101</v>
      </c>
      <c r="C669" t="s">
        <v>718</v>
      </c>
      <c r="D669" t="s">
        <v>4574</v>
      </c>
      <c r="E669" t="s">
        <v>4575</v>
      </c>
      <c r="F669" t="s">
        <v>451</v>
      </c>
      <c r="G669" t="s">
        <v>71</v>
      </c>
      <c r="H669" t="s">
        <v>106</v>
      </c>
      <c r="I669" t="s">
        <v>73</v>
      </c>
      <c r="J669" t="s">
        <v>452</v>
      </c>
      <c r="K669" t="s">
        <v>453</v>
      </c>
      <c r="L669" t="s">
        <v>61</v>
      </c>
      <c r="M669" t="s">
        <v>76</v>
      </c>
      <c r="N669" t="s">
        <v>76</v>
      </c>
      <c r="O669" t="s">
        <v>76</v>
      </c>
      <c r="P669" t="s">
        <v>110</v>
      </c>
      <c r="Q669">
        <v>8</v>
      </c>
      <c r="R669">
        <v>8</v>
      </c>
      <c r="S669">
        <v>8</v>
      </c>
      <c r="T669">
        <v>8</v>
      </c>
      <c r="U669">
        <v>8</v>
      </c>
      <c r="V669">
        <v>8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8</v>
      </c>
      <c r="AL669">
        <v>0</v>
      </c>
      <c r="AM669">
        <v>0</v>
      </c>
      <c r="AN669">
        <v>0</v>
      </c>
      <c r="AO669">
        <v>0</v>
      </c>
      <c r="AP669">
        <v>8</v>
      </c>
      <c r="AQ669">
        <v>0</v>
      </c>
      <c r="AR669">
        <v>0</v>
      </c>
      <c r="AS669">
        <v>0</v>
      </c>
      <c r="AT669" s="1">
        <v>602.19000000000005</v>
      </c>
      <c r="AU669" s="1">
        <v>4817.5200000000004</v>
      </c>
      <c r="AV669" s="1">
        <v>0</v>
      </c>
      <c r="AW669" s="1">
        <v>0</v>
      </c>
      <c r="AX669" t="s">
        <v>453</v>
      </c>
    </row>
    <row r="670" spans="1:50" x14ac:dyDescent="0.25">
      <c r="A670" t="s">
        <v>4942</v>
      </c>
      <c r="B670" t="s">
        <v>67</v>
      </c>
      <c r="C670" t="s">
        <v>455</v>
      </c>
      <c r="D670" t="s">
        <v>4943</v>
      </c>
      <c r="E670" t="s">
        <v>4944</v>
      </c>
      <c r="F670" t="s">
        <v>458</v>
      </c>
      <c r="G670" t="s">
        <v>71</v>
      </c>
      <c r="H670" t="s">
        <v>72</v>
      </c>
      <c r="I670" t="s">
        <v>73</v>
      </c>
      <c r="J670" t="s">
        <v>459</v>
      </c>
      <c r="K670" t="s">
        <v>460</v>
      </c>
      <c r="L670" t="s">
        <v>61</v>
      </c>
      <c r="M670" t="s">
        <v>62</v>
      </c>
      <c r="N670" t="s">
        <v>76</v>
      </c>
      <c r="O670" t="s">
        <v>76</v>
      </c>
      <c r="P670" t="s">
        <v>77</v>
      </c>
      <c r="Q670">
        <v>21</v>
      </c>
      <c r="R670">
        <v>21</v>
      </c>
      <c r="S670">
        <v>21</v>
      </c>
      <c r="T670">
        <v>21</v>
      </c>
      <c r="U670">
        <v>21</v>
      </c>
      <c r="V670">
        <v>21</v>
      </c>
      <c r="W670">
        <v>21</v>
      </c>
      <c r="X670">
        <v>21</v>
      </c>
      <c r="Y670">
        <v>21</v>
      </c>
      <c r="Z670">
        <v>21</v>
      </c>
      <c r="AA670">
        <v>21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21</v>
      </c>
      <c r="AL670">
        <v>0</v>
      </c>
      <c r="AM670">
        <v>0</v>
      </c>
      <c r="AN670">
        <v>0</v>
      </c>
      <c r="AO670">
        <v>0</v>
      </c>
      <c r="AP670">
        <v>21</v>
      </c>
      <c r="AQ670">
        <v>0</v>
      </c>
      <c r="AR670">
        <v>0</v>
      </c>
      <c r="AS670">
        <v>0</v>
      </c>
      <c r="AT670" s="1">
        <v>435.47</v>
      </c>
      <c r="AU670" s="1">
        <v>9144.8700000000008</v>
      </c>
      <c r="AV670" s="1">
        <v>0</v>
      </c>
      <c r="AW670" s="1">
        <v>9144.8700000000008</v>
      </c>
      <c r="AX670" t="s">
        <v>460</v>
      </c>
    </row>
    <row r="671" spans="1:50" x14ac:dyDescent="0.25">
      <c r="A671" t="s">
        <v>4990</v>
      </c>
      <c r="B671" t="s">
        <v>101</v>
      </c>
      <c r="C671" t="s">
        <v>171</v>
      </c>
      <c r="D671" t="s">
        <v>4991</v>
      </c>
      <c r="E671" t="s">
        <v>4992</v>
      </c>
      <c r="F671" t="s">
        <v>354</v>
      </c>
      <c r="G671" t="s">
        <v>71</v>
      </c>
      <c r="H671" t="s">
        <v>106</v>
      </c>
      <c r="I671" t="s">
        <v>355</v>
      </c>
      <c r="J671" t="s">
        <v>356</v>
      </c>
      <c r="K671" t="s">
        <v>357</v>
      </c>
      <c r="L671" t="s">
        <v>61</v>
      </c>
      <c r="M671" t="s">
        <v>76</v>
      </c>
      <c r="N671" t="s">
        <v>76</v>
      </c>
      <c r="O671" t="s">
        <v>76</v>
      </c>
      <c r="P671" t="s">
        <v>110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515</v>
      </c>
      <c r="AH671">
        <v>0</v>
      </c>
      <c r="AI671">
        <v>515</v>
      </c>
      <c r="AJ671">
        <v>89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225</v>
      </c>
      <c r="AR671">
        <v>290</v>
      </c>
      <c r="AS671">
        <v>225</v>
      </c>
      <c r="AT671" s="1">
        <v>1191.4315999999999</v>
      </c>
      <c r="AU671" s="1">
        <v>0</v>
      </c>
      <c r="AV671" s="1">
        <v>613587.27399999998</v>
      </c>
      <c r="AW671" s="1">
        <v>0</v>
      </c>
      <c r="AX671" t="s">
        <v>357</v>
      </c>
    </row>
    <row r="672" spans="1:50" x14ac:dyDescent="0.25">
      <c r="A672" t="s">
        <v>4993</v>
      </c>
      <c r="B672" t="s">
        <v>51</v>
      </c>
      <c r="C672" t="s">
        <v>156</v>
      </c>
      <c r="D672" t="s">
        <v>4994</v>
      </c>
      <c r="E672" t="s">
        <v>4995</v>
      </c>
      <c r="F672" t="s">
        <v>755</v>
      </c>
      <c r="G672" t="s">
        <v>56</v>
      </c>
      <c r="H672" t="s">
        <v>72</v>
      </c>
      <c r="I672" t="s">
        <v>90</v>
      </c>
      <c r="J672" t="s">
        <v>91</v>
      </c>
      <c r="K672" t="s">
        <v>756</v>
      </c>
      <c r="L672" t="s">
        <v>61</v>
      </c>
      <c r="M672" t="s">
        <v>62</v>
      </c>
      <c r="N672" t="s">
        <v>63</v>
      </c>
      <c r="O672" t="s">
        <v>757</v>
      </c>
      <c r="P672" t="s">
        <v>65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1</v>
      </c>
      <c r="AQ672">
        <v>0</v>
      </c>
      <c r="AR672">
        <v>0</v>
      </c>
      <c r="AS672">
        <v>0</v>
      </c>
      <c r="AT672" s="1">
        <v>509.74</v>
      </c>
      <c r="AU672" s="1">
        <v>509.74</v>
      </c>
      <c r="AV672" s="1">
        <v>0</v>
      </c>
      <c r="AW672" s="1">
        <v>509.74</v>
      </c>
      <c r="AX672" t="s">
        <v>756</v>
      </c>
    </row>
    <row r="673" spans="1:50" x14ac:dyDescent="0.25">
      <c r="A673" t="s">
        <v>4996</v>
      </c>
      <c r="B673" t="s">
        <v>67</v>
      </c>
      <c r="C673">
        <v>2014</v>
      </c>
      <c r="D673" t="s">
        <v>4997</v>
      </c>
      <c r="E673" t="s">
        <v>179</v>
      </c>
      <c r="F673" t="s">
        <v>180</v>
      </c>
      <c r="G673" t="s">
        <v>71</v>
      </c>
      <c r="H673" t="s">
        <v>72</v>
      </c>
      <c r="I673" t="s">
        <v>73</v>
      </c>
      <c r="J673" t="s">
        <v>181</v>
      </c>
      <c r="K673" t="s">
        <v>182</v>
      </c>
      <c r="L673" t="s">
        <v>61</v>
      </c>
      <c r="M673" t="s">
        <v>62</v>
      </c>
      <c r="N673" t="s">
        <v>63</v>
      </c>
      <c r="O673" t="s">
        <v>85</v>
      </c>
      <c r="P673" t="s">
        <v>77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 s="1" t="s">
        <v>78</v>
      </c>
      <c r="AU673" s="1">
        <v>0</v>
      </c>
      <c r="AV673" s="1">
        <v>0</v>
      </c>
      <c r="AW673" s="1">
        <v>0</v>
      </c>
      <c r="AX673" t="s">
        <v>182</v>
      </c>
    </row>
    <row r="674" spans="1:50" x14ac:dyDescent="0.25">
      <c r="A674" t="s">
        <v>4998</v>
      </c>
      <c r="B674" t="s">
        <v>101</v>
      </c>
      <c r="C674" t="s">
        <v>615</v>
      </c>
      <c r="D674" t="s">
        <v>4999</v>
      </c>
      <c r="E674" t="s">
        <v>5000</v>
      </c>
      <c r="F674" t="s">
        <v>486</v>
      </c>
      <c r="G674" t="s">
        <v>71</v>
      </c>
      <c r="H674" t="s">
        <v>106</v>
      </c>
      <c r="I674" t="s">
        <v>230</v>
      </c>
      <c r="J674" t="s">
        <v>487</v>
      </c>
      <c r="K674" t="s">
        <v>488</v>
      </c>
      <c r="L674" t="s">
        <v>61</v>
      </c>
      <c r="M674" t="s">
        <v>62</v>
      </c>
      <c r="N674" t="s">
        <v>76</v>
      </c>
      <c r="O674" t="s">
        <v>76</v>
      </c>
      <c r="P674" t="s">
        <v>110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 s="1" t="s">
        <v>78</v>
      </c>
      <c r="AU674" s="1">
        <v>0</v>
      </c>
      <c r="AV674" s="1">
        <v>0</v>
      </c>
      <c r="AW674" s="1">
        <v>0</v>
      </c>
      <c r="AX674" t="s">
        <v>488</v>
      </c>
    </row>
    <row r="675" spans="1:50" x14ac:dyDescent="0.25">
      <c r="A675" t="s">
        <v>1129</v>
      </c>
      <c r="B675" t="s">
        <v>51</v>
      </c>
      <c r="C675" t="s">
        <v>52</v>
      </c>
      <c r="D675" t="s">
        <v>1130</v>
      </c>
      <c r="E675" t="s">
        <v>1131</v>
      </c>
      <c r="F675" t="s">
        <v>1132</v>
      </c>
      <c r="G675" t="s">
        <v>688</v>
      </c>
      <c r="H675" t="s">
        <v>57</v>
      </c>
      <c r="I675" t="s">
        <v>689</v>
      </c>
      <c r="J675" t="s">
        <v>1133</v>
      </c>
      <c r="K675" t="s">
        <v>1134</v>
      </c>
      <c r="L675" t="s">
        <v>61</v>
      </c>
      <c r="M675" t="s">
        <v>62</v>
      </c>
      <c r="N675" t="s">
        <v>63</v>
      </c>
      <c r="O675" t="s">
        <v>64</v>
      </c>
      <c r="P675" t="s">
        <v>65</v>
      </c>
      <c r="Q675">
        <v>235</v>
      </c>
      <c r="R675">
        <v>235</v>
      </c>
      <c r="S675">
        <v>235</v>
      </c>
      <c r="T675">
        <v>235</v>
      </c>
      <c r="U675">
        <v>235</v>
      </c>
      <c r="V675">
        <v>235</v>
      </c>
      <c r="W675">
        <v>235</v>
      </c>
      <c r="X675">
        <v>235</v>
      </c>
      <c r="Y675">
        <v>235</v>
      </c>
      <c r="Z675">
        <v>235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18</v>
      </c>
      <c r="AL675">
        <v>217</v>
      </c>
      <c r="AM675">
        <v>0</v>
      </c>
      <c r="AN675">
        <v>0</v>
      </c>
      <c r="AO675">
        <v>0</v>
      </c>
      <c r="AP675">
        <v>235</v>
      </c>
      <c r="AQ675">
        <v>0</v>
      </c>
      <c r="AR675">
        <v>0</v>
      </c>
      <c r="AS675">
        <v>0</v>
      </c>
      <c r="AT675" s="1">
        <v>306.13</v>
      </c>
      <c r="AU675" s="1">
        <v>71940.55</v>
      </c>
      <c r="AV675" s="1">
        <v>0</v>
      </c>
      <c r="AW675" s="1">
        <v>71940.55</v>
      </c>
      <c r="AX675" t="s">
        <v>1134</v>
      </c>
    </row>
    <row r="676" spans="1:50" x14ac:dyDescent="0.25">
      <c r="A676" t="s">
        <v>1135</v>
      </c>
      <c r="B676" t="s">
        <v>67</v>
      </c>
      <c r="C676">
        <v>2014</v>
      </c>
      <c r="D676" t="s">
        <v>1136</v>
      </c>
      <c r="E676" t="s">
        <v>834</v>
      </c>
      <c r="F676" t="s">
        <v>451</v>
      </c>
      <c r="G676" t="s">
        <v>71</v>
      </c>
      <c r="H676" t="s">
        <v>72</v>
      </c>
      <c r="I676" t="s">
        <v>73</v>
      </c>
      <c r="J676" t="s">
        <v>452</v>
      </c>
      <c r="K676" t="s">
        <v>453</v>
      </c>
      <c r="L676" t="s">
        <v>61</v>
      </c>
      <c r="M676" t="s">
        <v>76</v>
      </c>
      <c r="N676" t="s">
        <v>76</v>
      </c>
      <c r="O676" t="s">
        <v>76</v>
      </c>
      <c r="P676" t="s">
        <v>77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 s="1" t="s">
        <v>78</v>
      </c>
      <c r="AU676" s="1">
        <v>0</v>
      </c>
      <c r="AV676" s="1">
        <v>0</v>
      </c>
      <c r="AW676" s="1">
        <v>0</v>
      </c>
      <c r="AX676" t="s">
        <v>453</v>
      </c>
    </row>
    <row r="677" spans="1:50" x14ac:dyDescent="0.25">
      <c r="A677" t="s">
        <v>1311</v>
      </c>
      <c r="B677" t="s">
        <v>67</v>
      </c>
      <c r="C677">
        <v>2014</v>
      </c>
      <c r="D677" t="s">
        <v>1312</v>
      </c>
      <c r="E677" t="s">
        <v>1237</v>
      </c>
      <c r="F677" t="s">
        <v>1238</v>
      </c>
      <c r="G677" t="s">
        <v>71</v>
      </c>
      <c r="H677" t="s">
        <v>72</v>
      </c>
      <c r="I677" t="s">
        <v>280</v>
      </c>
      <c r="J677" t="s">
        <v>1239</v>
      </c>
      <c r="K677" t="s">
        <v>1240</v>
      </c>
      <c r="L677" t="s">
        <v>61</v>
      </c>
      <c r="M677" t="s">
        <v>62</v>
      </c>
      <c r="N677" t="s">
        <v>76</v>
      </c>
      <c r="O677" t="s">
        <v>76</v>
      </c>
      <c r="P677" t="s">
        <v>77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 s="1" t="s">
        <v>78</v>
      </c>
      <c r="AU677" s="1">
        <v>0</v>
      </c>
      <c r="AV677" s="1">
        <v>0</v>
      </c>
      <c r="AW677" s="1">
        <v>0</v>
      </c>
      <c r="AX677" t="s">
        <v>1240</v>
      </c>
    </row>
    <row r="678" spans="1:50" x14ac:dyDescent="0.25">
      <c r="A678" t="s">
        <v>1313</v>
      </c>
      <c r="B678" t="s">
        <v>67</v>
      </c>
      <c r="C678" t="s">
        <v>94</v>
      </c>
      <c r="D678" t="s">
        <v>1314</v>
      </c>
      <c r="E678" t="s">
        <v>1315</v>
      </c>
      <c r="F678" t="s">
        <v>1279</v>
      </c>
      <c r="G678" t="s">
        <v>71</v>
      </c>
      <c r="H678" t="s">
        <v>72</v>
      </c>
      <c r="I678" t="s">
        <v>73</v>
      </c>
      <c r="J678" t="s">
        <v>1280</v>
      </c>
      <c r="K678" t="s">
        <v>1281</v>
      </c>
      <c r="L678" t="s">
        <v>61</v>
      </c>
      <c r="M678" t="s">
        <v>62</v>
      </c>
      <c r="N678" t="s">
        <v>76</v>
      </c>
      <c r="O678" t="s">
        <v>76</v>
      </c>
      <c r="P678" t="s">
        <v>77</v>
      </c>
      <c r="Q678">
        <v>66</v>
      </c>
      <c r="R678">
        <v>66</v>
      </c>
      <c r="S678">
        <v>66</v>
      </c>
      <c r="T678">
        <v>66</v>
      </c>
      <c r="U678">
        <v>66</v>
      </c>
      <c r="V678">
        <v>66</v>
      </c>
      <c r="W678">
        <v>66</v>
      </c>
      <c r="X678">
        <v>66</v>
      </c>
      <c r="Y678">
        <v>38</v>
      </c>
      <c r="Z678">
        <v>38</v>
      </c>
      <c r="AA678">
        <v>38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66</v>
      </c>
      <c r="AL678">
        <v>0</v>
      </c>
      <c r="AM678">
        <v>0</v>
      </c>
      <c r="AN678">
        <v>0</v>
      </c>
      <c r="AO678">
        <v>0</v>
      </c>
      <c r="AP678">
        <v>66</v>
      </c>
      <c r="AQ678">
        <v>0</v>
      </c>
      <c r="AR678">
        <v>0</v>
      </c>
      <c r="AS678">
        <v>0</v>
      </c>
      <c r="AT678" s="1">
        <v>426.44</v>
      </c>
      <c r="AU678" s="1">
        <v>28145.040000000001</v>
      </c>
      <c r="AV678" s="1">
        <v>0</v>
      </c>
      <c r="AW678" s="1">
        <v>28145.040000000001</v>
      </c>
      <c r="AX678" t="s">
        <v>1281</v>
      </c>
    </row>
    <row r="679" spans="1:50" x14ac:dyDescent="0.25">
      <c r="A679" t="s">
        <v>1316</v>
      </c>
      <c r="B679" t="s">
        <v>67</v>
      </c>
      <c r="C679">
        <v>2014</v>
      </c>
      <c r="D679" t="s">
        <v>1317</v>
      </c>
      <c r="E679" t="s">
        <v>1318</v>
      </c>
      <c r="F679" t="s">
        <v>1063</v>
      </c>
      <c r="G679" t="s">
        <v>71</v>
      </c>
      <c r="H679" t="s">
        <v>72</v>
      </c>
      <c r="I679" t="s">
        <v>73</v>
      </c>
      <c r="J679" t="s">
        <v>1064</v>
      </c>
      <c r="K679" t="s">
        <v>1065</v>
      </c>
      <c r="L679" t="s">
        <v>61</v>
      </c>
      <c r="M679" t="s">
        <v>62</v>
      </c>
      <c r="N679" t="s">
        <v>76</v>
      </c>
      <c r="O679" t="s">
        <v>76</v>
      </c>
      <c r="P679" t="s">
        <v>77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 s="1" t="s">
        <v>78</v>
      </c>
      <c r="AU679" s="1">
        <v>0</v>
      </c>
      <c r="AV679" s="1">
        <v>0</v>
      </c>
      <c r="AW679" s="1">
        <v>0</v>
      </c>
      <c r="AX679" t="s">
        <v>1065</v>
      </c>
    </row>
    <row r="680" spans="1:50" x14ac:dyDescent="0.25">
      <c r="A680" t="s">
        <v>4769</v>
      </c>
      <c r="B680" t="s">
        <v>101</v>
      </c>
      <c r="C680" t="s">
        <v>468</v>
      </c>
      <c r="D680" t="s">
        <v>4770</v>
      </c>
      <c r="E680" t="s">
        <v>4771</v>
      </c>
      <c r="F680" t="s">
        <v>354</v>
      </c>
      <c r="G680" t="s">
        <v>71</v>
      </c>
      <c r="H680" t="s">
        <v>106</v>
      </c>
      <c r="I680" t="s">
        <v>355</v>
      </c>
      <c r="J680" t="s">
        <v>356</v>
      </c>
      <c r="K680" t="s">
        <v>357</v>
      </c>
      <c r="L680" t="s">
        <v>61</v>
      </c>
      <c r="M680" t="s">
        <v>76</v>
      </c>
      <c r="N680" t="s">
        <v>76</v>
      </c>
      <c r="O680" t="s">
        <v>76</v>
      </c>
      <c r="P680" t="s">
        <v>110</v>
      </c>
      <c r="Q680">
        <v>10</v>
      </c>
      <c r="R680">
        <v>10</v>
      </c>
      <c r="S680">
        <v>10</v>
      </c>
      <c r="T680">
        <v>10</v>
      </c>
      <c r="U680">
        <v>10</v>
      </c>
      <c r="V680">
        <v>10</v>
      </c>
      <c r="W680">
        <v>10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10</v>
      </c>
      <c r="AL680">
        <v>0</v>
      </c>
      <c r="AM680">
        <v>0</v>
      </c>
      <c r="AN680">
        <v>0</v>
      </c>
      <c r="AO680">
        <v>0</v>
      </c>
      <c r="AP680">
        <v>10</v>
      </c>
      <c r="AQ680">
        <v>0</v>
      </c>
      <c r="AR680">
        <v>0</v>
      </c>
      <c r="AS680">
        <v>0</v>
      </c>
      <c r="AT680" s="1">
        <v>1528.53</v>
      </c>
      <c r="AU680" s="1">
        <v>15285.3</v>
      </c>
      <c r="AV680" s="1">
        <v>0</v>
      </c>
      <c r="AW680" s="1">
        <v>0</v>
      </c>
      <c r="AX680" t="s">
        <v>357</v>
      </c>
    </row>
    <row r="681" spans="1:50" x14ac:dyDescent="0.25">
      <c r="A681" t="s">
        <v>4772</v>
      </c>
      <c r="B681" t="s">
        <v>67</v>
      </c>
      <c r="C681">
        <v>2014</v>
      </c>
      <c r="D681" t="s">
        <v>4773</v>
      </c>
      <c r="E681" t="s">
        <v>729</v>
      </c>
      <c r="F681" t="s">
        <v>493</v>
      </c>
      <c r="G681" t="s">
        <v>71</v>
      </c>
      <c r="H681" t="s">
        <v>72</v>
      </c>
      <c r="I681" t="s">
        <v>230</v>
      </c>
      <c r="J681" t="s">
        <v>494</v>
      </c>
      <c r="K681" t="s">
        <v>495</v>
      </c>
      <c r="L681" t="s">
        <v>61</v>
      </c>
      <c r="M681" t="s">
        <v>76</v>
      </c>
      <c r="N681" t="s">
        <v>76</v>
      </c>
      <c r="O681" t="s">
        <v>76</v>
      </c>
      <c r="P681" t="s">
        <v>77</v>
      </c>
      <c r="Q681">
        <v>11</v>
      </c>
      <c r="R681">
        <v>11</v>
      </c>
      <c r="S681">
        <v>11</v>
      </c>
      <c r="T681">
        <v>11</v>
      </c>
      <c r="U681">
        <v>11</v>
      </c>
      <c r="V681">
        <v>11</v>
      </c>
      <c r="W681">
        <v>11</v>
      </c>
      <c r="X681">
        <v>11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11</v>
      </c>
      <c r="AL681">
        <v>0</v>
      </c>
      <c r="AM681">
        <v>0</v>
      </c>
      <c r="AN681">
        <v>0</v>
      </c>
      <c r="AO681">
        <v>0</v>
      </c>
      <c r="AP681">
        <v>11</v>
      </c>
      <c r="AQ681">
        <v>0</v>
      </c>
      <c r="AR681">
        <v>0</v>
      </c>
      <c r="AS681">
        <v>0</v>
      </c>
      <c r="AT681" s="1">
        <v>431.15</v>
      </c>
      <c r="AU681" s="1">
        <v>4742.6499999999996</v>
      </c>
      <c r="AV681" s="1">
        <v>0</v>
      </c>
      <c r="AW681" s="1">
        <v>4742.6499999999996</v>
      </c>
      <c r="AX681" t="s">
        <v>495</v>
      </c>
    </row>
    <row r="682" spans="1:50" x14ac:dyDescent="0.25">
      <c r="A682" t="s">
        <v>5042</v>
      </c>
      <c r="B682" t="s">
        <v>51</v>
      </c>
      <c r="C682" t="s">
        <v>122</v>
      </c>
      <c r="D682" t="s">
        <v>5043</v>
      </c>
      <c r="E682" t="s">
        <v>5044</v>
      </c>
      <c r="F682" t="s">
        <v>318</v>
      </c>
      <c r="G682" t="s">
        <v>319</v>
      </c>
      <c r="H682" t="s">
        <v>57</v>
      </c>
      <c r="I682" t="s">
        <v>126</v>
      </c>
      <c r="J682" t="s">
        <v>76</v>
      </c>
      <c r="K682" t="s">
        <v>76</v>
      </c>
      <c r="L682" t="s">
        <v>61</v>
      </c>
      <c r="M682" t="s">
        <v>62</v>
      </c>
      <c r="N682" t="s">
        <v>63</v>
      </c>
      <c r="O682" t="s">
        <v>127</v>
      </c>
      <c r="P682" t="s">
        <v>127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 s="1" t="s">
        <v>78</v>
      </c>
      <c r="AU682" s="1">
        <v>0</v>
      </c>
      <c r="AV682" s="1">
        <v>0</v>
      </c>
      <c r="AW682" s="1">
        <v>0</v>
      </c>
      <c r="AX682" t="s">
        <v>318</v>
      </c>
    </row>
    <row r="683" spans="1:50" x14ac:dyDescent="0.25">
      <c r="A683" t="s">
        <v>5045</v>
      </c>
      <c r="B683" t="s">
        <v>67</v>
      </c>
      <c r="C683">
        <v>2014</v>
      </c>
      <c r="D683" t="s">
        <v>5046</v>
      </c>
      <c r="E683" t="s">
        <v>555</v>
      </c>
      <c r="F683" t="s">
        <v>556</v>
      </c>
      <c r="G683" t="s">
        <v>71</v>
      </c>
      <c r="H683" t="s">
        <v>72</v>
      </c>
      <c r="I683" t="s">
        <v>355</v>
      </c>
      <c r="J683" t="s">
        <v>557</v>
      </c>
      <c r="K683" t="s">
        <v>558</v>
      </c>
      <c r="L683" t="s">
        <v>61</v>
      </c>
      <c r="M683" t="s">
        <v>76</v>
      </c>
      <c r="N683" t="s">
        <v>76</v>
      </c>
      <c r="O683" t="s">
        <v>76</v>
      </c>
      <c r="P683" t="s">
        <v>77</v>
      </c>
      <c r="Q683">
        <v>75</v>
      </c>
      <c r="R683">
        <v>75</v>
      </c>
      <c r="S683">
        <v>75</v>
      </c>
      <c r="T683">
        <v>75</v>
      </c>
      <c r="U683">
        <v>75</v>
      </c>
      <c r="V683">
        <v>75</v>
      </c>
      <c r="W683">
        <v>75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2</v>
      </c>
      <c r="AK683">
        <v>75</v>
      </c>
      <c r="AL683">
        <v>0</v>
      </c>
      <c r="AM683">
        <v>0</v>
      </c>
      <c r="AN683">
        <v>0</v>
      </c>
      <c r="AO683">
        <v>0</v>
      </c>
      <c r="AP683">
        <v>75</v>
      </c>
      <c r="AQ683">
        <v>0</v>
      </c>
      <c r="AR683">
        <v>0</v>
      </c>
      <c r="AS683">
        <v>0</v>
      </c>
      <c r="AT683" s="1">
        <v>535.27</v>
      </c>
      <c r="AU683" s="1">
        <v>40145.25</v>
      </c>
      <c r="AV683" s="1">
        <v>0</v>
      </c>
      <c r="AW683" s="1">
        <v>0</v>
      </c>
      <c r="AX683" t="s">
        <v>558</v>
      </c>
    </row>
    <row r="684" spans="1:50" x14ac:dyDescent="0.25">
      <c r="A684" t="s">
        <v>5047</v>
      </c>
      <c r="B684" t="s">
        <v>67</v>
      </c>
      <c r="C684" t="s">
        <v>102</v>
      </c>
      <c r="D684" t="s">
        <v>5048</v>
      </c>
      <c r="E684" t="s">
        <v>5049</v>
      </c>
      <c r="F684" t="s">
        <v>556</v>
      </c>
      <c r="G684" t="s">
        <v>71</v>
      </c>
      <c r="H684" t="s">
        <v>72</v>
      </c>
      <c r="I684" t="s">
        <v>355</v>
      </c>
      <c r="J684" t="s">
        <v>557</v>
      </c>
      <c r="K684" t="s">
        <v>558</v>
      </c>
      <c r="L684" t="s">
        <v>61</v>
      </c>
      <c r="M684" t="s">
        <v>76</v>
      </c>
      <c r="N684" t="s">
        <v>76</v>
      </c>
      <c r="O684" t="s">
        <v>76</v>
      </c>
      <c r="P684" t="s">
        <v>77</v>
      </c>
      <c r="Q684">
        <v>350</v>
      </c>
      <c r="R684">
        <v>350</v>
      </c>
      <c r="S684">
        <v>350</v>
      </c>
      <c r="T684">
        <v>350</v>
      </c>
      <c r="U684">
        <v>350</v>
      </c>
      <c r="V684">
        <v>262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2</v>
      </c>
      <c r="AK684">
        <v>93</v>
      </c>
      <c r="AL684">
        <v>0</v>
      </c>
      <c r="AM684">
        <v>0</v>
      </c>
      <c r="AN684">
        <v>257</v>
      </c>
      <c r="AO684">
        <v>0</v>
      </c>
      <c r="AP684">
        <v>350</v>
      </c>
      <c r="AQ684">
        <v>0</v>
      </c>
      <c r="AR684">
        <v>0</v>
      </c>
      <c r="AS684">
        <v>0</v>
      </c>
      <c r="AT684" s="1">
        <v>713.02</v>
      </c>
      <c r="AU684" s="1">
        <v>249557</v>
      </c>
      <c r="AV684" s="1">
        <v>0</v>
      </c>
      <c r="AW684" s="1">
        <v>0</v>
      </c>
      <c r="AX684" t="s">
        <v>558</v>
      </c>
    </row>
    <row r="685" spans="1:50" x14ac:dyDescent="0.25">
      <c r="A685" t="s">
        <v>4604</v>
      </c>
      <c r="B685" t="s">
        <v>67</v>
      </c>
      <c r="C685" t="s">
        <v>233</v>
      </c>
      <c r="D685" t="s">
        <v>4605</v>
      </c>
      <c r="E685" t="s">
        <v>4606</v>
      </c>
      <c r="F685" t="s">
        <v>724</v>
      </c>
      <c r="G685" t="s">
        <v>116</v>
      </c>
      <c r="H685" t="s">
        <v>72</v>
      </c>
      <c r="I685" t="s">
        <v>117</v>
      </c>
      <c r="J685" t="s">
        <v>725</v>
      </c>
      <c r="K685" t="s">
        <v>726</v>
      </c>
      <c r="L685" t="s">
        <v>61</v>
      </c>
      <c r="M685" t="s">
        <v>62</v>
      </c>
      <c r="N685" t="s">
        <v>63</v>
      </c>
      <c r="O685" t="s">
        <v>120</v>
      </c>
      <c r="P685" t="s">
        <v>120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0</v>
      </c>
      <c r="AM685">
        <v>0</v>
      </c>
      <c r="AN685">
        <v>0</v>
      </c>
      <c r="AO685">
        <v>0</v>
      </c>
      <c r="AP685">
        <v>1</v>
      </c>
      <c r="AQ685">
        <v>0</v>
      </c>
      <c r="AR685">
        <v>0</v>
      </c>
      <c r="AS685">
        <v>0</v>
      </c>
      <c r="AT685" s="1">
        <v>259.55169999999998</v>
      </c>
      <c r="AU685" s="1">
        <v>259.55169999999998</v>
      </c>
      <c r="AV685" s="1">
        <v>0</v>
      </c>
      <c r="AW685" s="1">
        <v>259.55169999999998</v>
      </c>
      <c r="AX685" t="s">
        <v>726</v>
      </c>
    </row>
    <row r="686" spans="1:50" x14ac:dyDescent="0.25">
      <c r="A686" t="s">
        <v>4607</v>
      </c>
      <c r="B686" t="s">
        <v>67</v>
      </c>
      <c r="C686" t="s">
        <v>94</v>
      </c>
      <c r="D686" t="s">
        <v>4608</v>
      </c>
      <c r="E686" t="s">
        <v>4609</v>
      </c>
      <c r="F686" t="s">
        <v>480</v>
      </c>
      <c r="G686" t="s">
        <v>71</v>
      </c>
      <c r="H686" t="s">
        <v>72</v>
      </c>
      <c r="I686" t="s">
        <v>73</v>
      </c>
      <c r="J686" t="s">
        <v>481</v>
      </c>
      <c r="K686" t="s">
        <v>482</v>
      </c>
      <c r="L686" t="s">
        <v>61</v>
      </c>
      <c r="M686" t="s">
        <v>76</v>
      </c>
      <c r="N686" t="s">
        <v>76</v>
      </c>
      <c r="O686" t="s">
        <v>76</v>
      </c>
      <c r="P686" t="s">
        <v>77</v>
      </c>
      <c r="Q686">
        <v>495</v>
      </c>
      <c r="R686">
        <v>495</v>
      </c>
      <c r="S686">
        <v>495</v>
      </c>
      <c r="T686">
        <v>495</v>
      </c>
      <c r="U686">
        <v>495</v>
      </c>
      <c r="V686">
        <v>495</v>
      </c>
      <c r="W686">
        <v>395</v>
      </c>
      <c r="X686">
        <v>295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236</v>
      </c>
      <c r="AL686">
        <v>0</v>
      </c>
      <c r="AM686">
        <v>0</v>
      </c>
      <c r="AN686">
        <v>259</v>
      </c>
      <c r="AO686">
        <v>0</v>
      </c>
      <c r="AP686">
        <v>495</v>
      </c>
      <c r="AQ686">
        <v>0</v>
      </c>
      <c r="AR686">
        <v>0</v>
      </c>
      <c r="AS686">
        <v>0</v>
      </c>
      <c r="AT686" s="1">
        <v>395.86</v>
      </c>
      <c r="AU686" s="1">
        <v>195950.7</v>
      </c>
      <c r="AV686" s="1">
        <v>0</v>
      </c>
      <c r="AW686" s="1">
        <v>116778.7</v>
      </c>
      <c r="AX686" t="s">
        <v>482</v>
      </c>
    </row>
    <row r="687" spans="1:50" x14ac:dyDescent="0.25">
      <c r="A687" t="s">
        <v>8278</v>
      </c>
      <c r="B687" t="s">
        <v>51</v>
      </c>
      <c r="C687" t="s">
        <v>143</v>
      </c>
      <c r="D687" t="s">
        <v>8279</v>
      </c>
      <c r="E687" t="s">
        <v>8280</v>
      </c>
      <c r="F687" t="s">
        <v>8281</v>
      </c>
      <c r="G687" t="s">
        <v>56</v>
      </c>
      <c r="H687" t="s">
        <v>72</v>
      </c>
      <c r="I687" t="s">
        <v>90</v>
      </c>
      <c r="J687" t="s">
        <v>8259</v>
      </c>
      <c r="K687" t="s">
        <v>8282</v>
      </c>
      <c r="L687" t="s">
        <v>61</v>
      </c>
      <c r="M687" t="s">
        <v>76</v>
      </c>
      <c r="N687" t="s">
        <v>76</v>
      </c>
      <c r="O687" t="s">
        <v>76</v>
      </c>
      <c r="P687" t="s">
        <v>65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 s="1" t="s">
        <v>78</v>
      </c>
      <c r="AU687" s="1">
        <v>0</v>
      </c>
      <c r="AV687" s="1">
        <v>0</v>
      </c>
      <c r="AW687" s="1">
        <v>0</v>
      </c>
      <c r="AX687" t="s">
        <v>8282</v>
      </c>
    </row>
    <row r="688" spans="1:50" x14ac:dyDescent="0.25">
      <c r="A688" t="s">
        <v>8283</v>
      </c>
      <c r="B688" t="s">
        <v>190</v>
      </c>
      <c r="C688" t="s">
        <v>143</v>
      </c>
      <c r="D688" t="s">
        <v>8284</v>
      </c>
      <c r="E688" t="s">
        <v>2419</v>
      </c>
      <c r="F688" t="s">
        <v>748</v>
      </c>
      <c r="G688" t="s">
        <v>56</v>
      </c>
      <c r="H688" t="s">
        <v>72</v>
      </c>
      <c r="I688" t="s">
        <v>58</v>
      </c>
      <c r="J688" t="s">
        <v>749</v>
      </c>
      <c r="K688" t="s">
        <v>750</v>
      </c>
      <c r="L688" t="s">
        <v>196</v>
      </c>
      <c r="M688" t="s">
        <v>76</v>
      </c>
      <c r="N688" t="s">
        <v>76</v>
      </c>
      <c r="O688" t="s">
        <v>76</v>
      </c>
      <c r="P688" t="s">
        <v>65</v>
      </c>
      <c r="Q688">
        <v>20</v>
      </c>
      <c r="R688">
        <v>20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20</v>
      </c>
      <c r="AF688">
        <v>0</v>
      </c>
      <c r="AG688">
        <v>0</v>
      </c>
      <c r="AH688">
        <v>0</v>
      </c>
      <c r="AI688">
        <v>20</v>
      </c>
      <c r="AJ688">
        <v>21</v>
      </c>
      <c r="AK688">
        <v>20</v>
      </c>
      <c r="AL688">
        <v>0</v>
      </c>
      <c r="AM688">
        <v>0</v>
      </c>
      <c r="AN688">
        <v>0</v>
      </c>
      <c r="AO688">
        <v>0</v>
      </c>
      <c r="AP688">
        <v>20</v>
      </c>
      <c r="AQ688">
        <v>0</v>
      </c>
      <c r="AR688">
        <v>20</v>
      </c>
      <c r="AS688">
        <v>0</v>
      </c>
      <c r="AT688" s="1">
        <v>873.83429999999998</v>
      </c>
      <c r="AU688" s="1">
        <v>17476.686000000002</v>
      </c>
      <c r="AV688" s="1">
        <v>17476.686000000002</v>
      </c>
      <c r="AW688" s="1">
        <v>0</v>
      </c>
      <c r="AX688" t="s">
        <v>750</v>
      </c>
    </row>
    <row r="689" spans="1:50" x14ac:dyDescent="0.25">
      <c r="A689" t="s">
        <v>4786</v>
      </c>
      <c r="B689" t="s">
        <v>67</v>
      </c>
      <c r="C689" t="s">
        <v>455</v>
      </c>
      <c r="D689" t="s">
        <v>4787</v>
      </c>
      <c r="E689" t="s">
        <v>4788</v>
      </c>
      <c r="F689" t="s">
        <v>293</v>
      </c>
      <c r="G689" t="s">
        <v>71</v>
      </c>
      <c r="H689" t="s">
        <v>72</v>
      </c>
      <c r="I689" t="s">
        <v>73</v>
      </c>
      <c r="J689" t="s">
        <v>294</v>
      </c>
      <c r="K689" t="s">
        <v>295</v>
      </c>
      <c r="L689" t="s">
        <v>61</v>
      </c>
      <c r="M689" t="s">
        <v>62</v>
      </c>
      <c r="N689" t="s">
        <v>63</v>
      </c>
      <c r="O689" t="s">
        <v>85</v>
      </c>
      <c r="P689" t="s">
        <v>77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0</v>
      </c>
      <c r="AR689">
        <v>0</v>
      </c>
      <c r="AS689">
        <v>0</v>
      </c>
      <c r="AT689" s="1">
        <v>411.99</v>
      </c>
      <c r="AU689" s="1">
        <v>411.99</v>
      </c>
      <c r="AV689" s="1">
        <v>0</v>
      </c>
      <c r="AW689" s="1">
        <v>411.99</v>
      </c>
      <c r="AX689" t="s">
        <v>295</v>
      </c>
    </row>
    <row r="690" spans="1:50" x14ac:dyDescent="0.25">
      <c r="A690" t="s">
        <v>1217</v>
      </c>
      <c r="B690" t="s">
        <v>67</v>
      </c>
      <c r="C690">
        <v>2014</v>
      </c>
      <c r="D690" t="s">
        <v>1218</v>
      </c>
      <c r="E690" t="s">
        <v>555</v>
      </c>
      <c r="F690" t="s">
        <v>556</v>
      </c>
      <c r="G690" t="s">
        <v>71</v>
      </c>
      <c r="H690" t="s">
        <v>72</v>
      </c>
      <c r="I690" t="s">
        <v>355</v>
      </c>
      <c r="J690" t="s">
        <v>557</v>
      </c>
      <c r="K690" t="s">
        <v>558</v>
      </c>
      <c r="L690" t="s">
        <v>61</v>
      </c>
      <c r="M690" t="s">
        <v>76</v>
      </c>
      <c r="N690" t="s">
        <v>76</v>
      </c>
      <c r="O690" t="s">
        <v>76</v>
      </c>
      <c r="P690" t="s">
        <v>77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1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 s="1" t="s">
        <v>78</v>
      </c>
      <c r="AU690" s="1">
        <v>0</v>
      </c>
      <c r="AV690" s="1">
        <v>0</v>
      </c>
      <c r="AW690" s="1">
        <v>0</v>
      </c>
      <c r="AX690" t="s">
        <v>558</v>
      </c>
    </row>
    <row r="691" spans="1:50" x14ac:dyDescent="0.25">
      <c r="A691" t="s">
        <v>1219</v>
      </c>
      <c r="B691" t="s">
        <v>101</v>
      </c>
      <c r="C691" t="s">
        <v>171</v>
      </c>
      <c r="D691" t="s">
        <v>1220</v>
      </c>
      <c r="E691" t="s">
        <v>1221</v>
      </c>
      <c r="F691" t="s">
        <v>287</v>
      </c>
      <c r="G691" t="s">
        <v>71</v>
      </c>
      <c r="H691" t="s">
        <v>106</v>
      </c>
      <c r="I691" t="s">
        <v>230</v>
      </c>
      <c r="J691" t="s">
        <v>288</v>
      </c>
      <c r="K691" t="s">
        <v>289</v>
      </c>
      <c r="L691" t="s">
        <v>61</v>
      </c>
      <c r="M691" t="s">
        <v>76</v>
      </c>
      <c r="N691" t="s">
        <v>76</v>
      </c>
      <c r="O691" t="s">
        <v>76</v>
      </c>
      <c r="P691" t="s">
        <v>110</v>
      </c>
      <c r="Q691">
        <v>46</v>
      </c>
      <c r="R691">
        <v>46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75</v>
      </c>
      <c r="AF691">
        <v>0</v>
      </c>
      <c r="AG691">
        <v>574</v>
      </c>
      <c r="AH691">
        <v>0</v>
      </c>
      <c r="AI691">
        <v>649</v>
      </c>
      <c r="AJ691">
        <v>50</v>
      </c>
      <c r="AK691">
        <v>46</v>
      </c>
      <c r="AL691">
        <v>0</v>
      </c>
      <c r="AM691">
        <v>0</v>
      </c>
      <c r="AN691">
        <v>0</v>
      </c>
      <c r="AO691">
        <v>0</v>
      </c>
      <c r="AP691">
        <v>46</v>
      </c>
      <c r="AQ691">
        <v>574</v>
      </c>
      <c r="AR691">
        <v>75</v>
      </c>
      <c r="AS691">
        <v>75</v>
      </c>
      <c r="AT691" s="1">
        <v>446.3827</v>
      </c>
      <c r="AU691" s="1">
        <v>20533.604200000002</v>
      </c>
      <c r="AV691" s="1">
        <v>289702.37229999999</v>
      </c>
      <c r="AW691" s="1">
        <v>0</v>
      </c>
      <c r="AX691" t="s">
        <v>289</v>
      </c>
    </row>
    <row r="692" spans="1:50" x14ac:dyDescent="0.25">
      <c r="A692" t="s">
        <v>1222</v>
      </c>
      <c r="B692" t="s">
        <v>51</v>
      </c>
      <c r="C692" t="s">
        <v>156</v>
      </c>
      <c r="D692" t="s">
        <v>1223</v>
      </c>
      <c r="E692" t="s">
        <v>1224</v>
      </c>
      <c r="F692" t="s">
        <v>504</v>
      </c>
      <c r="G692" t="s">
        <v>56</v>
      </c>
      <c r="H692" t="s">
        <v>57</v>
      </c>
      <c r="I692" t="s">
        <v>90</v>
      </c>
      <c r="J692" t="s">
        <v>505</v>
      </c>
      <c r="K692" t="s">
        <v>506</v>
      </c>
      <c r="L692" t="s">
        <v>61</v>
      </c>
      <c r="M692" t="s">
        <v>76</v>
      </c>
      <c r="N692" t="s">
        <v>76</v>
      </c>
      <c r="O692" t="s">
        <v>76</v>
      </c>
      <c r="P692" t="s">
        <v>65</v>
      </c>
      <c r="Q692">
        <v>2119</v>
      </c>
      <c r="R692">
        <v>2119</v>
      </c>
      <c r="S692">
        <v>2119</v>
      </c>
      <c r="T692">
        <v>2119</v>
      </c>
      <c r="U692">
        <v>2119</v>
      </c>
      <c r="V692">
        <v>2119</v>
      </c>
      <c r="W692">
        <v>2119</v>
      </c>
      <c r="X692">
        <v>2119</v>
      </c>
      <c r="Y692">
        <v>2119</v>
      </c>
      <c r="Z692">
        <v>785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192</v>
      </c>
      <c r="AK692">
        <v>2069</v>
      </c>
      <c r="AL692">
        <v>50</v>
      </c>
      <c r="AM692">
        <v>0</v>
      </c>
      <c r="AN692">
        <v>0</v>
      </c>
      <c r="AO692">
        <v>0</v>
      </c>
      <c r="AP692">
        <v>2119</v>
      </c>
      <c r="AQ692">
        <v>0</v>
      </c>
      <c r="AR692">
        <v>0</v>
      </c>
      <c r="AS692">
        <v>0</v>
      </c>
      <c r="AT692" s="1">
        <v>391.98</v>
      </c>
      <c r="AU692" s="1">
        <v>830605.62</v>
      </c>
      <c r="AV692" s="1">
        <v>0</v>
      </c>
      <c r="AW692" s="1">
        <v>830605.62</v>
      </c>
      <c r="AX692" t="s">
        <v>506</v>
      </c>
    </row>
    <row r="693" spans="1:50" x14ac:dyDescent="0.25">
      <c r="A693" t="s">
        <v>1225</v>
      </c>
      <c r="B693" t="s">
        <v>51</v>
      </c>
      <c r="C693" t="s">
        <v>122</v>
      </c>
      <c r="D693" t="s">
        <v>1226</v>
      </c>
      <c r="E693" t="s">
        <v>1227</v>
      </c>
      <c r="F693" t="s">
        <v>125</v>
      </c>
      <c r="G693" t="s">
        <v>76</v>
      </c>
      <c r="H693" t="s">
        <v>57</v>
      </c>
      <c r="I693" t="s">
        <v>126</v>
      </c>
      <c r="J693" t="s">
        <v>76</v>
      </c>
      <c r="K693" t="s">
        <v>76</v>
      </c>
      <c r="L693" t="s">
        <v>61</v>
      </c>
      <c r="M693" t="s">
        <v>76</v>
      </c>
      <c r="N693" t="s">
        <v>76</v>
      </c>
      <c r="O693" t="s">
        <v>76</v>
      </c>
      <c r="P693" t="s">
        <v>127</v>
      </c>
      <c r="Q693">
        <v>4</v>
      </c>
      <c r="R693">
        <v>4</v>
      </c>
      <c r="S693">
        <v>4</v>
      </c>
      <c r="T693">
        <v>4</v>
      </c>
      <c r="U693">
        <v>4</v>
      </c>
      <c r="V693">
        <v>4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4</v>
      </c>
      <c r="AL693">
        <v>0</v>
      </c>
      <c r="AM693">
        <v>0</v>
      </c>
      <c r="AN693">
        <v>0</v>
      </c>
      <c r="AO693">
        <v>0</v>
      </c>
      <c r="AP693">
        <v>4</v>
      </c>
      <c r="AQ693">
        <v>0</v>
      </c>
      <c r="AR693">
        <v>0</v>
      </c>
      <c r="AS693">
        <v>0</v>
      </c>
      <c r="AT693" s="1">
        <v>7617</v>
      </c>
      <c r="AU693" s="1">
        <v>30468</v>
      </c>
      <c r="AV693" s="1">
        <v>0</v>
      </c>
      <c r="AW693" s="1">
        <v>0</v>
      </c>
      <c r="AX693" t="s">
        <v>125</v>
      </c>
    </row>
    <row r="694" spans="1:50" x14ac:dyDescent="0.25">
      <c r="A694" t="s">
        <v>1228</v>
      </c>
      <c r="B694" t="s">
        <v>67</v>
      </c>
      <c r="C694">
        <v>2014</v>
      </c>
      <c r="D694" t="s">
        <v>1229</v>
      </c>
      <c r="E694" t="s">
        <v>389</v>
      </c>
      <c r="F694" t="s">
        <v>390</v>
      </c>
      <c r="G694" t="s">
        <v>71</v>
      </c>
      <c r="H694" t="s">
        <v>72</v>
      </c>
      <c r="I694" t="s">
        <v>391</v>
      </c>
      <c r="J694" t="s">
        <v>392</v>
      </c>
      <c r="K694" t="s">
        <v>393</v>
      </c>
      <c r="L694" t="s">
        <v>61</v>
      </c>
      <c r="M694" t="s">
        <v>76</v>
      </c>
      <c r="N694" t="s">
        <v>76</v>
      </c>
      <c r="O694" t="s">
        <v>76</v>
      </c>
      <c r="P694" t="s">
        <v>77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 s="1" t="s">
        <v>78</v>
      </c>
      <c r="AU694" s="1">
        <v>0</v>
      </c>
      <c r="AV694" s="1">
        <v>0</v>
      </c>
      <c r="AW694" s="1">
        <v>0</v>
      </c>
      <c r="AX694" t="s">
        <v>393</v>
      </c>
    </row>
    <row r="695" spans="1:50" x14ac:dyDescent="0.25">
      <c r="A695" t="s">
        <v>5194</v>
      </c>
      <c r="B695" t="s">
        <v>67</v>
      </c>
      <c r="C695">
        <v>2014</v>
      </c>
      <c r="D695" t="s">
        <v>5195</v>
      </c>
      <c r="E695" t="s">
        <v>555</v>
      </c>
      <c r="F695" t="s">
        <v>556</v>
      </c>
      <c r="G695" t="s">
        <v>71</v>
      </c>
      <c r="H695" t="s">
        <v>72</v>
      </c>
      <c r="I695" t="s">
        <v>355</v>
      </c>
      <c r="J695" t="s">
        <v>557</v>
      </c>
      <c r="K695" t="s">
        <v>558</v>
      </c>
      <c r="L695" t="s">
        <v>61</v>
      </c>
      <c r="M695" t="s">
        <v>76</v>
      </c>
      <c r="N695" t="s">
        <v>76</v>
      </c>
      <c r="O695" t="s">
        <v>76</v>
      </c>
      <c r="P695" t="s">
        <v>77</v>
      </c>
      <c r="Q695">
        <v>43</v>
      </c>
      <c r="R695">
        <v>43</v>
      </c>
      <c r="S695">
        <v>43</v>
      </c>
      <c r="T695">
        <v>43</v>
      </c>
      <c r="U695">
        <v>43</v>
      </c>
      <c r="V695">
        <v>43</v>
      </c>
      <c r="W695">
        <v>43</v>
      </c>
      <c r="X695">
        <v>43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</v>
      </c>
      <c r="AK695">
        <v>43</v>
      </c>
      <c r="AL695">
        <v>0</v>
      </c>
      <c r="AM695">
        <v>0</v>
      </c>
      <c r="AN695">
        <v>0</v>
      </c>
      <c r="AO695">
        <v>0</v>
      </c>
      <c r="AP695">
        <v>43</v>
      </c>
      <c r="AQ695">
        <v>0</v>
      </c>
      <c r="AR695">
        <v>0</v>
      </c>
      <c r="AS695">
        <v>0</v>
      </c>
      <c r="AT695" s="1">
        <v>729.08</v>
      </c>
      <c r="AU695" s="1">
        <v>31350.440000000002</v>
      </c>
      <c r="AV695" s="1">
        <v>0</v>
      </c>
      <c r="AW695" s="1">
        <v>31350.440000000002</v>
      </c>
      <c r="AX695" t="s">
        <v>558</v>
      </c>
    </row>
    <row r="696" spans="1:50" x14ac:dyDescent="0.25">
      <c r="A696" t="s">
        <v>5196</v>
      </c>
      <c r="B696" t="s">
        <v>51</v>
      </c>
      <c r="C696" t="s">
        <v>122</v>
      </c>
      <c r="D696" t="s">
        <v>5197</v>
      </c>
      <c r="E696" t="s">
        <v>5198</v>
      </c>
      <c r="F696" t="s">
        <v>125</v>
      </c>
      <c r="G696" t="s">
        <v>76</v>
      </c>
      <c r="H696" t="s">
        <v>57</v>
      </c>
      <c r="I696" t="s">
        <v>126</v>
      </c>
      <c r="J696" t="s">
        <v>76</v>
      </c>
      <c r="K696" t="s">
        <v>76</v>
      </c>
      <c r="L696" t="s">
        <v>61</v>
      </c>
      <c r="M696" t="s">
        <v>76</v>
      </c>
      <c r="N696" t="s">
        <v>76</v>
      </c>
      <c r="O696" t="s">
        <v>76</v>
      </c>
      <c r="P696" t="s">
        <v>127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 s="1" t="s">
        <v>78</v>
      </c>
      <c r="AU696" s="1">
        <v>0</v>
      </c>
      <c r="AV696" s="1">
        <v>0</v>
      </c>
      <c r="AW696" s="1">
        <v>0</v>
      </c>
      <c r="AX696" t="s">
        <v>125</v>
      </c>
    </row>
    <row r="697" spans="1:50" x14ac:dyDescent="0.25">
      <c r="A697" t="s">
        <v>5199</v>
      </c>
      <c r="B697" t="s">
        <v>67</v>
      </c>
      <c r="C697">
        <v>2014</v>
      </c>
      <c r="D697" t="s">
        <v>5200</v>
      </c>
      <c r="E697" t="s">
        <v>1605</v>
      </c>
      <c r="F697" t="s">
        <v>1606</v>
      </c>
      <c r="G697" t="s">
        <v>71</v>
      </c>
      <c r="H697" t="s">
        <v>72</v>
      </c>
      <c r="I697" t="s">
        <v>133</v>
      </c>
      <c r="J697" t="s">
        <v>1607</v>
      </c>
      <c r="K697" t="s">
        <v>1608</v>
      </c>
      <c r="L697" t="s">
        <v>61</v>
      </c>
      <c r="M697" t="s">
        <v>62</v>
      </c>
      <c r="N697" t="s">
        <v>76</v>
      </c>
      <c r="O697" t="s">
        <v>76</v>
      </c>
      <c r="P697" t="s">
        <v>77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 s="1" t="s">
        <v>78</v>
      </c>
      <c r="AU697" s="1">
        <v>0</v>
      </c>
      <c r="AV697" s="1">
        <v>0</v>
      </c>
      <c r="AW697" s="1">
        <v>0</v>
      </c>
      <c r="AX697" t="s">
        <v>1608</v>
      </c>
    </row>
    <row r="698" spans="1:50" x14ac:dyDescent="0.25">
      <c r="A698" t="s">
        <v>5201</v>
      </c>
      <c r="B698" t="s">
        <v>67</v>
      </c>
      <c r="C698" t="s">
        <v>997</v>
      </c>
      <c r="D698" t="s">
        <v>5202</v>
      </c>
      <c r="E698" t="s">
        <v>5203</v>
      </c>
      <c r="F698" t="s">
        <v>645</v>
      </c>
      <c r="G698" t="s">
        <v>71</v>
      </c>
      <c r="H698" t="s">
        <v>72</v>
      </c>
      <c r="I698" t="s">
        <v>73</v>
      </c>
      <c r="J698" t="s">
        <v>646</v>
      </c>
      <c r="K698" t="s">
        <v>647</v>
      </c>
      <c r="L698" t="s">
        <v>61</v>
      </c>
      <c r="M698" t="s">
        <v>76</v>
      </c>
      <c r="N698" t="s">
        <v>76</v>
      </c>
      <c r="O698" t="s">
        <v>76</v>
      </c>
      <c r="P698" t="s">
        <v>77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0</v>
      </c>
      <c r="AM698">
        <v>0</v>
      </c>
      <c r="AN698">
        <v>0</v>
      </c>
      <c r="AO698">
        <v>0</v>
      </c>
      <c r="AP698">
        <v>1</v>
      </c>
      <c r="AQ698">
        <v>0</v>
      </c>
      <c r="AR698">
        <v>0</v>
      </c>
      <c r="AS698">
        <v>0</v>
      </c>
      <c r="AT698" s="1">
        <v>707.5</v>
      </c>
      <c r="AU698" s="1">
        <v>707.5</v>
      </c>
      <c r="AV698" s="1">
        <v>0</v>
      </c>
      <c r="AW698" s="1">
        <v>707.5</v>
      </c>
      <c r="AX698" t="s">
        <v>647</v>
      </c>
    </row>
    <row r="699" spans="1:50" x14ac:dyDescent="0.25">
      <c r="A699" t="s">
        <v>5204</v>
      </c>
      <c r="B699" t="s">
        <v>101</v>
      </c>
      <c r="C699" t="s">
        <v>251</v>
      </c>
      <c r="D699" t="s">
        <v>5205</v>
      </c>
      <c r="E699" t="s">
        <v>5206</v>
      </c>
      <c r="F699" t="s">
        <v>900</v>
      </c>
      <c r="G699" t="s">
        <v>71</v>
      </c>
      <c r="H699" t="s">
        <v>106</v>
      </c>
      <c r="I699" t="s">
        <v>230</v>
      </c>
      <c r="J699" t="s">
        <v>901</v>
      </c>
      <c r="K699" t="s">
        <v>902</v>
      </c>
      <c r="L699" t="s">
        <v>61</v>
      </c>
      <c r="M699" t="s">
        <v>76</v>
      </c>
      <c r="N699" t="s">
        <v>76</v>
      </c>
      <c r="O699" t="s">
        <v>76</v>
      </c>
      <c r="P699" t="s">
        <v>110</v>
      </c>
      <c r="Q699">
        <v>2</v>
      </c>
      <c r="R699">
        <v>2</v>
      </c>
      <c r="S699">
        <v>2</v>
      </c>
      <c r="T699">
        <v>2</v>
      </c>
      <c r="U699">
        <v>2</v>
      </c>
      <c r="V699">
        <v>2</v>
      </c>
      <c r="W699">
        <v>2</v>
      </c>
      <c r="X699">
        <v>2</v>
      </c>
      <c r="Y699">
        <v>2</v>
      </c>
      <c r="Z699">
        <v>2</v>
      </c>
      <c r="AA699">
        <v>2</v>
      </c>
      <c r="AB699">
        <v>2</v>
      </c>
      <c r="AC699">
        <v>2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2</v>
      </c>
      <c r="AL699">
        <v>0</v>
      </c>
      <c r="AM699">
        <v>0</v>
      </c>
      <c r="AN699">
        <v>0</v>
      </c>
      <c r="AO699">
        <v>0</v>
      </c>
      <c r="AP699">
        <v>2</v>
      </c>
      <c r="AQ699">
        <v>0</v>
      </c>
      <c r="AR699">
        <v>0</v>
      </c>
      <c r="AS699">
        <v>0</v>
      </c>
      <c r="AT699" s="1">
        <v>715.9</v>
      </c>
      <c r="AU699" s="1">
        <v>1431.8</v>
      </c>
      <c r="AV699" s="1">
        <v>0</v>
      </c>
      <c r="AW699" s="1">
        <v>1431.8</v>
      </c>
      <c r="AX699" t="s">
        <v>902</v>
      </c>
    </row>
    <row r="700" spans="1:50" x14ac:dyDescent="0.25">
      <c r="A700" t="s">
        <v>1996</v>
      </c>
      <c r="B700" t="s">
        <v>51</v>
      </c>
      <c r="C700" t="s">
        <v>156</v>
      </c>
      <c r="D700" t="s">
        <v>1997</v>
      </c>
      <c r="E700" t="s">
        <v>1998</v>
      </c>
      <c r="F700" t="s">
        <v>1999</v>
      </c>
      <c r="G700" t="s">
        <v>56</v>
      </c>
      <c r="H700" t="s">
        <v>57</v>
      </c>
      <c r="I700" t="s">
        <v>90</v>
      </c>
      <c r="J700" t="s">
        <v>2000</v>
      </c>
      <c r="K700" t="s">
        <v>2001</v>
      </c>
      <c r="L700" t="s">
        <v>61</v>
      </c>
      <c r="M700" t="s">
        <v>62</v>
      </c>
      <c r="N700" t="s">
        <v>76</v>
      </c>
      <c r="O700" t="s">
        <v>76</v>
      </c>
      <c r="P700" t="s">
        <v>65</v>
      </c>
      <c r="Q700">
        <v>160</v>
      </c>
      <c r="R700">
        <v>160</v>
      </c>
      <c r="S700">
        <v>160</v>
      </c>
      <c r="T700">
        <v>160</v>
      </c>
      <c r="U700">
        <v>160</v>
      </c>
      <c r="V700">
        <v>160</v>
      </c>
      <c r="W700">
        <v>160</v>
      </c>
      <c r="X700">
        <v>160</v>
      </c>
      <c r="Y700">
        <v>160</v>
      </c>
      <c r="Z700">
        <v>160</v>
      </c>
      <c r="AA700">
        <v>160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136</v>
      </c>
      <c r="AL700">
        <v>24</v>
      </c>
      <c r="AM700">
        <v>0</v>
      </c>
      <c r="AN700">
        <v>0</v>
      </c>
      <c r="AO700">
        <v>0</v>
      </c>
      <c r="AP700">
        <v>160</v>
      </c>
      <c r="AQ700">
        <v>0</v>
      </c>
      <c r="AR700">
        <v>0</v>
      </c>
      <c r="AS700">
        <v>0</v>
      </c>
      <c r="AT700" s="1">
        <v>672.05</v>
      </c>
      <c r="AU700" s="1">
        <v>107528</v>
      </c>
      <c r="AV700" s="1">
        <v>0</v>
      </c>
      <c r="AW700" s="1">
        <v>107528</v>
      </c>
      <c r="AX700" t="s">
        <v>2001</v>
      </c>
    </row>
    <row r="701" spans="1:50" x14ac:dyDescent="0.25">
      <c r="A701" t="s">
        <v>2002</v>
      </c>
      <c r="B701" t="s">
        <v>51</v>
      </c>
      <c r="C701" t="s">
        <v>122</v>
      </c>
      <c r="D701" t="s">
        <v>2003</v>
      </c>
      <c r="E701" t="s">
        <v>2004</v>
      </c>
      <c r="F701" t="s">
        <v>700</v>
      </c>
      <c r="G701" t="s">
        <v>76</v>
      </c>
      <c r="H701" t="s">
        <v>57</v>
      </c>
      <c r="I701" t="s">
        <v>126</v>
      </c>
      <c r="J701" t="s">
        <v>76</v>
      </c>
      <c r="K701" t="s">
        <v>76</v>
      </c>
      <c r="L701" t="s">
        <v>61</v>
      </c>
      <c r="M701" t="s">
        <v>62</v>
      </c>
      <c r="N701" t="s">
        <v>76</v>
      </c>
      <c r="O701" t="s">
        <v>76</v>
      </c>
      <c r="P701" t="s">
        <v>127</v>
      </c>
      <c r="Q701">
        <v>12</v>
      </c>
      <c r="R701">
        <v>12</v>
      </c>
      <c r="S701">
        <v>12</v>
      </c>
      <c r="T701">
        <v>12</v>
      </c>
      <c r="U701">
        <v>12</v>
      </c>
      <c r="V701">
        <v>8</v>
      </c>
      <c r="W701">
        <v>4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12</v>
      </c>
      <c r="AL701">
        <v>0</v>
      </c>
      <c r="AM701">
        <v>0</v>
      </c>
      <c r="AN701">
        <v>0</v>
      </c>
      <c r="AO701">
        <v>0</v>
      </c>
      <c r="AP701">
        <v>12</v>
      </c>
      <c r="AQ701">
        <v>0</v>
      </c>
      <c r="AR701">
        <v>0</v>
      </c>
      <c r="AS701">
        <v>0</v>
      </c>
      <c r="AT701" s="1">
        <v>6944</v>
      </c>
      <c r="AU701" s="1">
        <v>83328</v>
      </c>
      <c r="AV701" s="1">
        <v>0</v>
      </c>
      <c r="AW701" s="1">
        <v>0</v>
      </c>
      <c r="AX701" t="s">
        <v>700</v>
      </c>
    </row>
    <row r="702" spans="1:50" x14ac:dyDescent="0.25">
      <c r="A702" t="s">
        <v>2005</v>
      </c>
      <c r="B702" t="s">
        <v>67</v>
      </c>
      <c r="C702">
        <v>2014</v>
      </c>
      <c r="D702" t="s">
        <v>2006</v>
      </c>
      <c r="E702" t="s">
        <v>1753</v>
      </c>
      <c r="F702" t="s">
        <v>1754</v>
      </c>
      <c r="G702" t="s">
        <v>116</v>
      </c>
      <c r="H702" t="s">
        <v>72</v>
      </c>
      <c r="I702" t="s">
        <v>117</v>
      </c>
      <c r="J702" t="s">
        <v>1755</v>
      </c>
      <c r="K702" t="s">
        <v>1756</v>
      </c>
      <c r="L702" t="s">
        <v>61</v>
      </c>
      <c r="M702" t="s">
        <v>76</v>
      </c>
      <c r="N702" t="s">
        <v>76</v>
      </c>
      <c r="O702" t="s">
        <v>76</v>
      </c>
      <c r="P702" t="s">
        <v>120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 s="1" t="s">
        <v>78</v>
      </c>
      <c r="AU702" s="1">
        <v>0</v>
      </c>
      <c r="AV702" s="1">
        <v>0</v>
      </c>
      <c r="AW702" s="1">
        <v>0</v>
      </c>
      <c r="AX702" t="s">
        <v>1756</v>
      </c>
    </row>
    <row r="703" spans="1:50" x14ac:dyDescent="0.25">
      <c r="A703" t="s">
        <v>2007</v>
      </c>
      <c r="B703" t="s">
        <v>101</v>
      </c>
      <c r="C703" t="s">
        <v>102</v>
      </c>
      <c r="D703" t="s">
        <v>2008</v>
      </c>
      <c r="E703" t="s">
        <v>2009</v>
      </c>
      <c r="F703" t="s">
        <v>2010</v>
      </c>
      <c r="G703" t="s">
        <v>71</v>
      </c>
      <c r="H703" t="s">
        <v>106</v>
      </c>
      <c r="I703" t="s">
        <v>73</v>
      </c>
      <c r="J703" t="s">
        <v>2011</v>
      </c>
      <c r="K703" t="s">
        <v>2012</v>
      </c>
      <c r="L703" t="s">
        <v>61</v>
      </c>
      <c r="M703" t="s">
        <v>76</v>
      </c>
      <c r="N703" t="s">
        <v>76</v>
      </c>
      <c r="O703" t="s">
        <v>76</v>
      </c>
      <c r="P703" t="s">
        <v>110</v>
      </c>
      <c r="Q703">
        <v>34</v>
      </c>
      <c r="R703">
        <v>34</v>
      </c>
      <c r="S703">
        <v>34</v>
      </c>
      <c r="T703">
        <v>34</v>
      </c>
      <c r="U703">
        <v>34</v>
      </c>
      <c r="V703">
        <v>34</v>
      </c>
      <c r="W703">
        <v>34</v>
      </c>
      <c r="X703">
        <v>34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1</v>
      </c>
      <c r="AK703">
        <v>15</v>
      </c>
      <c r="AL703">
        <v>19</v>
      </c>
      <c r="AM703">
        <v>0</v>
      </c>
      <c r="AN703">
        <v>0</v>
      </c>
      <c r="AO703">
        <v>0</v>
      </c>
      <c r="AP703">
        <v>34</v>
      </c>
      <c r="AQ703">
        <v>0</v>
      </c>
      <c r="AR703">
        <v>0</v>
      </c>
      <c r="AS703">
        <v>0</v>
      </c>
      <c r="AT703" s="1">
        <v>720.24</v>
      </c>
      <c r="AU703" s="1">
        <v>24488.16</v>
      </c>
      <c r="AV703" s="1">
        <v>0</v>
      </c>
      <c r="AW703" s="1">
        <v>24488.16</v>
      </c>
      <c r="AX703" t="s">
        <v>2012</v>
      </c>
    </row>
    <row r="704" spans="1:50" x14ac:dyDescent="0.25">
      <c r="A704" t="s">
        <v>2013</v>
      </c>
      <c r="B704" t="s">
        <v>67</v>
      </c>
      <c r="C704">
        <v>2014</v>
      </c>
      <c r="D704" t="s">
        <v>2014</v>
      </c>
      <c r="E704" t="s">
        <v>1753</v>
      </c>
      <c r="F704" t="s">
        <v>1754</v>
      </c>
      <c r="G704" t="s">
        <v>116</v>
      </c>
      <c r="H704" t="s">
        <v>72</v>
      </c>
      <c r="I704" t="s">
        <v>117</v>
      </c>
      <c r="J704" t="s">
        <v>1755</v>
      </c>
      <c r="K704" t="s">
        <v>1756</v>
      </c>
      <c r="L704" t="s">
        <v>61</v>
      </c>
      <c r="M704" t="s">
        <v>76</v>
      </c>
      <c r="N704" t="s">
        <v>76</v>
      </c>
      <c r="O704" t="s">
        <v>76</v>
      </c>
      <c r="P704" t="s">
        <v>120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 s="1" t="s">
        <v>78</v>
      </c>
      <c r="AU704" s="1">
        <v>0</v>
      </c>
      <c r="AV704" s="1">
        <v>0</v>
      </c>
      <c r="AW704" s="1">
        <v>0</v>
      </c>
      <c r="AX704" t="s">
        <v>1756</v>
      </c>
    </row>
    <row r="705" spans="1:50" x14ac:dyDescent="0.25">
      <c r="A705" t="s">
        <v>6823</v>
      </c>
      <c r="B705" t="s">
        <v>67</v>
      </c>
      <c r="C705" t="s">
        <v>284</v>
      </c>
      <c r="D705" t="s">
        <v>6824</v>
      </c>
      <c r="E705" t="s">
        <v>8334</v>
      </c>
      <c r="F705" t="s">
        <v>451</v>
      </c>
      <c r="G705" t="s">
        <v>71</v>
      </c>
      <c r="H705" t="s">
        <v>72</v>
      </c>
      <c r="I705" t="s">
        <v>73</v>
      </c>
      <c r="J705" t="s">
        <v>452</v>
      </c>
      <c r="K705" t="s">
        <v>453</v>
      </c>
      <c r="L705" t="s">
        <v>61</v>
      </c>
      <c r="M705" t="s">
        <v>76</v>
      </c>
      <c r="N705" t="s">
        <v>76</v>
      </c>
      <c r="O705" t="s">
        <v>76</v>
      </c>
      <c r="P705" t="s">
        <v>77</v>
      </c>
      <c r="Q705">
        <v>2160</v>
      </c>
      <c r="R705">
        <v>2160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1919</v>
      </c>
      <c r="AF705">
        <v>0</v>
      </c>
      <c r="AG705">
        <v>2000</v>
      </c>
      <c r="AH705">
        <v>0</v>
      </c>
      <c r="AI705">
        <v>3919</v>
      </c>
      <c r="AJ705">
        <v>351</v>
      </c>
      <c r="AK705">
        <v>2160</v>
      </c>
      <c r="AL705">
        <v>0</v>
      </c>
      <c r="AM705">
        <v>0</v>
      </c>
      <c r="AN705">
        <v>0</v>
      </c>
      <c r="AO705">
        <v>0</v>
      </c>
      <c r="AP705">
        <v>2160</v>
      </c>
      <c r="AQ705">
        <v>3080</v>
      </c>
      <c r="AR705">
        <v>839</v>
      </c>
      <c r="AS705">
        <v>1919</v>
      </c>
      <c r="AT705" s="1">
        <v>713.13199999999995</v>
      </c>
      <c r="AU705" s="1">
        <v>1540365.1199999999</v>
      </c>
      <c r="AV705" s="1">
        <v>2794764.3079999997</v>
      </c>
      <c r="AW705" s="1">
        <v>0</v>
      </c>
      <c r="AX705" t="s">
        <v>453</v>
      </c>
    </row>
    <row r="706" spans="1:50" x14ac:dyDescent="0.25">
      <c r="A706" t="s">
        <v>5523</v>
      </c>
      <c r="B706" t="s">
        <v>67</v>
      </c>
      <c r="C706">
        <v>2014</v>
      </c>
      <c r="D706" t="s">
        <v>5524</v>
      </c>
      <c r="E706" t="s">
        <v>1753</v>
      </c>
      <c r="F706" t="s">
        <v>1754</v>
      </c>
      <c r="G706" t="s">
        <v>116</v>
      </c>
      <c r="H706" t="s">
        <v>72</v>
      </c>
      <c r="I706" t="s">
        <v>117</v>
      </c>
      <c r="J706" t="s">
        <v>1755</v>
      </c>
      <c r="K706" t="s">
        <v>1756</v>
      </c>
      <c r="L706" t="s">
        <v>61</v>
      </c>
      <c r="M706" t="s">
        <v>76</v>
      </c>
      <c r="N706" t="s">
        <v>76</v>
      </c>
      <c r="O706" t="s">
        <v>76</v>
      </c>
      <c r="P706" t="s">
        <v>120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 s="1" t="s">
        <v>78</v>
      </c>
      <c r="AU706" s="1">
        <v>0</v>
      </c>
      <c r="AV706" s="1">
        <v>0</v>
      </c>
      <c r="AW706" s="1">
        <v>0</v>
      </c>
      <c r="AX706" t="s">
        <v>1756</v>
      </c>
    </row>
    <row r="707" spans="1:50" x14ac:dyDescent="0.25">
      <c r="A707" t="s">
        <v>5525</v>
      </c>
      <c r="B707" t="s">
        <v>51</v>
      </c>
      <c r="C707" t="s">
        <v>52</v>
      </c>
      <c r="D707" t="s">
        <v>5526</v>
      </c>
      <c r="E707" t="s">
        <v>5527</v>
      </c>
      <c r="F707" t="s">
        <v>200</v>
      </c>
      <c r="G707" t="s">
        <v>56</v>
      </c>
      <c r="H707" t="s">
        <v>57</v>
      </c>
      <c r="I707" t="s">
        <v>58</v>
      </c>
      <c r="J707" t="s">
        <v>201</v>
      </c>
      <c r="K707" t="s">
        <v>202</v>
      </c>
      <c r="L707" t="s">
        <v>61</v>
      </c>
      <c r="M707" t="s">
        <v>62</v>
      </c>
      <c r="N707" t="s">
        <v>63</v>
      </c>
      <c r="O707" t="s">
        <v>64</v>
      </c>
      <c r="P707" t="s">
        <v>65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 s="1" t="s">
        <v>78</v>
      </c>
      <c r="AU707" s="1">
        <v>0</v>
      </c>
      <c r="AV707" s="1">
        <v>0</v>
      </c>
      <c r="AW707" s="1">
        <v>0</v>
      </c>
      <c r="AX707" t="s">
        <v>202</v>
      </c>
    </row>
    <row r="708" spans="1:50" x14ac:dyDescent="0.25">
      <c r="A708" t="s">
        <v>5528</v>
      </c>
      <c r="B708" t="s">
        <v>67</v>
      </c>
      <c r="C708">
        <v>2014</v>
      </c>
      <c r="D708" t="s">
        <v>5529</v>
      </c>
      <c r="E708" t="s">
        <v>292</v>
      </c>
      <c r="F708" t="s">
        <v>293</v>
      </c>
      <c r="G708" t="s">
        <v>71</v>
      </c>
      <c r="H708" t="s">
        <v>72</v>
      </c>
      <c r="I708" t="s">
        <v>73</v>
      </c>
      <c r="J708" t="s">
        <v>294</v>
      </c>
      <c r="K708" t="s">
        <v>295</v>
      </c>
      <c r="L708" t="s">
        <v>61</v>
      </c>
      <c r="M708" t="s">
        <v>76</v>
      </c>
      <c r="N708" t="s">
        <v>76</v>
      </c>
      <c r="O708" t="s">
        <v>76</v>
      </c>
      <c r="P708" t="s">
        <v>77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 s="1" t="s">
        <v>78</v>
      </c>
      <c r="AU708" s="1">
        <v>0</v>
      </c>
      <c r="AV708" s="1">
        <v>0</v>
      </c>
      <c r="AW708" s="1">
        <v>0</v>
      </c>
      <c r="AX708" t="s">
        <v>295</v>
      </c>
    </row>
    <row r="709" spans="1:50" x14ac:dyDescent="0.25">
      <c r="A709" t="s">
        <v>5530</v>
      </c>
      <c r="B709" t="s">
        <v>67</v>
      </c>
      <c r="C709">
        <v>2014</v>
      </c>
      <c r="D709" t="s">
        <v>5531</v>
      </c>
      <c r="E709" t="s">
        <v>256</v>
      </c>
      <c r="F709" t="s">
        <v>257</v>
      </c>
      <c r="G709" t="s">
        <v>71</v>
      </c>
      <c r="H709" t="s">
        <v>72</v>
      </c>
      <c r="I709" t="s">
        <v>133</v>
      </c>
      <c r="J709" t="s">
        <v>258</v>
      </c>
      <c r="K709" t="s">
        <v>259</v>
      </c>
      <c r="L709" t="s">
        <v>61</v>
      </c>
      <c r="M709" t="s">
        <v>76</v>
      </c>
      <c r="N709" t="s">
        <v>76</v>
      </c>
      <c r="O709" t="s">
        <v>76</v>
      </c>
      <c r="P709" t="s">
        <v>77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 s="1" t="s">
        <v>78</v>
      </c>
      <c r="AU709" s="1">
        <v>0</v>
      </c>
      <c r="AV709" s="1">
        <v>0</v>
      </c>
      <c r="AW709" s="1">
        <v>0</v>
      </c>
      <c r="AX709" t="s">
        <v>259</v>
      </c>
    </row>
    <row r="710" spans="1:50" x14ac:dyDescent="0.25">
      <c r="A710" t="s">
        <v>1920</v>
      </c>
      <c r="B710" t="s">
        <v>101</v>
      </c>
      <c r="C710" t="s">
        <v>171</v>
      </c>
      <c r="D710" t="s">
        <v>1921</v>
      </c>
      <c r="E710" t="s">
        <v>1922</v>
      </c>
      <c r="F710" t="s">
        <v>1923</v>
      </c>
      <c r="G710" t="s">
        <v>71</v>
      </c>
      <c r="H710" t="s">
        <v>106</v>
      </c>
      <c r="I710" t="s">
        <v>230</v>
      </c>
      <c r="J710" t="s">
        <v>1924</v>
      </c>
      <c r="K710" t="s">
        <v>1925</v>
      </c>
      <c r="L710" t="s">
        <v>61</v>
      </c>
      <c r="M710" t="s">
        <v>76</v>
      </c>
      <c r="N710" t="s">
        <v>76</v>
      </c>
      <c r="O710" t="s">
        <v>76</v>
      </c>
      <c r="P710" t="s">
        <v>110</v>
      </c>
      <c r="Q710">
        <v>30</v>
      </c>
      <c r="R710">
        <v>30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30</v>
      </c>
      <c r="AL710">
        <v>0</v>
      </c>
      <c r="AM710">
        <v>0</v>
      </c>
      <c r="AN710">
        <v>0</v>
      </c>
      <c r="AO710">
        <v>0</v>
      </c>
      <c r="AP710">
        <v>30</v>
      </c>
      <c r="AQ710">
        <v>0</v>
      </c>
      <c r="AR710">
        <v>0</v>
      </c>
      <c r="AS710">
        <v>0</v>
      </c>
      <c r="AT710" s="1">
        <v>714.18470000000002</v>
      </c>
      <c r="AU710" s="1">
        <v>21425.541000000001</v>
      </c>
      <c r="AV710" s="1">
        <v>0</v>
      </c>
      <c r="AW710" s="1">
        <v>0</v>
      </c>
      <c r="AX710" t="s">
        <v>1925</v>
      </c>
    </row>
    <row r="711" spans="1:50" x14ac:dyDescent="0.25">
      <c r="A711" t="s">
        <v>1926</v>
      </c>
      <c r="B711" t="s">
        <v>67</v>
      </c>
      <c r="C711">
        <v>2014</v>
      </c>
      <c r="D711" t="s">
        <v>1927</v>
      </c>
      <c r="E711" t="s">
        <v>1928</v>
      </c>
      <c r="F711" t="s">
        <v>645</v>
      </c>
      <c r="G711" t="s">
        <v>71</v>
      </c>
      <c r="H711" t="s">
        <v>72</v>
      </c>
      <c r="I711" t="s">
        <v>73</v>
      </c>
      <c r="J711" t="s">
        <v>646</v>
      </c>
      <c r="K711" t="s">
        <v>647</v>
      </c>
      <c r="L711" t="s">
        <v>61</v>
      </c>
      <c r="M711" t="s">
        <v>76</v>
      </c>
      <c r="N711" t="s">
        <v>76</v>
      </c>
      <c r="O711" t="s">
        <v>76</v>
      </c>
      <c r="P711" t="s">
        <v>77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 s="1" t="s">
        <v>78</v>
      </c>
      <c r="AU711" s="1">
        <v>0</v>
      </c>
      <c r="AV711" s="1">
        <v>0</v>
      </c>
      <c r="AW711" s="1">
        <v>0</v>
      </c>
      <c r="AX711" t="s">
        <v>647</v>
      </c>
    </row>
    <row r="712" spans="1:50" x14ac:dyDescent="0.25">
      <c r="A712" t="s">
        <v>1929</v>
      </c>
      <c r="B712" t="s">
        <v>67</v>
      </c>
      <c r="C712">
        <v>2014</v>
      </c>
      <c r="D712" t="s">
        <v>1930</v>
      </c>
      <c r="E712" t="s">
        <v>1931</v>
      </c>
      <c r="F712" t="s">
        <v>892</v>
      </c>
      <c r="G712" t="s">
        <v>71</v>
      </c>
      <c r="H712" t="s">
        <v>72</v>
      </c>
      <c r="I712" t="s">
        <v>391</v>
      </c>
      <c r="J712" t="s">
        <v>893</v>
      </c>
      <c r="K712" t="s">
        <v>894</v>
      </c>
      <c r="L712" t="s">
        <v>61</v>
      </c>
      <c r="M712" t="s">
        <v>76</v>
      </c>
      <c r="N712" t="s">
        <v>76</v>
      </c>
      <c r="O712" t="s">
        <v>76</v>
      </c>
      <c r="P712" t="s">
        <v>77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 s="1" t="s">
        <v>78</v>
      </c>
      <c r="AU712" s="1">
        <v>0</v>
      </c>
      <c r="AV712" s="1">
        <v>0</v>
      </c>
      <c r="AW712" s="1">
        <v>0</v>
      </c>
      <c r="AX712" t="s">
        <v>894</v>
      </c>
    </row>
    <row r="713" spans="1:50" x14ac:dyDescent="0.25">
      <c r="A713" t="s">
        <v>1932</v>
      </c>
      <c r="B713" t="s">
        <v>67</v>
      </c>
      <c r="C713">
        <v>2014</v>
      </c>
      <c r="D713" t="s">
        <v>1933</v>
      </c>
      <c r="E713" t="s">
        <v>256</v>
      </c>
      <c r="F713" t="s">
        <v>257</v>
      </c>
      <c r="G713" t="s">
        <v>71</v>
      </c>
      <c r="H713" t="s">
        <v>72</v>
      </c>
      <c r="I713" t="s">
        <v>133</v>
      </c>
      <c r="J713" t="s">
        <v>258</v>
      </c>
      <c r="K713" t="s">
        <v>259</v>
      </c>
      <c r="L713" t="s">
        <v>61</v>
      </c>
      <c r="M713" t="s">
        <v>76</v>
      </c>
      <c r="N713" t="s">
        <v>76</v>
      </c>
      <c r="O713" t="s">
        <v>76</v>
      </c>
      <c r="P713" t="s">
        <v>77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 s="1" t="s">
        <v>78</v>
      </c>
      <c r="AU713" s="1">
        <v>0</v>
      </c>
      <c r="AV713" s="1">
        <v>0</v>
      </c>
      <c r="AW713" s="1">
        <v>0</v>
      </c>
      <c r="AX713" t="s">
        <v>259</v>
      </c>
    </row>
    <row r="714" spans="1:50" x14ac:dyDescent="0.25">
      <c r="A714" t="s">
        <v>1934</v>
      </c>
      <c r="B714" t="s">
        <v>101</v>
      </c>
      <c r="C714" t="s">
        <v>718</v>
      </c>
      <c r="D714" t="s">
        <v>1935</v>
      </c>
      <c r="E714" t="s">
        <v>1936</v>
      </c>
      <c r="F714" t="s">
        <v>1301</v>
      </c>
      <c r="G714" t="s">
        <v>71</v>
      </c>
      <c r="H714" t="s">
        <v>106</v>
      </c>
      <c r="I714" t="s">
        <v>73</v>
      </c>
      <c r="J714" t="s">
        <v>1302</v>
      </c>
      <c r="K714" t="s">
        <v>1303</v>
      </c>
      <c r="L714" t="s">
        <v>61</v>
      </c>
      <c r="M714" t="s">
        <v>76</v>
      </c>
      <c r="N714" t="s">
        <v>76</v>
      </c>
      <c r="O714" t="s">
        <v>76</v>
      </c>
      <c r="P714" t="s">
        <v>110</v>
      </c>
      <c r="Q714">
        <v>53</v>
      </c>
      <c r="R714">
        <v>53</v>
      </c>
      <c r="S714">
        <v>53</v>
      </c>
      <c r="T714">
        <v>53</v>
      </c>
      <c r="U714">
        <v>53</v>
      </c>
      <c r="V714">
        <v>53</v>
      </c>
      <c r="W714">
        <v>41</v>
      </c>
      <c r="X714">
        <v>36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53</v>
      </c>
      <c r="AL714">
        <v>0</v>
      </c>
      <c r="AM714">
        <v>0</v>
      </c>
      <c r="AN714">
        <v>0</v>
      </c>
      <c r="AO714">
        <v>0</v>
      </c>
      <c r="AP714">
        <v>53</v>
      </c>
      <c r="AQ714">
        <v>0</v>
      </c>
      <c r="AR714">
        <v>0</v>
      </c>
      <c r="AS714">
        <v>0</v>
      </c>
      <c r="AT714" s="1">
        <v>733.11</v>
      </c>
      <c r="AU714" s="1">
        <v>38854.83</v>
      </c>
      <c r="AV714" s="1">
        <v>0</v>
      </c>
      <c r="AW714" s="1">
        <v>26391.96</v>
      </c>
      <c r="AX714" t="s">
        <v>1303</v>
      </c>
    </row>
    <row r="715" spans="1:50" x14ac:dyDescent="0.25">
      <c r="A715" t="s">
        <v>1319</v>
      </c>
      <c r="B715" t="s">
        <v>67</v>
      </c>
      <c r="C715" t="s">
        <v>94</v>
      </c>
      <c r="D715" t="s">
        <v>1320</v>
      </c>
      <c r="E715" t="s">
        <v>1321</v>
      </c>
      <c r="F715" t="s">
        <v>397</v>
      </c>
      <c r="G715" t="s">
        <v>71</v>
      </c>
      <c r="H715" t="s">
        <v>72</v>
      </c>
      <c r="I715" t="s">
        <v>230</v>
      </c>
      <c r="J715" t="s">
        <v>398</v>
      </c>
      <c r="K715" t="s">
        <v>399</v>
      </c>
      <c r="L715" t="s">
        <v>61</v>
      </c>
      <c r="M715" t="s">
        <v>76</v>
      </c>
      <c r="N715" t="s">
        <v>76</v>
      </c>
      <c r="O715" t="s">
        <v>76</v>
      </c>
      <c r="P715" t="s">
        <v>77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 s="1" t="s">
        <v>78</v>
      </c>
      <c r="AU715" s="1">
        <v>0</v>
      </c>
      <c r="AV715" s="1">
        <v>0</v>
      </c>
      <c r="AW715" s="1">
        <v>0</v>
      </c>
      <c r="AX715" t="s">
        <v>399</v>
      </c>
    </row>
    <row r="716" spans="1:50" x14ac:dyDescent="0.25">
      <c r="A716" t="s">
        <v>1322</v>
      </c>
      <c r="B716" t="s">
        <v>67</v>
      </c>
      <c r="C716" t="s">
        <v>575</v>
      </c>
      <c r="D716" t="s">
        <v>1323</v>
      </c>
      <c r="E716" t="s">
        <v>1324</v>
      </c>
      <c r="F716" t="s">
        <v>323</v>
      </c>
      <c r="G716" t="s">
        <v>71</v>
      </c>
      <c r="H716" t="s">
        <v>72</v>
      </c>
      <c r="I716" t="s">
        <v>73</v>
      </c>
      <c r="J716" t="s">
        <v>324</v>
      </c>
      <c r="K716" t="s">
        <v>325</v>
      </c>
      <c r="L716" t="s">
        <v>61</v>
      </c>
      <c r="M716" t="s">
        <v>62</v>
      </c>
      <c r="N716" t="s">
        <v>76</v>
      </c>
      <c r="O716" t="s">
        <v>76</v>
      </c>
      <c r="P716" t="s">
        <v>77</v>
      </c>
      <c r="Q716">
        <v>85</v>
      </c>
      <c r="R716">
        <v>85</v>
      </c>
      <c r="S716">
        <v>85</v>
      </c>
      <c r="T716">
        <v>85</v>
      </c>
      <c r="U716">
        <v>85</v>
      </c>
      <c r="V716">
        <v>85</v>
      </c>
      <c r="W716">
        <v>85</v>
      </c>
      <c r="X716">
        <v>85</v>
      </c>
      <c r="Y716">
        <v>85</v>
      </c>
      <c r="Z716">
        <v>85</v>
      </c>
      <c r="AA716">
        <v>85</v>
      </c>
      <c r="AB716">
        <v>85</v>
      </c>
      <c r="AC716">
        <v>85</v>
      </c>
      <c r="AD716">
        <v>85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85</v>
      </c>
      <c r="AL716">
        <v>0</v>
      </c>
      <c r="AM716">
        <v>0</v>
      </c>
      <c r="AN716">
        <v>0</v>
      </c>
      <c r="AO716">
        <v>0</v>
      </c>
      <c r="AP716">
        <v>85</v>
      </c>
      <c r="AQ716">
        <v>0</v>
      </c>
      <c r="AR716">
        <v>0</v>
      </c>
      <c r="AS716">
        <v>0</v>
      </c>
      <c r="AT716" s="1">
        <v>958.61</v>
      </c>
      <c r="AU716" s="1">
        <v>81481.850000000006</v>
      </c>
      <c r="AV716" s="1">
        <v>0</v>
      </c>
      <c r="AW716" s="1">
        <v>81481.850000000006</v>
      </c>
      <c r="AX716" t="s">
        <v>325</v>
      </c>
    </row>
    <row r="717" spans="1:50" x14ac:dyDescent="0.25">
      <c r="A717" t="s">
        <v>1325</v>
      </c>
      <c r="B717" t="s">
        <v>67</v>
      </c>
      <c r="C717" t="s">
        <v>575</v>
      </c>
      <c r="D717" t="s">
        <v>1326</v>
      </c>
      <c r="E717" t="s">
        <v>1327</v>
      </c>
      <c r="F717" t="s">
        <v>1328</v>
      </c>
      <c r="G717" t="s">
        <v>116</v>
      </c>
      <c r="H717" t="s">
        <v>72</v>
      </c>
      <c r="I717" t="s">
        <v>117</v>
      </c>
      <c r="J717" t="s">
        <v>1329</v>
      </c>
      <c r="K717" t="s">
        <v>1330</v>
      </c>
      <c r="L717" t="s">
        <v>61</v>
      </c>
      <c r="M717" t="s">
        <v>76</v>
      </c>
      <c r="N717" t="s">
        <v>76</v>
      </c>
      <c r="O717" t="s">
        <v>76</v>
      </c>
      <c r="P717" t="s">
        <v>120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 s="1" t="s">
        <v>78</v>
      </c>
      <c r="AU717" s="1">
        <v>0</v>
      </c>
      <c r="AV717" s="1">
        <v>0</v>
      </c>
      <c r="AW717" s="1">
        <v>0</v>
      </c>
      <c r="AX717" t="s">
        <v>1330</v>
      </c>
    </row>
    <row r="718" spans="1:50" x14ac:dyDescent="0.25">
      <c r="A718" t="s">
        <v>1331</v>
      </c>
      <c r="B718" t="s">
        <v>67</v>
      </c>
      <c r="C718">
        <v>2014</v>
      </c>
      <c r="D718" t="s">
        <v>1332</v>
      </c>
      <c r="E718" t="s">
        <v>1333</v>
      </c>
      <c r="F718" t="s">
        <v>1334</v>
      </c>
      <c r="G718" t="s">
        <v>71</v>
      </c>
      <c r="H718" t="s">
        <v>72</v>
      </c>
      <c r="I718" t="s">
        <v>133</v>
      </c>
      <c r="J718" t="s">
        <v>134</v>
      </c>
      <c r="K718" t="s">
        <v>1335</v>
      </c>
      <c r="L718" t="s">
        <v>61</v>
      </c>
      <c r="M718" t="s">
        <v>76</v>
      </c>
      <c r="N718" t="s">
        <v>76</v>
      </c>
      <c r="O718" t="s">
        <v>76</v>
      </c>
      <c r="P718" t="s">
        <v>77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 s="1" t="s">
        <v>78</v>
      </c>
      <c r="AU718" s="1">
        <v>0</v>
      </c>
      <c r="AV718" s="1">
        <v>0</v>
      </c>
      <c r="AW718" s="1">
        <v>0</v>
      </c>
      <c r="AX718" t="s">
        <v>1335</v>
      </c>
    </row>
    <row r="719" spans="1:50" x14ac:dyDescent="0.25">
      <c r="A719" t="s">
        <v>1336</v>
      </c>
      <c r="B719" t="s">
        <v>101</v>
      </c>
      <c r="C719" t="s">
        <v>718</v>
      </c>
      <c r="D719" t="s">
        <v>1337</v>
      </c>
      <c r="E719" t="s">
        <v>1338</v>
      </c>
      <c r="F719" t="s">
        <v>1301</v>
      </c>
      <c r="G719" t="s">
        <v>71</v>
      </c>
      <c r="H719" t="s">
        <v>106</v>
      </c>
      <c r="I719" t="s">
        <v>73</v>
      </c>
      <c r="J719" t="s">
        <v>1302</v>
      </c>
      <c r="K719" t="s">
        <v>1303</v>
      </c>
      <c r="L719" t="s">
        <v>61</v>
      </c>
      <c r="M719" t="s">
        <v>76</v>
      </c>
      <c r="N719" t="s">
        <v>76</v>
      </c>
      <c r="O719" t="s">
        <v>76</v>
      </c>
      <c r="P719" t="s">
        <v>110</v>
      </c>
      <c r="Q719">
        <v>44</v>
      </c>
      <c r="R719">
        <v>44</v>
      </c>
      <c r="S719">
        <v>44</v>
      </c>
      <c r="T719">
        <v>44</v>
      </c>
      <c r="U719">
        <v>44</v>
      </c>
      <c r="V719">
        <v>44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25</v>
      </c>
      <c r="AL719">
        <v>0</v>
      </c>
      <c r="AM719">
        <v>0</v>
      </c>
      <c r="AN719">
        <v>19</v>
      </c>
      <c r="AO719">
        <v>0</v>
      </c>
      <c r="AP719">
        <v>44</v>
      </c>
      <c r="AQ719">
        <v>0</v>
      </c>
      <c r="AR719">
        <v>0</v>
      </c>
      <c r="AS719">
        <v>0</v>
      </c>
      <c r="AT719" s="1">
        <v>647.77</v>
      </c>
      <c r="AU719" s="1">
        <v>28501.879999999997</v>
      </c>
      <c r="AV719" s="1">
        <v>0</v>
      </c>
      <c r="AW719" s="1">
        <v>0</v>
      </c>
      <c r="AX719" t="s">
        <v>1303</v>
      </c>
    </row>
    <row r="720" spans="1:50" x14ac:dyDescent="0.25">
      <c r="A720" t="s">
        <v>1734</v>
      </c>
      <c r="B720" t="s">
        <v>51</v>
      </c>
      <c r="C720" t="s">
        <v>1264</v>
      </c>
      <c r="D720" t="s">
        <v>1735</v>
      </c>
      <c r="E720" t="s">
        <v>1736</v>
      </c>
      <c r="F720" t="s">
        <v>1267</v>
      </c>
      <c r="G720" t="s">
        <v>56</v>
      </c>
      <c r="H720" t="s">
        <v>57</v>
      </c>
      <c r="I720" t="s">
        <v>90</v>
      </c>
      <c r="J720" t="s">
        <v>91</v>
      </c>
      <c r="K720" t="s">
        <v>1268</v>
      </c>
      <c r="L720" t="s">
        <v>61</v>
      </c>
      <c r="M720" t="s">
        <v>62</v>
      </c>
      <c r="N720" t="s">
        <v>63</v>
      </c>
      <c r="O720" t="s">
        <v>757</v>
      </c>
      <c r="P720" t="s">
        <v>65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 s="1" t="s">
        <v>78</v>
      </c>
      <c r="AU720" s="1">
        <v>0</v>
      </c>
      <c r="AV720" s="1">
        <v>0</v>
      </c>
      <c r="AW720" s="1">
        <v>0</v>
      </c>
      <c r="AX720" t="s">
        <v>1268</v>
      </c>
    </row>
    <row r="721" spans="1:50" x14ac:dyDescent="0.25">
      <c r="A721" t="s">
        <v>8341</v>
      </c>
      <c r="B721" t="s">
        <v>51</v>
      </c>
      <c r="C721" t="s">
        <v>143</v>
      </c>
      <c r="D721" t="s">
        <v>8342</v>
      </c>
      <c r="E721" t="s">
        <v>8343</v>
      </c>
      <c r="F721" t="s">
        <v>8281</v>
      </c>
      <c r="G721" t="s">
        <v>56</v>
      </c>
      <c r="H721" t="s">
        <v>72</v>
      </c>
      <c r="I721" t="s">
        <v>90</v>
      </c>
      <c r="J721" t="s">
        <v>8259</v>
      </c>
      <c r="K721" t="s">
        <v>8282</v>
      </c>
      <c r="L721" t="s">
        <v>61</v>
      </c>
      <c r="M721" t="s">
        <v>76</v>
      </c>
      <c r="N721" t="s">
        <v>76</v>
      </c>
      <c r="O721" t="s">
        <v>76</v>
      </c>
      <c r="P721" t="s">
        <v>65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 s="1" t="s">
        <v>78</v>
      </c>
      <c r="AU721" s="1">
        <v>0</v>
      </c>
      <c r="AV721" s="1">
        <v>0</v>
      </c>
      <c r="AW721" s="1">
        <v>0</v>
      </c>
      <c r="AX721" t="s">
        <v>8282</v>
      </c>
    </row>
    <row r="722" spans="1:50" x14ac:dyDescent="0.25">
      <c r="A722" t="s">
        <v>1737</v>
      </c>
      <c r="B722" t="s">
        <v>101</v>
      </c>
      <c r="C722" t="s">
        <v>251</v>
      </c>
      <c r="D722" t="s">
        <v>1738</v>
      </c>
      <c r="E722" t="s">
        <v>1739</v>
      </c>
      <c r="F722" t="s">
        <v>900</v>
      </c>
      <c r="G722" t="s">
        <v>71</v>
      </c>
      <c r="H722" t="s">
        <v>106</v>
      </c>
      <c r="I722" t="s">
        <v>230</v>
      </c>
      <c r="J722" t="s">
        <v>901</v>
      </c>
      <c r="K722" t="s">
        <v>902</v>
      </c>
      <c r="L722" t="s">
        <v>61</v>
      </c>
      <c r="M722" t="s">
        <v>76</v>
      </c>
      <c r="N722" t="s">
        <v>76</v>
      </c>
      <c r="O722" t="s">
        <v>76</v>
      </c>
      <c r="P722" t="s">
        <v>110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 s="1" t="s">
        <v>78</v>
      </c>
      <c r="AU722" s="1">
        <v>0</v>
      </c>
      <c r="AV722" s="1">
        <v>0</v>
      </c>
      <c r="AW722" s="1">
        <v>0</v>
      </c>
      <c r="AX722" t="s">
        <v>902</v>
      </c>
    </row>
    <row r="723" spans="1:50" x14ac:dyDescent="0.25">
      <c r="A723" t="s">
        <v>1740</v>
      </c>
      <c r="B723" t="s">
        <v>67</v>
      </c>
      <c r="C723">
        <v>2014</v>
      </c>
      <c r="D723" t="s">
        <v>1741</v>
      </c>
      <c r="E723" t="s">
        <v>256</v>
      </c>
      <c r="F723" t="s">
        <v>257</v>
      </c>
      <c r="G723" t="s">
        <v>71</v>
      </c>
      <c r="H723" t="s">
        <v>72</v>
      </c>
      <c r="I723" t="s">
        <v>133</v>
      </c>
      <c r="J723" t="s">
        <v>258</v>
      </c>
      <c r="K723" t="s">
        <v>259</v>
      </c>
      <c r="L723" t="s">
        <v>61</v>
      </c>
      <c r="M723" t="s">
        <v>76</v>
      </c>
      <c r="N723" t="s">
        <v>76</v>
      </c>
      <c r="O723" t="s">
        <v>76</v>
      </c>
      <c r="P723" t="s">
        <v>77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 s="1" t="s">
        <v>78</v>
      </c>
      <c r="AU723" s="1">
        <v>0</v>
      </c>
      <c r="AV723" s="1">
        <v>0</v>
      </c>
      <c r="AW723" s="1">
        <v>0</v>
      </c>
      <c r="AX723" t="s">
        <v>259</v>
      </c>
    </row>
    <row r="724" spans="1:50" x14ac:dyDescent="0.25">
      <c r="A724" t="s">
        <v>1742</v>
      </c>
      <c r="B724" t="s">
        <v>101</v>
      </c>
      <c r="C724" t="s">
        <v>1743</v>
      </c>
      <c r="D724" t="s">
        <v>1744</v>
      </c>
      <c r="E724" t="s">
        <v>1745</v>
      </c>
      <c r="F724" t="s">
        <v>299</v>
      </c>
      <c r="G724" t="s">
        <v>71</v>
      </c>
      <c r="H724" t="s">
        <v>106</v>
      </c>
      <c r="I724" t="s">
        <v>230</v>
      </c>
      <c r="J724" t="s">
        <v>300</v>
      </c>
      <c r="K724" t="s">
        <v>301</v>
      </c>
      <c r="L724" t="s">
        <v>61</v>
      </c>
      <c r="M724" t="s">
        <v>62</v>
      </c>
      <c r="N724" t="s">
        <v>63</v>
      </c>
      <c r="O724" t="s">
        <v>885</v>
      </c>
      <c r="P724" t="s">
        <v>110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 s="1" t="s">
        <v>78</v>
      </c>
      <c r="AU724" s="1">
        <v>0</v>
      </c>
      <c r="AV724" s="1">
        <v>0</v>
      </c>
      <c r="AW724" s="1">
        <v>0</v>
      </c>
      <c r="AX724" t="s">
        <v>301</v>
      </c>
    </row>
    <row r="725" spans="1:50" x14ac:dyDescent="0.25">
      <c r="A725" t="s">
        <v>5050</v>
      </c>
      <c r="B725" t="s">
        <v>51</v>
      </c>
      <c r="C725" t="s">
        <v>156</v>
      </c>
      <c r="D725" t="s">
        <v>5051</v>
      </c>
      <c r="E725" t="s">
        <v>1286</v>
      </c>
      <c r="F725" t="s">
        <v>748</v>
      </c>
      <c r="G725" t="s">
        <v>56</v>
      </c>
      <c r="H725" t="s">
        <v>57</v>
      </c>
      <c r="I725" t="s">
        <v>58</v>
      </c>
      <c r="J725" t="s">
        <v>749</v>
      </c>
      <c r="K725" t="s">
        <v>750</v>
      </c>
      <c r="L725" t="s">
        <v>61</v>
      </c>
      <c r="M725" t="s">
        <v>76</v>
      </c>
      <c r="N725" t="s">
        <v>76</v>
      </c>
      <c r="O725" t="s">
        <v>76</v>
      </c>
      <c r="P725" t="s">
        <v>65</v>
      </c>
      <c r="Q725">
        <v>88</v>
      </c>
      <c r="R725">
        <v>88</v>
      </c>
      <c r="S725">
        <v>88</v>
      </c>
      <c r="T725">
        <v>88</v>
      </c>
      <c r="U725">
        <v>88</v>
      </c>
      <c r="V725">
        <v>88</v>
      </c>
      <c r="W725">
        <v>88</v>
      </c>
      <c r="X725">
        <v>88</v>
      </c>
      <c r="Y725">
        <v>88</v>
      </c>
      <c r="Z725">
        <v>88</v>
      </c>
      <c r="AA725">
        <v>88</v>
      </c>
      <c r="AB725">
        <v>88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80</v>
      </c>
      <c r="AL725">
        <v>8</v>
      </c>
      <c r="AM725">
        <v>0</v>
      </c>
      <c r="AN725">
        <v>0</v>
      </c>
      <c r="AO725">
        <v>0</v>
      </c>
      <c r="AP725">
        <v>88</v>
      </c>
      <c r="AQ725">
        <v>0</v>
      </c>
      <c r="AR725">
        <v>0</v>
      </c>
      <c r="AS725">
        <v>0</v>
      </c>
      <c r="AT725" s="1">
        <v>530.16999999999996</v>
      </c>
      <c r="AU725" s="1">
        <v>46654.96</v>
      </c>
      <c r="AV725" s="1">
        <v>0</v>
      </c>
      <c r="AW725" s="1">
        <v>46654.96</v>
      </c>
      <c r="AX725" t="s">
        <v>750</v>
      </c>
    </row>
    <row r="726" spans="1:50" x14ac:dyDescent="0.25">
      <c r="A726" t="s">
        <v>5052</v>
      </c>
      <c r="B726" t="s">
        <v>67</v>
      </c>
      <c r="C726" t="s">
        <v>233</v>
      </c>
      <c r="D726" t="s">
        <v>5053</v>
      </c>
      <c r="E726" t="s">
        <v>5054</v>
      </c>
      <c r="F726" t="s">
        <v>724</v>
      </c>
      <c r="G726" t="s">
        <v>116</v>
      </c>
      <c r="H726" t="s">
        <v>72</v>
      </c>
      <c r="I726" t="s">
        <v>117</v>
      </c>
      <c r="J726" t="s">
        <v>725</v>
      </c>
      <c r="K726" t="s">
        <v>726</v>
      </c>
      <c r="L726" t="s">
        <v>61</v>
      </c>
      <c r="M726" t="s">
        <v>62</v>
      </c>
      <c r="N726" t="s">
        <v>63</v>
      </c>
      <c r="O726" t="s">
        <v>120</v>
      </c>
      <c r="P726" t="s">
        <v>120</v>
      </c>
      <c r="Q726">
        <v>1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1</v>
      </c>
      <c r="AQ726">
        <v>0</v>
      </c>
      <c r="AR726">
        <v>0</v>
      </c>
      <c r="AS726">
        <v>0</v>
      </c>
      <c r="AT726" s="1">
        <v>246.65</v>
      </c>
      <c r="AU726" s="1">
        <v>246.65</v>
      </c>
      <c r="AV726" s="1">
        <v>0</v>
      </c>
      <c r="AW726" s="1">
        <v>246.65</v>
      </c>
      <c r="AX726" t="s">
        <v>726</v>
      </c>
    </row>
    <row r="727" spans="1:50" x14ac:dyDescent="0.25">
      <c r="A727" t="s">
        <v>5135</v>
      </c>
      <c r="B727" t="s">
        <v>51</v>
      </c>
      <c r="C727" t="s">
        <v>1264</v>
      </c>
      <c r="D727" t="s">
        <v>5136</v>
      </c>
      <c r="E727" t="s">
        <v>5137</v>
      </c>
      <c r="F727" t="s">
        <v>935</v>
      </c>
      <c r="G727" t="s">
        <v>56</v>
      </c>
      <c r="H727" t="s">
        <v>57</v>
      </c>
      <c r="I727" t="s">
        <v>90</v>
      </c>
      <c r="J727" t="s">
        <v>936</v>
      </c>
      <c r="K727" t="s">
        <v>937</v>
      </c>
      <c r="L727" t="s">
        <v>61</v>
      </c>
      <c r="M727" t="s">
        <v>62</v>
      </c>
      <c r="N727" t="s">
        <v>63</v>
      </c>
      <c r="O727" t="s">
        <v>64</v>
      </c>
      <c r="P727" t="s">
        <v>65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 s="1" t="s">
        <v>78</v>
      </c>
      <c r="AU727" s="1">
        <v>0</v>
      </c>
      <c r="AV727" s="1">
        <v>0</v>
      </c>
      <c r="AW727" s="1">
        <v>0</v>
      </c>
      <c r="AX727" t="s">
        <v>937</v>
      </c>
    </row>
    <row r="728" spans="1:50" x14ac:dyDescent="0.25">
      <c r="A728" t="s">
        <v>5138</v>
      </c>
      <c r="B728" t="s">
        <v>51</v>
      </c>
      <c r="C728" t="s">
        <v>156</v>
      </c>
      <c r="D728" t="s">
        <v>5139</v>
      </c>
      <c r="E728" t="s">
        <v>5140</v>
      </c>
      <c r="F728" t="s">
        <v>1865</v>
      </c>
      <c r="G728" t="s">
        <v>76</v>
      </c>
      <c r="H728" t="s">
        <v>72</v>
      </c>
      <c r="I728" t="s">
        <v>90</v>
      </c>
      <c r="J728" t="s">
        <v>76</v>
      </c>
      <c r="K728" t="s">
        <v>1866</v>
      </c>
      <c r="L728" t="s">
        <v>61</v>
      </c>
      <c r="M728" t="s">
        <v>62</v>
      </c>
      <c r="N728" t="s">
        <v>76</v>
      </c>
      <c r="O728" t="s">
        <v>76</v>
      </c>
      <c r="P728" t="s">
        <v>65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 s="1" t="s">
        <v>78</v>
      </c>
      <c r="AU728" s="1">
        <v>0</v>
      </c>
      <c r="AV728" s="1">
        <v>0</v>
      </c>
      <c r="AW728" s="1">
        <v>0</v>
      </c>
      <c r="AX728" t="s">
        <v>1866</v>
      </c>
    </row>
    <row r="729" spans="1:50" x14ac:dyDescent="0.25">
      <c r="A729" t="s">
        <v>5141</v>
      </c>
      <c r="B729" t="s">
        <v>67</v>
      </c>
      <c r="C729" t="s">
        <v>455</v>
      </c>
      <c r="D729" t="s">
        <v>5142</v>
      </c>
      <c r="E729" t="s">
        <v>5143</v>
      </c>
      <c r="F729" t="s">
        <v>132</v>
      </c>
      <c r="G729" t="s">
        <v>71</v>
      </c>
      <c r="H729" t="s">
        <v>72</v>
      </c>
      <c r="I729" t="s">
        <v>133</v>
      </c>
      <c r="J729" t="s">
        <v>134</v>
      </c>
      <c r="K729" t="s">
        <v>135</v>
      </c>
      <c r="L729" t="s">
        <v>61</v>
      </c>
      <c r="M729" t="s">
        <v>62</v>
      </c>
      <c r="N729" t="s">
        <v>63</v>
      </c>
      <c r="O729" t="s">
        <v>85</v>
      </c>
      <c r="P729" t="s">
        <v>77</v>
      </c>
      <c r="Q729">
        <v>8</v>
      </c>
      <c r="R729">
        <v>8</v>
      </c>
      <c r="S729">
        <v>8</v>
      </c>
      <c r="T729">
        <v>8</v>
      </c>
      <c r="U729">
        <v>8</v>
      </c>
      <c r="V729">
        <v>8</v>
      </c>
      <c r="W729">
        <v>8</v>
      </c>
      <c r="X729">
        <v>8</v>
      </c>
      <c r="Y729">
        <v>8</v>
      </c>
      <c r="Z729">
        <v>8</v>
      </c>
      <c r="AA729">
        <v>8</v>
      </c>
      <c r="AB729">
        <v>8</v>
      </c>
      <c r="AC729">
        <v>8</v>
      </c>
      <c r="AD729">
        <v>8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8</v>
      </c>
      <c r="AL729">
        <v>0</v>
      </c>
      <c r="AM729">
        <v>0</v>
      </c>
      <c r="AN729">
        <v>0</v>
      </c>
      <c r="AO729">
        <v>0</v>
      </c>
      <c r="AP729">
        <v>8</v>
      </c>
      <c r="AQ729">
        <v>0</v>
      </c>
      <c r="AR729">
        <v>0</v>
      </c>
      <c r="AS729">
        <v>0</v>
      </c>
      <c r="AT729" s="1">
        <v>1168.49</v>
      </c>
      <c r="AU729" s="1">
        <v>9347.92</v>
      </c>
      <c r="AV729" s="1">
        <v>0</v>
      </c>
      <c r="AW729" s="1">
        <v>9347.92</v>
      </c>
      <c r="AX729" t="s">
        <v>135</v>
      </c>
    </row>
    <row r="730" spans="1:50" x14ac:dyDescent="0.25">
      <c r="A730" t="s">
        <v>5001</v>
      </c>
      <c r="B730" t="s">
        <v>190</v>
      </c>
      <c r="C730" t="s">
        <v>593</v>
      </c>
      <c r="D730" t="s">
        <v>5002</v>
      </c>
      <c r="E730" t="s">
        <v>5003</v>
      </c>
      <c r="F730" t="s">
        <v>2338</v>
      </c>
      <c r="G730" t="s">
        <v>71</v>
      </c>
      <c r="H730" t="s">
        <v>106</v>
      </c>
      <c r="I730" t="s">
        <v>73</v>
      </c>
      <c r="J730" t="s">
        <v>2339</v>
      </c>
      <c r="K730" t="s">
        <v>2340</v>
      </c>
      <c r="L730" t="s">
        <v>196</v>
      </c>
      <c r="M730" t="s">
        <v>196</v>
      </c>
      <c r="N730" t="s">
        <v>826</v>
      </c>
      <c r="O730" t="s">
        <v>885</v>
      </c>
      <c r="P730" t="s">
        <v>110</v>
      </c>
      <c r="Q730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1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0</v>
      </c>
      <c r="AO730">
        <v>0</v>
      </c>
      <c r="AP730">
        <v>1</v>
      </c>
      <c r="AQ730">
        <v>0</v>
      </c>
      <c r="AR730">
        <v>0</v>
      </c>
      <c r="AS730">
        <v>0</v>
      </c>
      <c r="AT730" s="1">
        <v>285.83999999999997</v>
      </c>
      <c r="AU730" s="1">
        <v>285.83999999999997</v>
      </c>
      <c r="AV730" s="1">
        <v>0</v>
      </c>
      <c r="AW730" s="1">
        <v>285.83999999999997</v>
      </c>
      <c r="AX730" t="s">
        <v>2340</v>
      </c>
    </row>
    <row r="731" spans="1:50" x14ac:dyDescent="0.25">
      <c r="A731" t="s">
        <v>8196</v>
      </c>
      <c r="B731" t="s">
        <v>67</v>
      </c>
      <c r="C731" t="s">
        <v>284</v>
      </c>
      <c r="D731" t="s">
        <v>8197</v>
      </c>
      <c r="E731" t="s">
        <v>8289</v>
      </c>
      <c r="F731" t="s">
        <v>7016</v>
      </c>
      <c r="G731" t="s">
        <v>71</v>
      </c>
      <c r="H731" t="s">
        <v>72</v>
      </c>
      <c r="I731" t="s">
        <v>73</v>
      </c>
      <c r="J731" t="s">
        <v>7017</v>
      </c>
      <c r="K731" t="s">
        <v>6742</v>
      </c>
      <c r="L731" t="s">
        <v>61</v>
      </c>
      <c r="M731" t="s">
        <v>76</v>
      </c>
      <c r="N731" t="s">
        <v>76</v>
      </c>
      <c r="O731" t="s">
        <v>76</v>
      </c>
      <c r="P731" t="s">
        <v>77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2501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 s="1" t="s">
        <v>78</v>
      </c>
      <c r="AU731" s="1">
        <v>0</v>
      </c>
      <c r="AV731" s="1">
        <v>0</v>
      </c>
      <c r="AW731" s="1">
        <v>0</v>
      </c>
      <c r="AX731" t="s">
        <v>6742</v>
      </c>
    </row>
    <row r="732" spans="1:50" x14ac:dyDescent="0.25">
      <c r="A732" t="s">
        <v>5078</v>
      </c>
      <c r="B732" t="s">
        <v>67</v>
      </c>
      <c r="C732">
        <v>2014</v>
      </c>
      <c r="D732" t="s">
        <v>5079</v>
      </c>
      <c r="E732" t="s">
        <v>441</v>
      </c>
      <c r="F732" t="s">
        <v>362</v>
      </c>
      <c r="G732" t="s">
        <v>71</v>
      </c>
      <c r="H732" t="s">
        <v>72</v>
      </c>
      <c r="I732" t="s">
        <v>230</v>
      </c>
      <c r="J732" t="s">
        <v>363</v>
      </c>
      <c r="K732" t="s">
        <v>364</v>
      </c>
      <c r="L732" t="s">
        <v>61</v>
      </c>
      <c r="M732" t="s">
        <v>62</v>
      </c>
      <c r="N732" t="s">
        <v>63</v>
      </c>
      <c r="O732" t="s">
        <v>85</v>
      </c>
      <c r="P732" t="s">
        <v>77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 s="1" t="s">
        <v>78</v>
      </c>
      <c r="AU732" s="1">
        <v>0</v>
      </c>
      <c r="AV732" s="1">
        <v>0</v>
      </c>
      <c r="AW732" s="1">
        <v>0</v>
      </c>
      <c r="AX732" t="s">
        <v>364</v>
      </c>
    </row>
    <row r="733" spans="1:50" x14ac:dyDescent="0.25">
      <c r="A733" t="s">
        <v>5080</v>
      </c>
      <c r="B733" t="s">
        <v>67</v>
      </c>
      <c r="C733">
        <v>2014</v>
      </c>
      <c r="D733" t="s">
        <v>5081</v>
      </c>
      <c r="E733" t="s">
        <v>1543</v>
      </c>
      <c r="F733" t="s">
        <v>1544</v>
      </c>
      <c r="G733" t="s">
        <v>71</v>
      </c>
      <c r="H733" t="s">
        <v>72</v>
      </c>
      <c r="I733" t="s">
        <v>355</v>
      </c>
      <c r="J733" t="s">
        <v>1545</v>
      </c>
      <c r="K733" t="s">
        <v>1546</v>
      </c>
      <c r="L733" t="s">
        <v>61</v>
      </c>
      <c r="M733" t="s">
        <v>76</v>
      </c>
      <c r="N733" t="s">
        <v>76</v>
      </c>
      <c r="O733" t="s">
        <v>76</v>
      </c>
      <c r="P733" t="s">
        <v>77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 s="1" t="s">
        <v>78</v>
      </c>
      <c r="AU733" s="1">
        <v>0</v>
      </c>
      <c r="AV733" s="1">
        <v>0</v>
      </c>
      <c r="AW733" s="1">
        <v>0</v>
      </c>
      <c r="AX733" t="s">
        <v>1546</v>
      </c>
    </row>
    <row r="734" spans="1:50" x14ac:dyDescent="0.25">
      <c r="A734" t="s">
        <v>5082</v>
      </c>
      <c r="B734" t="s">
        <v>67</v>
      </c>
      <c r="C734">
        <v>2014</v>
      </c>
      <c r="D734" t="s">
        <v>5083</v>
      </c>
      <c r="E734" t="s">
        <v>298</v>
      </c>
      <c r="F734" t="s">
        <v>299</v>
      </c>
      <c r="G734" t="s">
        <v>71</v>
      </c>
      <c r="H734" t="s">
        <v>72</v>
      </c>
      <c r="I734" t="s">
        <v>230</v>
      </c>
      <c r="J734" t="s">
        <v>300</v>
      </c>
      <c r="K734" t="s">
        <v>301</v>
      </c>
      <c r="L734" t="s">
        <v>61</v>
      </c>
      <c r="M734" t="s">
        <v>76</v>
      </c>
      <c r="N734" t="s">
        <v>76</v>
      </c>
      <c r="O734" t="s">
        <v>76</v>
      </c>
      <c r="P734" t="s">
        <v>77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 s="1" t="s">
        <v>78</v>
      </c>
      <c r="AU734" s="1">
        <v>0</v>
      </c>
      <c r="AV734" s="1">
        <v>0</v>
      </c>
      <c r="AW734" s="1">
        <v>0</v>
      </c>
      <c r="AX734" t="s">
        <v>301</v>
      </c>
    </row>
    <row r="735" spans="1:50" x14ac:dyDescent="0.25">
      <c r="A735" t="s">
        <v>1937</v>
      </c>
      <c r="B735" t="s">
        <v>67</v>
      </c>
      <c r="C735">
        <v>2014</v>
      </c>
      <c r="D735" t="s">
        <v>1938</v>
      </c>
      <c r="E735" t="s">
        <v>353</v>
      </c>
      <c r="F735" t="s">
        <v>354</v>
      </c>
      <c r="G735" t="s">
        <v>71</v>
      </c>
      <c r="H735" t="s">
        <v>72</v>
      </c>
      <c r="I735" t="s">
        <v>355</v>
      </c>
      <c r="J735" t="s">
        <v>356</v>
      </c>
      <c r="K735" t="s">
        <v>357</v>
      </c>
      <c r="L735" t="s">
        <v>61</v>
      </c>
      <c r="M735" t="s">
        <v>62</v>
      </c>
      <c r="N735" t="s">
        <v>76</v>
      </c>
      <c r="O735" t="s">
        <v>76</v>
      </c>
      <c r="P735" t="s">
        <v>77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 s="1" t="s">
        <v>78</v>
      </c>
      <c r="AU735" s="1">
        <v>0</v>
      </c>
      <c r="AV735" s="1">
        <v>0</v>
      </c>
      <c r="AW735" s="1">
        <v>0</v>
      </c>
      <c r="AX735" t="s">
        <v>357</v>
      </c>
    </row>
    <row r="736" spans="1:50" x14ac:dyDescent="0.25">
      <c r="A736" t="s">
        <v>1939</v>
      </c>
      <c r="B736" t="s">
        <v>101</v>
      </c>
      <c r="C736" t="s">
        <v>1595</v>
      </c>
      <c r="D736" t="s">
        <v>1940</v>
      </c>
      <c r="E736" t="s">
        <v>1941</v>
      </c>
      <c r="F736" t="s">
        <v>474</v>
      </c>
      <c r="G736" t="s">
        <v>71</v>
      </c>
      <c r="H736" t="s">
        <v>106</v>
      </c>
      <c r="I736" t="s">
        <v>230</v>
      </c>
      <c r="J736" t="s">
        <v>475</v>
      </c>
      <c r="K736" t="s">
        <v>476</v>
      </c>
      <c r="L736" t="s">
        <v>61</v>
      </c>
      <c r="M736" t="s">
        <v>62</v>
      </c>
      <c r="N736" t="s">
        <v>76</v>
      </c>
      <c r="O736" t="s">
        <v>76</v>
      </c>
      <c r="P736" t="s">
        <v>110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 s="1">
        <v>791.84</v>
      </c>
      <c r="AU736" s="1">
        <v>0</v>
      </c>
      <c r="AV736" s="1">
        <v>0</v>
      </c>
      <c r="AW736" s="1">
        <v>0</v>
      </c>
      <c r="AX736" t="s">
        <v>476</v>
      </c>
    </row>
    <row r="737" spans="1:50" x14ac:dyDescent="0.25">
      <c r="A737" t="s">
        <v>1942</v>
      </c>
      <c r="B737" t="s">
        <v>101</v>
      </c>
      <c r="C737" t="s">
        <v>171</v>
      </c>
      <c r="D737" t="s">
        <v>1943</v>
      </c>
      <c r="E737" t="s">
        <v>1944</v>
      </c>
      <c r="F737" t="s">
        <v>493</v>
      </c>
      <c r="G737" t="s">
        <v>71</v>
      </c>
      <c r="H737" t="s">
        <v>106</v>
      </c>
      <c r="I737" t="s">
        <v>230</v>
      </c>
      <c r="J737" t="s">
        <v>494</v>
      </c>
      <c r="K737" t="s">
        <v>495</v>
      </c>
      <c r="L737" t="s">
        <v>61</v>
      </c>
      <c r="M737" t="s">
        <v>76</v>
      </c>
      <c r="N737" t="s">
        <v>76</v>
      </c>
      <c r="O737" t="s">
        <v>76</v>
      </c>
      <c r="P737" t="s">
        <v>110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 s="1" t="s">
        <v>78</v>
      </c>
      <c r="AU737" s="1">
        <v>0</v>
      </c>
      <c r="AV737" s="1">
        <v>0</v>
      </c>
      <c r="AW737" s="1">
        <v>0</v>
      </c>
      <c r="AX737" t="s">
        <v>495</v>
      </c>
    </row>
    <row r="738" spans="1:50" x14ac:dyDescent="0.25">
      <c r="A738" t="s">
        <v>1945</v>
      </c>
      <c r="B738" t="s">
        <v>67</v>
      </c>
      <c r="C738">
        <v>2014</v>
      </c>
      <c r="D738" t="s">
        <v>1946</v>
      </c>
      <c r="E738" t="s">
        <v>69</v>
      </c>
      <c r="F738" t="s">
        <v>70</v>
      </c>
      <c r="G738" t="s">
        <v>71</v>
      </c>
      <c r="H738" t="s">
        <v>72</v>
      </c>
      <c r="I738" t="s">
        <v>73</v>
      </c>
      <c r="J738" t="s">
        <v>74</v>
      </c>
      <c r="K738" t="s">
        <v>75</v>
      </c>
      <c r="L738" t="s">
        <v>61</v>
      </c>
      <c r="M738" t="s">
        <v>76</v>
      </c>
      <c r="N738" t="s">
        <v>76</v>
      </c>
      <c r="O738" t="s">
        <v>76</v>
      </c>
      <c r="P738" t="s">
        <v>77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 s="1" t="s">
        <v>78</v>
      </c>
      <c r="AU738" s="1">
        <v>0</v>
      </c>
      <c r="AV738" s="1">
        <v>0</v>
      </c>
      <c r="AW738" s="1">
        <v>0</v>
      </c>
      <c r="AX738" t="s">
        <v>75</v>
      </c>
    </row>
    <row r="739" spans="1:50" x14ac:dyDescent="0.25">
      <c r="A739" t="s">
        <v>1947</v>
      </c>
      <c r="B739" t="s">
        <v>101</v>
      </c>
      <c r="C739" t="s">
        <v>156</v>
      </c>
      <c r="D739" t="s">
        <v>1948</v>
      </c>
      <c r="E739" t="s">
        <v>1419</v>
      </c>
      <c r="F739" t="s">
        <v>1419</v>
      </c>
      <c r="G739" t="s">
        <v>71</v>
      </c>
      <c r="H739" t="s">
        <v>106</v>
      </c>
      <c r="I739" t="s">
        <v>355</v>
      </c>
      <c r="J739" t="s">
        <v>1420</v>
      </c>
      <c r="K739" t="s">
        <v>1421</v>
      </c>
      <c r="L739" t="s">
        <v>61</v>
      </c>
      <c r="M739" t="s">
        <v>76</v>
      </c>
      <c r="N739" t="s">
        <v>76</v>
      </c>
      <c r="O739" t="s">
        <v>76</v>
      </c>
      <c r="P739" t="s">
        <v>110</v>
      </c>
      <c r="Q739">
        <v>30</v>
      </c>
      <c r="R739">
        <v>30</v>
      </c>
      <c r="S739">
        <v>30</v>
      </c>
      <c r="T739">
        <v>30</v>
      </c>
      <c r="U739">
        <v>30</v>
      </c>
      <c r="V739">
        <v>30</v>
      </c>
      <c r="W739">
        <v>30</v>
      </c>
      <c r="X739">
        <v>30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30</v>
      </c>
      <c r="AL739">
        <v>0</v>
      </c>
      <c r="AM739">
        <v>0</v>
      </c>
      <c r="AN739">
        <v>0</v>
      </c>
      <c r="AO739">
        <v>0</v>
      </c>
      <c r="AP739">
        <v>30</v>
      </c>
      <c r="AQ739">
        <v>0</v>
      </c>
      <c r="AR739">
        <v>0</v>
      </c>
      <c r="AS739">
        <v>0</v>
      </c>
      <c r="AT739" s="1">
        <v>1110.6500000000001</v>
      </c>
      <c r="AU739" s="1">
        <v>33319.5</v>
      </c>
      <c r="AV739" s="1">
        <v>0</v>
      </c>
      <c r="AW739" s="1">
        <v>33319.5</v>
      </c>
      <c r="AX739" t="s">
        <v>1421</v>
      </c>
    </row>
    <row r="740" spans="1:50" x14ac:dyDescent="0.25">
      <c r="A740" t="s">
        <v>4647</v>
      </c>
      <c r="B740" t="s">
        <v>67</v>
      </c>
      <c r="C740">
        <v>2014</v>
      </c>
      <c r="D740" t="s">
        <v>4648</v>
      </c>
      <c r="E740" t="s">
        <v>543</v>
      </c>
      <c r="F740" t="s">
        <v>544</v>
      </c>
      <c r="G740" t="s">
        <v>71</v>
      </c>
      <c r="H740" t="s">
        <v>72</v>
      </c>
      <c r="I740" t="s">
        <v>73</v>
      </c>
      <c r="J740" t="s">
        <v>545</v>
      </c>
      <c r="K740" t="s">
        <v>546</v>
      </c>
      <c r="L740" t="s">
        <v>61</v>
      </c>
      <c r="M740" t="s">
        <v>76</v>
      </c>
      <c r="N740" t="s">
        <v>76</v>
      </c>
      <c r="O740" t="s">
        <v>76</v>
      </c>
      <c r="P740" t="s">
        <v>77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 s="1" t="s">
        <v>78</v>
      </c>
      <c r="AU740" s="1">
        <v>0</v>
      </c>
      <c r="AV740" s="1">
        <v>0</v>
      </c>
      <c r="AW740" s="1">
        <v>0</v>
      </c>
      <c r="AX740" t="s">
        <v>546</v>
      </c>
    </row>
    <row r="741" spans="1:50" x14ac:dyDescent="0.25">
      <c r="A741" t="s">
        <v>8235</v>
      </c>
      <c r="B741" t="s">
        <v>67</v>
      </c>
      <c r="C741" t="s">
        <v>284</v>
      </c>
      <c r="D741" t="s">
        <v>8236</v>
      </c>
      <c r="E741" t="s">
        <v>8271</v>
      </c>
      <c r="F741" t="s">
        <v>8272</v>
      </c>
      <c r="G741" t="s">
        <v>71</v>
      </c>
      <c r="H741" t="s">
        <v>72</v>
      </c>
      <c r="I741" t="s">
        <v>280</v>
      </c>
      <c r="J741" t="s">
        <v>8273</v>
      </c>
      <c r="K741" t="s">
        <v>6827</v>
      </c>
      <c r="L741" t="s">
        <v>61</v>
      </c>
      <c r="M741" t="s">
        <v>76</v>
      </c>
      <c r="N741" t="s">
        <v>76</v>
      </c>
      <c r="O741" t="s">
        <v>76</v>
      </c>
      <c r="P741" t="s">
        <v>77</v>
      </c>
      <c r="Q741">
        <v>415</v>
      </c>
      <c r="R741">
        <v>415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396</v>
      </c>
      <c r="AK741">
        <v>330</v>
      </c>
      <c r="AL741">
        <v>0</v>
      </c>
      <c r="AM741">
        <v>0</v>
      </c>
      <c r="AN741">
        <v>85</v>
      </c>
      <c r="AO741">
        <v>0</v>
      </c>
      <c r="AP741">
        <v>415</v>
      </c>
      <c r="AQ741">
        <v>0</v>
      </c>
      <c r="AR741">
        <v>0</v>
      </c>
      <c r="AS741">
        <v>320</v>
      </c>
      <c r="AT741" s="1">
        <v>1588.4401</v>
      </c>
      <c r="AU741" s="1">
        <v>659202.64150000003</v>
      </c>
      <c r="AV741" s="1">
        <v>0</v>
      </c>
      <c r="AW741" s="1">
        <v>0</v>
      </c>
      <c r="AX741" t="s">
        <v>6827</v>
      </c>
    </row>
    <row r="742" spans="1:50" x14ac:dyDescent="0.25">
      <c r="A742" t="s">
        <v>4649</v>
      </c>
      <c r="B742" t="s">
        <v>190</v>
      </c>
      <c r="C742" t="s">
        <v>52</v>
      </c>
      <c r="D742" t="s">
        <v>4650</v>
      </c>
      <c r="E742" t="s">
        <v>4651</v>
      </c>
      <c r="F742" t="s">
        <v>1789</v>
      </c>
      <c r="G742" t="s">
        <v>56</v>
      </c>
      <c r="H742" t="s">
        <v>57</v>
      </c>
      <c r="I742" t="s">
        <v>58</v>
      </c>
      <c r="J742" t="s">
        <v>1790</v>
      </c>
      <c r="K742" t="s">
        <v>1791</v>
      </c>
      <c r="L742" t="s">
        <v>196</v>
      </c>
      <c r="M742" t="s">
        <v>76</v>
      </c>
      <c r="N742" t="s">
        <v>76</v>
      </c>
      <c r="O742" t="s">
        <v>76</v>
      </c>
      <c r="P742" t="s">
        <v>65</v>
      </c>
      <c r="Q742">
        <v>11</v>
      </c>
      <c r="R742">
        <v>11</v>
      </c>
      <c r="S742">
        <v>11</v>
      </c>
      <c r="T742">
        <v>11</v>
      </c>
      <c r="U742">
        <v>11</v>
      </c>
      <c r="V742">
        <v>11</v>
      </c>
      <c r="W742">
        <v>11</v>
      </c>
      <c r="X742">
        <v>11</v>
      </c>
      <c r="Y742">
        <v>11</v>
      </c>
      <c r="Z742">
        <v>11</v>
      </c>
      <c r="AA742">
        <v>11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11</v>
      </c>
      <c r="AL742">
        <v>0</v>
      </c>
      <c r="AM742">
        <v>0</v>
      </c>
      <c r="AN742">
        <v>0</v>
      </c>
      <c r="AO742">
        <v>0</v>
      </c>
      <c r="AP742">
        <v>11</v>
      </c>
      <c r="AQ742">
        <v>0</v>
      </c>
      <c r="AR742">
        <v>0</v>
      </c>
      <c r="AS742">
        <v>0</v>
      </c>
      <c r="AT742" s="1">
        <v>649.39</v>
      </c>
      <c r="AU742" s="1">
        <v>7143.29</v>
      </c>
      <c r="AV742" s="1">
        <v>0</v>
      </c>
      <c r="AW742" s="1">
        <v>7143.29</v>
      </c>
      <c r="AX742" t="s">
        <v>1791</v>
      </c>
    </row>
    <row r="743" spans="1:50" x14ac:dyDescent="0.25">
      <c r="A743" t="s">
        <v>4677</v>
      </c>
      <c r="B743" t="s">
        <v>67</v>
      </c>
      <c r="C743">
        <v>2014</v>
      </c>
      <c r="D743" t="s">
        <v>4678</v>
      </c>
      <c r="E743" t="s">
        <v>589</v>
      </c>
      <c r="F743" t="s">
        <v>458</v>
      </c>
      <c r="G743" t="s">
        <v>71</v>
      </c>
      <c r="H743" t="s">
        <v>72</v>
      </c>
      <c r="I743" t="s">
        <v>73</v>
      </c>
      <c r="J743" t="s">
        <v>459</v>
      </c>
      <c r="K743" t="s">
        <v>460</v>
      </c>
      <c r="L743" t="s">
        <v>61</v>
      </c>
      <c r="M743" t="s">
        <v>76</v>
      </c>
      <c r="N743" t="s">
        <v>76</v>
      </c>
      <c r="O743" t="s">
        <v>76</v>
      </c>
      <c r="P743" t="s">
        <v>77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 s="1" t="s">
        <v>78</v>
      </c>
      <c r="AU743" s="1">
        <v>0</v>
      </c>
      <c r="AV743" s="1">
        <v>0</v>
      </c>
      <c r="AW743" s="1">
        <v>0</v>
      </c>
      <c r="AX743" t="s">
        <v>460</v>
      </c>
    </row>
    <row r="744" spans="1:50" x14ac:dyDescent="0.25">
      <c r="A744" t="s">
        <v>4576</v>
      </c>
      <c r="B744" t="s">
        <v>67</v>
      </c>
      <c r="C744">
        <v>2014</v>
      </c>
      <c r="D744" t="s">
        <v>4577</v>
      </c>
      <c r="E744" t="s">
        <v>334</v>
      </c>
      <c r="F744" t="s">
        <v>335</v>
      </c>
      <c r="G744" t="s">
        <v>71</v>
      </c>
      <c r="H744" t="s">
        <v>72</v>
      </c>
      <c r="I744" t="s">
        <v>230</v>
      </c>
      <c r="J744" t="s">
        <v>336</v>
      </c>
      <c r="K744" t="s">
        <v>335</v>
      </c>
      <c r="L744" t="s">
        <v>61</v>
      </c>
      <c r="M744" t="s">
        <v>76</v>
      </c>
      <c r="N744" t="s">
        <v>76</v>
      </c>
      <c r="O744" t="s">
        <v>76</v>
      </c>
      <c r="P744" t="s">
        <v>77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 s="1" t="s">
        <v>78</v>
      </c>
      <c r="AU744" s="1">
        <v>0</v>
      </c>
      <c r="AV744" s="1">
        <v>0</v>
      </c>
      <c r="AW744" s="1">
        <v>0</v>
      </c>
      <c r="AX744" t="s">
        <v>335</v>
      </c>
    </row>
    <row r="745" spans="1:50" x14ac:dyDescent="0.25">
      <c r="A745" t="s">
        <v>4578</v>
      </c>
      <c r="B745" t="s">
        <v>101</v>
      </c>
      <c r="C745" t="s">
        <v>615</v>
      </c>
      <c r="D745" t="s">
        <v>4579</v>
      </c>
      <c r="E745" t="s">
        <v>4580</v>
      </c>
      <c r="F745" t="s">
        <v>486</v>
      </c>
      <c r="G745" t="s">
        <v>71</v>
      </c>
      <c r="H745" t="s">
        <v>106</v>
      </c>
      <c r="I745" t="s">
        <v>230</v>
      </c>
      <c r="J745" t="s">
        <v>487</v>
      </c>
      <c r="K745" t="s">
        <v>488</v>
      </c>
      <c r="L745" t="s">
        <v>61</v>
      </c>
      <c r="M745" t="s">
        <v>62</v>
      </c>
      <c r="N745" t="s">
        <v>76</v>
      </c>
      <c r="O745" t="s">
        <v>76</v>
      </c>
      <c r="P745" t="s">
        <v>110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1</v>
      </c>
      <c r="AQ745">
        <v>0</v>
      </c>
      <c r="AR745">
        <v>0</v>
      </c>
      <c r="AS745">
        <v>0</v>
      </c>
      <c r="AT745" s="1">
        <v>383.54</v>
      </c>
      <c r="AU745" s="1">
        <v>383.54</v>
      </c>
      <c r="AV745" s="1">
        <v>0</v>
      </c>
      <c r="AW745" s="1">
        <v>383.54</v>
      </c>
      <c r="AX745" t="s">
        <v>488</v>
      </c>
    </row>
    <row r="746" spans="1:50" x14ac:dyDescent="0.25">
      <c r="A746" t="s">
        <v>4581</v>
      </c>
      <c r="B746" t="s">
        <v>101</v>
      </c>
      <c r="C746" t="s">
        <v>251</v>
      </c>
      <c r="D746" t="s">
        <v>4582</v>
      </c>
      <c r="E746" t="s">
        <v>4583</v>
      </c>
      <c r="F746" t="s">
        <v>892</v>
      </c>
      <c r="G746" t="s">
        <v>71</v>
      </c>
      <c r="H746" t="s">
        <v>106</v>
      </c>
      <c r="I746" t="s">
        <v>391</v>
      </c>
      <c r="J746" t="s">
        <v>893</v>
      </c>
      <c r="K746" t="s">
        <v>894</v>
      </c>
      <c r="L746" t="s">
        <v>61</v>
      </c>
      <c r="M746" t="s">
        <v>76</v>
      </c>
      <c r="N746" t="s">
        <v>76</v>
      </c>
      <c r="O746" t="s">
        <v>76</v>
      </c>
      <c r="P746" t="s">
        <v>110</v>
      </c>
      <c r="Q746">
        <v>25</v>
      </c>
      <c r="R746">
        <v>25</v>
      </c>
      <c r="S746">
        <v>25</v>
      </c>
      <c r="T746">
        <v>25</v>
      </c>
      <c r="U746">
        <v>25</v>
      </c>
      <c r="V746">
        <v>25</v>
      </c>
      <c r="W746">
        <v>25</v>
      </c>
      <c r="X746">
        <v>25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25</v>
      </c>
      <c r="AL746">
        <v>0</v>
      </c>
      <c r="AM746">
        <v>0</v>
      </c>
      <c r="AN746">
        <v>0</v>
      </c>
      <c r="AO746">
        <v>0</v>
      </c>
      <c r="AP746">
        <v>25</v>
      </c>
      <c r="AQ746">
        <v>0</v>
      </c>
      <c r="AR746">
        <v>0</v>
      </c>
      <c r="AS746">
        <v>0</v>
      </c>
      <c r="AT746" s="1">
        <v>582.73</v>
      </c>
      <c r="AU746" s="1">
        <v>14568.25</v>
      </c>
      <c r="AV746" s="1">
        <v>0</v>
      </c>
      <c r="AW746" s="1">
        <v>14568.25</v>
      </c>
      <c r="AX746" t="s">
        <v>894</v>
      </c>
    </row>
    <row r="747" spans="1:50" x14ac:dyDescent="0.25">
      <c r="A747" t="s">
        <v>4720</v>
      </c>
      <c r="B747" t="s">
        <v>67</v>
      </c>
      <c r="C747">
        <v>2014</v>
      </c>
      <c r="D747" t="s">
        <v>4721</v>
      </c>
      <c r="E747" t="s">
        <v>923</v>
      </c>
      <c r="F747" t="s">
        <v>397</v>
      </c>
      <c r="G747" t="s">
        <v>71</v>
      </c>
      <c r="H747" t="s">
        <v>72</v>
      </c>
      <c r="I747" t="s">
        <v>230</v>
      </c>
      <c r="J747" t="s">
        <v>398</v>
      </c>
      <c r="K747" t="s">
        <v>399</v>
      </c>
      <c r="L747" t="s">
        <v>61</v>
      </c>
      <c r="M747" t="s">
        <v>76</v>
      </c>
      <c r="N747" t="s">
        <v>76</v>
      </c>
      <c r="O747" t="s">
        <v>76</v>
      </c>
      <c r="P747" t="s">
        <v>77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1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 s="1" t="s">
        <v>78</v>
      </c>
      <c r="AU747" s="1">
        <v>0</v>
      </c>
      <c r="AV747" s="1">
        <v>0</v>
      </c>
      <c r="AW747" s="1">
        <v>0</v>
      </c>
      <c r="AX747" t="s">
        <v>399</v>
      </c>
    </row>
    <row r="748" spans="1:50" x14ac:dyDescent="0.25">
      <c r="A748" t="s">
        <v>4722</v>
      </c>
      <c r="B748" t="s">
        <v>67</v>
      </c>
      <c r="C748" t="s">
        <v>455</v>
      </c>
      <c r="D748" t="s">
        <v>4723</v>
      </c>
      <c r="E748" t="s">
        <v>4724</v>
      </c>
      <c r="F748" t="s">
        <v>1063</v>
      </c>
      <c r="G748" t="s">
        <v>71</v>
      </c>
      <c r="H748" t="s">
        <v>72</v>
      </c>
      <c r="I748" t="s">
        <v>73</v>
      </c>
      <c r="J748" t="s">
        <v>1064</v>
      </c>
      <c r="K748" t="s">
        <v>1065</v>
      </c>
      <c r="L748" t="s">
        <v>61</v>
      </c>
      <c r="M748" t="s">
        <v>62</v>
      </c>
      <c r="N748" t="s">
        <v>63</v>
      </c>
      <c r="O748" t="s">
        <v>85</v>
      </c>
      <c r="P748" t="s">
        <v>77</v>
      </c>
      <c r="Q748">
        <v>69</v>
      </c>
      <c r="R748">
        <v>69</v>
      </c>
      <c r="S748">
        <v>69</v>
      </c>
      <c r="T748">
        <v>69</v>
      </c>
      <c r="U748">
        <v>69</v>
      </c>
      <c r="V748">
        <v>69</v>
      </c>
      <c r="W748">
        <v>69</v>
      </c>
      <c r="X748">
        <v>69</v>
      </c>
      <c r="Y748">
        <v>69</v>
      </c>
      <c r="Z748">
        <v>69</v>
      </c>
      <c r="AA748">
        <v>69</v>
      </c>
      <c r="AB748">
        <v>69</v>
      </c>
      <c r="AC748">
        <v>69</v>
      </c>
      <c r="AD748">
        <v>69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69</v>
      </c>
      <c r="AL748">
        <v>0</v>
      </c>
      <c r="AM748">
        <v>0</v>
      </c>
      <c r="AN748">
        <v>0</v>
      </c>
      <c r="AO748">
        <v>0</v>
      </c>
      <c r="AP748">
        <v>69</v>
      </c>
      <c r="AQ748">
        <v>0</v>
      </c>
      <c r="AR748">
        <v>0</v>
      </c>
      <c r="AS748">
        <v>0</v>
      </c>
      <c r="AT748" s="1">
        <v>598.89</v>
      </c>
      <c r="AU748" s="1">
        <v>41323.409999999996</v>
      </c>
      <c r="AV748" s="1">
        <v>0</v>
      </c>
      <c r="AW748" s="1">
        <v>41323.409999999996</v>
      </c>
      <c r="AX748" t="s">
        <v>1065</v>
      </c>
    </row>
    <row r="749" spans="1:50" x14ac:dyDescent="0.25">
      <c r="A749" t="s">
        <v>1530</v>
      </c>
      <c r="B749" t="s">
        <v>67</v>
      </c>
      <c r="C749" t="s">
        <v>102</v>
      </c>
      <c r="D749" t="s">
        <v>1531</v>
      </c>
      <c r="E749" t="s">
        <v>1532</v>
      </c>
      <c r="F749" t="s">
        <v>206</v>
      </c>
      <c r="G749" t="s">
        <v>71</v>
      </c>
      <c r="H749" t="s">
        <v>72</v>
      </c>
      <c r="I749" t="s">
        <v>133</v>
      </c>
      <c r="J749" t="s">
        <v>207</v>
      </c>
      <c r="K749" t="s">
        <v>208</v>
      </c>
      <c r="L749" t="s">
        <v>61</v>
      </c>
      <c r="M749" t="s">
        <v>76</v>
      </c>
      <c r="N749" t="s">
        <v>76</v>
      </c>
      <c r="O749" t="s">
        <v>76</v>
      </c>
      <c r="P749" t="s">
        <v>77</v>
      </c>
      <c r="Q749">
        <v>4</v>
      </c>
      <c r="R749">
        <v>4</v>
      </c>
      <c r="S749">
        <v>4</v>
      </c>
      <c r="T749">
        <v>4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4</v>
      </c>
      <c r="AL749">
        <v>0</v>
      </c>
      <c r="AM749">
        <v>0</v>
      </c>
      <c r="AN749">
        <v>0</v>
      </c>
      <c r="AO749">
        <v>0</v>
      </c>
      <c r="AP749">
        <v>4</v>
      </c>
      <c r="AQ749">
        <v>0</v>
      </c>
      <c r="AR749">
        <v>0</v>
      </c>
      <c r="AS749">
        <v>0</v>
      </c>
      <c r="AT749" s="1">
        <v>1195.9000000000001</v>
      </c>
      <c r="AU749" s="1">
        <v>4783.6000000000004</v>
      </c>
      <c r="AV749" s="1">
        <v>0</v>
      </c>
      <c r="AW749" s="1">
        <v>0</v>
      </c>
      <c r="AX749" t="s">
        <v>208</v>
      </c>
    </row>
    <row r="750" spans="1:50" x14ac:dyDescent="0.25">
      <c r="A750" t="s">
        <v>1533</v>
      </c>
      <c r="B750" t="s">
        <v>67</v>
      </c>
      <c r="C750">
        <v>2014</v>
      </c>
      <c r="D750" t="s">
        <v>1534</v>
      </c>
      <c r="E750" t="s">
        <v>561</v>
      </c>
      <c r="F750" t="s">
        <v>486</v>
      </c>
      <c r="G750" t="s">
        <v>71</v>
      </c>
      <c r="H750" t="s">
        <v>72</v>
      </c>
      <c r="I750" t="s">
        <v>230</v>
      </c>
      <c r="J750" t="s">
        <v>487</v>
      </c>
      <c r="K750" t="s">
        <v>488</v>
      </c>
      <c r="L750" t="s">
        <v>61</v>
      </c>
      <c r="M750" t="s">
        <v>76</v>
      </c>
      <c r="N750" t="s">
        <v>76</v>
      </c>
      <c r="O750" t="s">
        <v>76</v>
      </c>
      <c r="P750" t="s">
        <v>77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1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 s="1" t="s">
        <v>78</v>
      </c>
      <c r="AU750" s="1">
        <v>0</v>
      </c>
      <c r="AV750" s="1">
        <v>0</v>
      </c>
      <c r="AW750" s="1">
        <v>0</v>
      </c>
      <c r="AX750" t="s">
        <v>488</v>
      </c>
    </row>
    <row r="751" spans="1:50" x14ac:dyDescent="0.25">
      <c r="A751" t="s">
        <v>1535</v>
      </c>
      <c r="B751" t="s">
        <v>190</v>
      </c>
      <c r="C751" t="s">
        <v>52</v>
      </c>
      <c r="D751" t="s">
        <v>1536</v>
      </c>
      <c r="E751" t="s">
        <v>1537</v>
      </c>
      <c r="F751" t="s">
        <v>612</v>
      </c>
      <c r="G751" t="s">
        <v>56</v>
      </c>
      <c r="H751" t="s">
        <v>57</v>
      </c>
      <c r="I751" t="s">
        <v>90</v>
      </c>
      <c r="J751" t="s">
        <v>307</v>
      </c>
      <c r="K751" t="s">
        <v>613</v>
      </c>
      <c r="L751" t="s">
        <v>196</v>
      </c>
      <c r="M751" t="s">
        <v>196</v>
      </c>
      <c r="N751" t="s">
        <v>826</v>
      </c>
      <c r="O751" t="s">
        <v>64</v>
      </c>
      <c r="P751" t="s">
        <v>65</v>
      </c>
      <c r="Q751">
        <v>5</v>
      </c>
      <c r="R751">
        <v>5</v>
      </c>
      <c r="S751">
        <v>5</v>
      </c>
      <c r="T751">
        <v>5</v>
      </c>
      <c r="U751">
        <v>5</v>
      </c>
      <c r="V751">
        <v>5</v>
      </c>
      <c r="W751">
        <v>5</v>
      </c>
      <c r="X751">
        <v>5</v>
      </c>
      <c r="Y751">
        <v>5</v>
      </c>
      <c r="Z751">
        <v>5</v>
      </c>
      <c r="AA751">
        <v>5</v>
      </c>
      <c r="AB751">
        <v>5</v>
      </c>
      <c r="AC751">
        <v>5</v>
      </c>
      <c r="AD751">
        <v>5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4</v>
      </c>
      <c r="AL751">
        <v>1</v>
      </c>
      <c r="AM751">
        <v>0</v>
      </c>
      <c r="AN751">
        <v>0</v>
      </c>
      <c r="AO751">
        <v>0</v>
      </c>
      <c r="AP751">
        <v>5</v>
      </c>
      <c r="AQ751">
        <v>0</v>
      </c>
      <c r="AR751">
        <v>0</v>
      </c>
      <c r="AS751">
        <v>0</v>
      </c>
      <c r="AT751" s="1">
        <v>372.95</v>
      </c>
      <c r="AU751" s="1">
        <v>1864.75</v>
      </c>
      <c r="AV751" s="1">
        <v>0</v>
      </c>
      <c r="AW751" s="1">
        <v>1864.75</v>
      </c>
      <c r="AX751" t="s">
        <v>613</v>
      </c>
    </row>
    <row r="752" spans="1:50" x14ac:dyDescent="0.25">
      <c r="A752" t="s">
        <v>1538</v>
      </c>
      <c r="B752" t="s">
        <v>51</v>
      </c>
      <c r="C752" t="s">
        <v>838</v>
      </c>
      <c r="D752" t="s">
        <v>1539</v>
      </c>
      <c r="E752" t="s">
        <v>1540</v>
      </c>
      <c r="F752" t="s">
        <v>1116</v>
      </c>
      <c r="G752" t="s">
        <v>56</v>
      </c>
      <c r="H752" t="s">
        <v>72</v>
      </c>
      <c r="I752" t="s">
        <v>58</v>
      </c>
      <c r="J752" t="s">
        <v>1117</v>
      </c>
      <c r="K752" t="s">
        <v>1118</v>
      </c>
      <c r="L752" t="s">
        <v>61</v>
      </c>
      <c r="M752" t="s">
        <v>196</v>
      </c>
      <c r="N752" t="s">
        <v>826</v>
      </c>
      <c r="O752" t="s">
        <v>64</v>
      </c>
      <c r="P752" t="s">
        <v>65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 s="1" t="s">
        <v>78</v>
      </c>
      <c r="AU752" s="1">
        <v>0</v>
      </c>
      <c r="AV752" s="1">
        <v>0</v>
      </c>
      <c r="AW752" s="1">
        <v>0</v>
      </c>
      <c r="AX752" t="s">
        <v>1118</v>
      </c>
    </row>
    <row r="753" spans="1:50" x14ac:dyDescent="0.25">
      <c r="A753" t="s">
        <v>2141</v>
      </c>
      <c r="B753" t="s">
        <v>67</v>
      </c>
      <c r="C753">
        <v>2014</v>
      </c>
      <c r="D753" t="s">
        <v>2142</v>
      </c>
      <c r="E753" t="s">
        <v>292</v>
      </c>
      <c r="F753" t="s">
        <v>293</v>
      </c>
      <c r="G753" t="s">
        <v>71</v>
      </c>
      <c r="H753" t="s">
        <v>72</v>
      </c>
      <c r="I753" t="s">
        <v>73</v>
      </c>
      <c r="J753" t="s">
        <v>294</v>
      </c>
      <c r="K753" t="s">
        <v>295</v>
      </c>
      <c r="L753" t="s">
        <v>61</v>
      </c>
      <c r="M753" t="s">
        <v>62</v>
      </c>
      <c r="N753" t="s">
        <v>63</v>
      </c>
      <c r="O753" t="s">
        <v>85</v>
      </c>
      <c r="P753" t="s">
        <v>77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 s="1" t="s">
        <v>78</v>
      </c>
      <c r="AU753" s="1">
        <v>0</v>
      </c>
      <c r="AV753" s="1">
        <v>0</v>
      </c>
      <c r="AW753" s="1">
        <v>0</v>
      </c>
      <c r="AX753" t="s">
        <v>295</v>
      </c>
    </row>
    <row r="754" spans="1:50" x14ac:dyDescent="0.25">
      <c r="A754" t="s">
        <v>2143</v>
      </c>
      <c r="B754" t="s">
        <v>101</v>
      </c>
      <c r="C754" t="s">
        <v>251</v>
      </c>
      <c r="D754" t="s">
        <v>2144</v>
      </c>
      <c r="E754" t="s">
        <v>2145</v>
      </c>
      <c r="F754" t="s">
        <v>527</v>
      </c>
      <c r="G754" t="s">
        <v>71</v>
      </c>
      <c r="H754" t="s">
        <v>106</v>
      </c>
      <c r="I754" t="s">
        <v>280</v>
      </c>
      <c r="J754" t="s">
        <v>528</v>
      </c>
      <c r="K754" t="s">
        <v>529</v>
      </c>
      <c r="L754" t="s">
        <v>61</v>
      </c>
      <c r="M754" t="s">
        <v>76</v>
      </c>
      <c r="N754" t="s">
        <v>76</v>
      </c>
      <c r="O754" t="s">
        <v>76</v>
      </c>
      <c r="P754" t="s">
        <v>110</v>
      </c>
      <c r="Q754">
        <v>3</v>
      </c>
      <c r="R754">
        <v>3</v>
      </c>
      <c r="S754">
        <v>3</v>
      </c>
      <c r="T754">
        <v>3</v>
      </c>
      <c r="U754">
        <v>3</v>
      </c>
      <c r="V754">
        <v>3</v>
      </c>
      <c r="W754">
        <v>3</v>
      </c>
      <c r="X754">
        <v>3</v>
      </c>
      <c r="Y754">
        <v>3</v>
      </c>
      <c r="Z754">
        <v>3</v>
      </c>
      <c r="AA754">
        <v>3</v>
      </c>
      <c r="AB754">
        <v>3</v>
      </c>
      <c r="AC754">
        <v>3</v>
      </c>
      <c r="AD754">
        <v>3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3</v>
      </c>
      <c r="AL754">
        <v>0</v>
      </c>
      <c r="AM754">
        <v>0</v>
      </c>
      <c r="AN754">
        <v>0</v>
      </c>
      <c r="AO754">
        <v>0</v>
      </c>
      <c r="AP754">
        <v>3</v>
      </c>
      <c r="AQ754">
        <v>0</v>
      </c>
      <c r="AR754">
        <v>0</v>
      </c>
      <c r="AS754">
        <v>0</v>
      </c>
      <c r="AT754" s="1">
        <v>975.82</v>
      </c>
      <c r="AU754" s="1">
        <v>2927.46</v>
      </c>
      <c r="AV754" s="1">
        <v>0</v>
      </c>
      <c r="AW754" s="1">
        <v>2927.46</v>
      </c>
      <c r="AX754" t="s">
        <v>529</v>
      </c>
    </row>
    <row r="755" spans="1:50" x14ac:dyDescent="0.25">
      <c r="A755" t="s">
        <v>2146</v>
      </c>
      <c r="B755" t="s">
        <v>101</v>
      </c>
      <c r="C755" t="s">
        <v>864</v>
      </c>
      <c r="D755" t="s">
        <v>2147</v>
      </c>
      <c r="E755" t="s">
        <v>2148</v>
      </c>
      <c r="F755" t="s">
        <v>323</v>
      </c>
      <c r="G755" t="s">
        <v>71</v>
      </c>
      <c r="H755" t="s">
        <v>106</v>
      </c>
      <c r="I755" t="s">
        <v>73</v>
      </c>
      <c r="J755" t="s">
        <v>324</v>
      </c>
      <c r="K755" t="s">
        <v>325</v>
      </c>
      <c r="L755" t="s">
        <v>61</v>
      </c>
      <c r="M755" t="s">
        <v>62</v>
      </c>
      <c r="N755" t="s">
        <v>63</v>
      </c>
      <c r="O755" t="s">
        <v>885</v>
      </c>
      <c r="P755" t="s">
        <v>110</v>
      </c>
      <c r="Q755">
        <v>2</v>
      </c>
      <c r="R755">
        <v>2</v>
      </c>
      <c r="S755">
        <v>2</v>
      </c>
      <c r="T755">
        <v>2</v>
      </c>
      <c r="U755">
        <v>2</v>
      </c>
      <c r="V755">
        <v>2</v>
      </c>
      <c r="W755">
        <v>2</v>
      </c>
      <c r="X755">
        <v>2</v>
      </c>
      <c r="Y755">
        <v>2</v>
      </c>
      <c r="Z755">
        <v>2</v>
      </c>
      <c r="AA755">
        <v>2</v>
      </c>
      <c r="AB755">
        <v>2</v>
      </c>
      <c r="AC755">
        <v>2</v>
      </c>
      <c r="AD755">
        <v>2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2</v>
      </c>
      <c r="AL755">
        <v>0</v>
      </c>
      <c r="AM755">
        <v>0</v>
      </c>
      <c r="AN755">
        <v>0</v>
      </c>
      <c r="AO755">
        <v>0</v>
      </c>
      <c r="AP755">
        <v>2</v>
      </c>
      <c r="AQ755">
        <v>0</v>
      </c>
      <c r="AR755">
        <v>0</v>
      </c>
      <c r="AS755">
        <v>0</v>
      </c>
      <c r="AT755" s="1">
        <v>743.17</v>
      </c>
      <c r="AU755" s="1">
        <v>1486.34</v>
      </c>
      <c r="AV755" s="1">
        <v>0</v>
      </c>
      <c r="AW755" s="1">
        <v>1486.34</v>
      </c>
      <c r="AX755" t="s">
        <v>325</v>
      </c>
    </row>
    <row r="756" spans="1:50" x14ac:dyDescent="0.25">
      <c r="A756" t="s">
        <v>2149</v>
      </c>
      <c r="B756" t="s">
        <v>67</v>
      </c>
      <c r="C756">
        <v>2014</v>
      </c>
      <c r="D756" t="s">
        <v>2150</v>
      </c>
      <c r="E756" t="s">
        <v>2151</v>
      </c>
      <c r="F756" t="s">
        <v>2152</v>
      </c>
      <c r="G756" t="s">
        <v>56</v>
      </c>
      <c r="H756" t="s">
        <v>72</v>
      </c>
      <c r="I756" t="s">
        <v>1849</v>
      </c>
      <c r="J756" t="s">
        <v>2153</v>
      </c>
      <c r="K756" t="s">
        <v>2154</v>
      </c>
      <c r="L756" t="s">
        <v>61</v>
      </c>
      <c r="M756" t="s">
        <v>76</v>
      </c>
      <c r="N756" t="s">
        <v>76</v>
      </c>
      <c r="O756" t="s">
        <v>757</v>
      </c>
      <c r="P756" t="s">
        <v>65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 s="1" t="s">
        <v>78</v>
      </c>
      <c r="AU756" s="1">
        <v>0</v>
      </c>
      <c r="AV756" s="1">
        <v>0</v>
      </c>
      <c r="AW756" s="1">
        <v>0</v>
      </c>
      <c r="AX756" t="s">
        <v>2154</v>
      </c>
    </row>
    <row r="757" spans="1:50" x14ac:dyDescent="0.25">
      <c r="A757" t="s">
        <v>6792</v>
      </c>
      <c r="B757" t="s">
        <v>67</v>
      </c>
      <c r="C757" t="s">
        <v>284</v>
      </c>
      <c r="D757" t="s">
        <v>6793</v>
      </c>
      <c r="E757" t="s">
        <v>3391</v>
      </c>
      <c r="F757" t="s">
        <v>287</v>
      </c>
      <c r="G757" t="s">
        <v>71</v>
      </c>
      <c r="H757" t="s">
        <v>72</v>
      </c>
      <c r="I757" t="s">
        <v>230</v>
      </c>
      <c r="J757" t="s">
        <v>288</v>
      </c>
      <c r="K757" t="s">
        <v>289</v>
      </c>
      <c r="L757" t="s">
        <v>61</v>
      </c>
      <c r="M757" t="s">
        <v>76</v>
      </c>
      <c r="N757" t="s">
        <v>76</v>
      </c>
      <c r="O757" t="s">
        <v>76</v>
      </c>
      <c r="P757" t="s">
        <v>77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777</v>
      </c>
      <c r="AH757">
        <v>0</v>
      </c>
      <c r="AI757">
        <v>777</v>
      </c>
      <c r="AJ757">
        <v>2156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777</v>
      </c>
      <c r="AR757">
        <v>0</v>
      </c>
      <c r="AS757">
        <v>705</v>
      </c>
      <c r="AT757" s="1">
        <v>288.54180000000002</v>
      </c>
      <c r="AU757" s="1">
        <v>0</v>
      </c>
      <c r="AV757" s="1">
        <v>224196.97860000003</v>
      </c>
      <c r="AW757" s="1">
        <v>0</v>
      </c>
      <c r="AX757" t="s">
        <v>289</v>
      </c>
    </row>
    <row r="758" spans="1:50" x14ac:dyDescent="0.25">
      <c r="A758" t="s">
        <v>1339</v>
      </c>
      <c r="B758" t="s">
        <v>67</v>
      </c>
      <c r="C758">
        <v>2014</v>
      </c>
      <c r="D758" t="s">
        <v>1340</v>
      </c>
      <c r="E758" t="s">
        <v>771</v>
      </c>
      <c r="F758" t="s">
        <v>618</v>
      </c>
      <c r="G758" t="s">
        <v>71</v>
      </c>
      <c r="H758" t="s">
        <v>72</v>
      </c>
      <c r="I758" t="s">
        <v>73</v>
      </c>
      <c r="J758" t="s">
        <v>619</v>
      </c>
      <c r="K758" t="s">
        <v>620</v>
      </c>
      <c r="L758" t="s">
        <v>61</v>
      </c>
      <c r="M758" t="s">
        <v>76</v>
      </c>
      <c r="N758" t="s">
        <v>76</v>
      </c>
      <c r="O758" t="s">
        <v>76</v>
      </c>
      <c r="P758" t="s">
        <v>77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 s="1" t="s">
        <v>78</v>
      </c>
      <c r="AU758" s="1">
        <v>0</v>
      </c>
      <c r="AV758" s="1">
        <v>0</v>
      </c>
      <c r="AW758" s="1">
        <v>0</v>
      </c>
      <c r="AX758" t="s">
        <v>620</v>
      </c>
    </row>
    <row r="759" spans="1:50" x14ac:dyDescent="0.25">
      <c r="A759" t="s">
        <v>1341</v>
      </c>
      <c r="B759" t="s">
        <v>51</v>
      </c>
      <c r="C759" t="s">
        <v>52</v>
      </c>
      <c r="D759" t="s">
        <v>1342</v>
      </c>
      <c r="E759" t="s">
        <v>1343</v>
      </c>
      <c r="F759" t="s">
        <v>165</v>
      </c>
      <c r="G759" t="s">
        <v>56</v>
      </c>
      <c r="H759" t="s">
        <v>57</v>
      </c>
      <c r="I759" t="s">
        <v>58</v>
      </c>
      <c r="J759" t="s">
        <v>166</v>
      </c>
      <c r="K759" t="s">
        <v>167</v>
      </c>
      <c r="L759" t="s">
        <v>61</v>
      </c>
      <c r="M759" t="s">
        <v>62</v>
      </c>
      <c r="N759" t="s">
        <v>63</v>
      </c>
      <c r="O759" t="s">
        <v>64</v>
      </c>
      <c r="P759" t="s">
        <v>65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 s="1" t="s">
        <v>78</v>
      </c>
      <c r="AU759" s="1">
        <v>0</v>
      </c>
      <c r="AV759" s="1">
        <v>0</v>
      </c>
      <c r="AW759" s="1">
        <v>0</v>
      </c>
      <c r="AX759" t="s">
        <v>167</v>
      </c>
    </row>
    <row r="760" spans="1:50" x14ac:dyDescent="0.25">
      <c r="A760" t="s">
        <v>1600</v>
      </c>
      <c r="B760" t="s">
        <v>101</v>
      </c>
      <c r="C760" t="s">
        <v>615</v>
      </c>
      <c r="D760" t="s">
        <v>1601</v>
      </c>
      <c r="E760" t="s">
        <v>1602</v>
      </c>
      <c r="F760" t="s">
        <v>1544</v>
      </c>
      <c r="G760" t="s">
        <v>71</v>
      </c>
      <c r="H760" t="s">
        <v>106</v>
      </c>
      <c r="I760" t="s">
        <v>355</v>
      </c>
      <c r="J760" t="s">
        <v>1545</v>
      </c>
      <c r="K760" t="s">
        <v>1546</v>
      </c>
      <c r="L760" t="s">
        <v>61</v>
      </c>
      <c r="M760" t="s">
        <v>62</v>
      </c>
      <c r="N760" t="s">
        <v>76</v>
      </c>
      <c r="O760" t="s">
        <v>76</v>
      </c>
      <c r="P760" t="s">
        <v>110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 s="1" t="s">
        <v>78</v>
      </c>
      <c r="AU760" s="1">
        <v>0</v>
      </c>
      <c r="AV760" s="1">
        <v>0</v>
      </c>
      <c r="AW760" s="1">
        <v>0</v>
      </c>
      <c r="AX760" t="s">
        <v>1546</v>
      </c>
    </row>
    <row r="761" spans="1:50" x14ac:dyDescent="0.25">
      <c r="A761" t="s">
        <v>8302</v>
      </c>
      <c r="B761" t="s">
        <v>67</v>
      </c>
      <c r="C761" t="s">
        <v>284</v>
      </c>
      <c r="D761" t="s">
        <v>8303</v>
      </c>
      <c r="E761" t="s">
        <v>8304</v>
      </c>
      <c r="F761" t="s">
        <v>2805</v>
      </c>
      <c r="G761" t="s">
        <v>71</v>
      </c>
      <c r="H761" t="s">
        <v>72</v>
      </c>
      <c r="I761" t="s">
        <v>230</v>
      </c>
      <c r="J761" t="s">
        <v>2806</v>
      </c>
      <c r="K761" t="s">
        <v>2807</v>
      </c>
      <c r="L761" t="s">
        <v>61</v>
      </c>
      <c r="M761" t="s">
        <v>76</v>
      </c>
      <c r="N761" t="s">
        <v>76</v>
      </c>
      <c r="O761" t="s">
        <v>76</v>
      </c>
      <c r="P761" t="s">
        <v>77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27</v>
      </c>
      <c r="AG761">
        <v>0</v>
      </c>
      <c r="AH761">
        <v>0</v>
      </c>
      <c r="AI761">
        <v>27</v>
      </c>
      <c r="AJ761">
        <v>25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27</v>
      </c>
      <c r="AS761">
        <v>27</v>
      </c>
      <c r="AT761" s="1">
        <v>312.67579999999998</v>
      </c>
      <c r="AU761" s="1">
        <v>0</v>
      </c>
      <c r="AV761" s="1">
        <v>8442.2465999999986</v>
      </c>
      <c r="AW761" s="1">
        <v>0</v>
      </c>
      <c r="AX761" t="s">
        <v>2807</v>
      </c>
    </row>
    <row r="762" spans="1:50" x14ac:dyDescent="0.25">
      <c r="A762" t="s">
        <v>1603</v>
      </c>
      <c r="B762" t="s">
        <v>67</v>
      </c>
      <c r="C762">
        <v>2014</v>
      </c>
      <c r="D762" t="s">
        <v>1604</v>
      </c>
      <c r="E762" t="s">
        <v>1605</v>
      </c>
      <c r="F762" t="s">
        <v>1606</v>
      </c>
      <c r="G762" t="s">
        <v>71</v>
      </c>
      <c r="H762" t="s">
        <v>72</v>
      </c>
      <c r="I762" t="s">
        <v>133</v>
      </c>
      <c r="J762" t="s">
        <v>1607</v>
      </c>
      <c r="K762" t="s">
        <v>1608</v>
      </c>
      <c r="L762" t="s">
        <v>61</v>
      </c>
      <c r="M762" t="s">
        <v>62</v>
      </c>
      <c r="N762" t="s">
        <v>63</v>
      </c>
      <c r="O762" t="s">
        <v>85</v>
      </c>
      <c r="P762" t="s">
        <v>77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 s="1" t="s">
        <v>78</v>
      </c>
      <c r="AU762" s="1">
        <v>0</v>
      </c>
      <c r="AV762" s="1">
        <v>0</v>
      </c>
      <c r="AW762" s="1">
        <v>0</v>
      </c>
      <c r="AX762" t="s">
        <v>1608</v>
      </c>
    </row>
    <row r="763" spans="1:50" x14ac:dyDescent="0.25">
      <c r="A763" t="s">
        <v>4725</v>
      </c>
      <c r="B763" t="s">
        <v>51</v>
      </c>
      <c r="C763" t="s">
        <v>52</v>
      </c>
      <c r="D763" t="s">
        <v>4726</v>
      </c>
      <c r="E763" t="s">
        <v>4727</v>
      </c>
      <c r="F763" t="s">
        <v>4539</v>
      </c>
      <c r="G763" t="s">
        <v>56</v>
      </c>
      <c r="H763" t="s">
        <v>57</v>
      </c>
      <c r="I763" t="s">
        <v>2754</v>
      </c>
      <c r="J763" t="s">
        <v>4540</v>
      </c>
      <c r="K763" t="s">
        <v>4541</v>
      </c>
      <c r="L763" t="s">
        <v>61</v>
      </c>
      <c r="M763" t="s">
        <v>62</v>
      </c>
      <c r="N763" t="s">
        <v>63</v>
      </c>
      <c r="O763" t="s">
        <v>64</v>
      </c>
      <c r="P763" t="s">
        <v>65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1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0</v>
      </c>
      <c r="AM763">
        <v>0</v>
      </c>
      <c r="AN763">
        <v>0</v>
      </c>
      <c r="AO763">
        <v>0</v>
      </c>
      <c r="AP763">
        <v>1</v>
      </c>
      <c r="AQ763">
        <v>0</v>
      </c>
      <c r="AR763">
        <v>0</v>
      </c>
      <c r="AS763">
        <v>0</v>
      </c>
      <c r="AT763" s="1">
        <v>778.91</v>
      </c>
      <c r="AU763" s="1">
        <v>778.91</v>
      </c>
      <c r="AV763" s="1">
        <v>0</v>
      </c>
      <c r="AW763" s="1">
        <v>778.91</v>
      </c>
      <c r="AX763" t="s">
        <v>4541</v>
      </c>
    </row>
    <row r="764" spans="1:50" x14ac:dyDescent="0.25">
      <c r="A764" t="s">
        <v>4728</v>
      </c>
      <c r="B764" t="s">
        <v>67</v>
      </c>
      <c r="C764">
        <v>2014</v>
      </c>
      <c r="D764" t="s">
        <v>4729</v>
      </c>
      <c r="E764" t="s">
        <v>4730</v>
      </c>
      <c r="F764" t="s">
        <v>4731</v>
      </c>
      <c r="G764" t="s">
        <v>71</v>
      </c>
      <c r="H764" t="s">
        <v>72</v>
      </c>
      <c r="I764" t="s">
        <v>73</v>
      </c>
      <c r="J764" t="s">
        <v>4732</v>
      </c>
      <c r="K764" t="s">
        <v>4733</v>
      </c>
      <c r="L764" t="s">
        <v>61</v>
      </c>
      <c r="M764" t="s">
        <v>76</v>
      </c>
      <c r="N764" t="s">
        <v>76</v>
      </c>
      <c r="O764" t="s">
        <v>76</v>
      </c>
      <c r="P764" t="s">
        <v>77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 s="1" t="s">
        <v>78</v>
      </c>
      <c r="AU764" s="1">
        <v>0</v>
      </c>
      <c r="AV764" s="1">
        <v>0</v>
      </c>
      <c r="AW764" s="1">
        <v>0</v>
      </c>
      <c r="AX764" t="s">
        <v>4733</v>
      </c>
    </row>
    <row r="765" spans="1:50" x14ac:dyDescent="0.25">
      <c r="A765" t="s">
        <v>4801</v>
      </c>
      <c r="B765" t="s">
        <v>101</v>
      </c>
      <c r="C765" t="s">
        <v>171</v>
      </c>
      <c r="D765" t="s">
        <v>4802</v>
      </c>
      <c r="E765" t="s">
        <v>4803</v>
      </c>
      <c r="F765" t="s">
        <v>1057</v>
      </c>
      <c r="G765" t="s">
        <v>71</v>
      </c>
      <c r="H765" t="s">
        <v>106</v>
      </c>
      <c r="I765" t="s">
        <v>230</v>
      </c>
      <c r="J765" t="s">
        <v>1058</v>
      </c>
      <c r="K765" t="s">
        <v>1059</v>
      </c>
      <c r="L765" t="s">
        <v>61</v>
      </c>
      <c r="M765" t="s">
        <v>76</v>
      </c>
      <c r="N765" t="s">
        <v>76</v>
      </c>
      <c r="O765" t="s">
        <v>76</v>
      </c>
      <c r="P765" t="s">
        <v>110</v>
      </c>
      <c r="Q765">
        <v>171</v>
      </c>
      <c r="R765">
        <v>171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100</v>
      </c>
      <c r="AF765">
        <v>0</v>
      </c>
      <c r="AG765">
        <v>452</v>
      </c>
      <c r="AH765">
        <v>0</v>
      </c>
      <c r="AI765">
        <v>552</v>
      </c>
      <c r="AJ765">
        <v>375</v>
      </c>
      <c r="AK765">
        <v>171</v>
      </c>
      <c r="AL765">
        <v>0</v>
      </c>
      <c r="AM765">
        <v>0</v>
      </c>
      <c r="AN765">
        <v>0</v>
      </c>
      <c r="AO765">
        <v>0</v>
      </c>
      <c r="AP765">
        <v>171</v>
      </c>
      <c r="AQ765">
        <v>452</v>
      </c>
      <c r="AR765">
        <v>100</v>
      </c>
      <c r="AS765">
        <v>652</v>
      </c>
      <c r="AT765" s="1">
        <v>823.90219999999999</v>
      </c>
      <c r="AU765" s="1">
        <v>140887.27619999999</v>
      </c>
      <c r="AV765" s="1">
        <v>454794.01439999999</v>
      </c>
      <c r="AW765" s="1">
        <v>0</v>
      </c>
      <c r="AX765" t="s">
        <v>1059</v>
      </c>
    </row>
    <row r="766" spans="1:50" x14ac:dyDescent="0.25">
      <c r="A766" t="s">
        <v>4804</v>
      </c>
      <c r="B766" t="s">
        <v>67</v>
      </c>
      <c r="C766">
        <v>2014</v>
      </c>
      <c r="D766" t="s">
        <v>4805</v>
      </c>
      <c r="E766" t="s">
        <v>923</v>
      </c>
      <c r="F766" t="s">
        <v>397</v>
      </c>
      <c r="G766" t="s">
        <v>71</v>
      </c>
      <c r="H766" t="s">
        <v>72</v>
      </c>
      <c r="I766" t="s">
        <v>230</v>
      </c>
      <c r="J766" t="s">
        <v>398</v>
      </c>
      <c r="K766" t="s">
        <v>399</v>
      </c>
      <c r="L766" t="s">
        <v>61</v>
      </c>
      <c r="M766" t="s">
        <v>76</v>
      </c>
      <c r="N766" t="s">
        <v>76</v>
      </c>
      <c r="O766" t="s">
        <v>76</v>
      </c>
      <c r="P766" t="s">
        <v>77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 s="1" t="s">
        <v>78</v>
      </c>
      <c r="AU766" s="1">
        <v>0</v>
      </c>
      <c r="AV766" s="1">
        <v>0</v>
      </c>
      <c r="AW766" s="1">
        <v>0</v>
      </c>
      <c r="AX766" t="s">
        <v>399</v>
      </c>
    </row>
    <row r="767" spans="1:50" x14ac:dyDescent="0.25">
      <c r="A767" t="s">
        <v>1541</v>
      </c>
      <c r="B767" t="s">
        <v>67</v>
      </c>
      <c r="C767">
        <v>2014</v>
      </c>
      <c r="D767" t="s">
        <v>1542</v>
      </c>
      <c r="E767" t="s">
        <v>1543</v>
      </c>
      <c r="F767" t="s">
        <v>1544</v>
      </c>
      <c r="G767" t="s">
        <v>71</v>
      </c>
      <c r="H767" t="s">
        <v>72</v>
      </c>
      <c r="I767" t="s">
        <v>355</v>
      </c>
      <c r="J767" t="s">
        <v>1545</v>
      </c>
      <c r="K767" t="s">
        <v>1546</v>
      </c>
      <c r="L767" t="s">
        <v>61</v>
      </c>
      <c r="M767" t="s">
        <v>62</v>
      </c>
      <c r="N767" t="s">
        <v>63</v>
      </c>
      <c r="O767" t="s">
        <v>85</v>
      </c>
      <c r="P767" t="s">
        <v>77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 s="1" t="s">
        <v>78</v>
      </c>
      <c r="AU767" s="1">
        <v>0</v>
      </c>
      <c r="AV767" s="1">
        <v>0</v>
      </c>
      <c r="AW767" s="1">
        <v>0</v>
      </c>
      <c r="AX767" t="s">
        <v>1546</v>
      </c>
    </row>
    <row r="768" spans="1:50" x14ac:dyDescent="0.25">
      <c r="A768" t="s">
        <v>1547</v>
      </c>
      <c r="B768" t="s">
        <v>67</v>
      </c>
      <c r="C768">
        <v>2014</v>
      </c>
      <c r="D768" t="s">
        <v>1548</v>
      </c>
      <c r="E768" t="s">
        <v>729</v>
      </c>
      <c r="F768" t="s">
        <v>493</v>
      </c>
      <c r="G768" t="s">
        <v>71</v>
      </c>
      <c r="H768" t="s">
        <v>72</v>
      </c>
      <c r="I768" t="s">
        <v>230</v>
      </c>
      <c r="J768" t="s">
        <v>494</v>
      </c>
      <c r="K768" t="s">
        <v>495</v>
      </c>
      <c r="L768" t="s">
        <v>61</v>
      </c>
      <c r="M768" t="s">
        <v>76</v>
      </c>
      <c r="N768" t="s">
        <v>76</v>
      </c>
      <c r="O768" t="s">
        <v>76</v>
      </c>
      <c r="P768" t="s">
        <v>77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136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 s="1" t="s">
        <v>78</v>
      </c>
      <c r="AU768" s="1">
        <v>0</v>
      </c>
      <c r="AV768" s="1">
        <v>0</v>
      </c>
      <c r="AW768" s="1">
        <v>0</v>
      </c>
      <c r="AX768" t="s">
        <v>495</v>
      </c>
    </row>
    <row r="769" spans="1:50" x14ac:dyDescent="0.25">
      <c r="A769" t="s">
        <v>1561</v>
      </c>
      <c r="B769" t="s">
        <v>67</v>
      </c>
      <c r="C769">
        <v>2014</v>
      </c>
      <c r="D769" t="s">
        <v>1562</v>
      </c>
      <c r="E769" t="s">
        <v>69</v>
      </c>
      <c r="F769" t="s">
        <v>70</v>
      </c>
      <c r="G769" t="s">
        <v>71</v>
      </c>
      <c r="H769" t="s">
        <v>72</v>
      </c>
      <c r="I769" t="s">
        <v>73</v>
      </c>
      <c r="J769" t="s">
        <v>74</v>
      </c>
      <c r="K769" t="s">
        <v>75</v>
      </c>
      <c r="L769" t="s">
        <v>61</v>
      </c>
      <c r="M769" t="s">
        <v>62</v>
      </c>
      <c r="N769" t="s">
        <v>76</v>
      </c>
      <c r="O769" t="s">
        <v>76</v>
      </c>
      <c r="P769" t="s">
        <v>77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 s="1" t="s">
        <v>78</v>
      </c>
      <c r="AU769" s="1">
        <v>0</v>
      </c>
      <c r="AV769" s="1">
        <v>0</v>
      </c>
      <c r="AW769" s="1">
        <v>0</v>
      </c>
      <c r="AX769" t="s">
        <v>75</v>
      </c>
    </row>
    <row r="770" spans="1:50" x14ac:dyDescent="0.25">
      <c r="A770" t="s">
        <v>1563</v>
      </c>
      <c r="B770" t="s">
        <v>67</v>
      </c>
      <c r="C770" t="s">
        <v>718</v>
      </c>
      <c r="D770" t="s">
        <v>1564</v>
      </c>
      <c r="E770" t="s">
        <v>1565</v>
      </c>
      <c r="F770" t="s">
        <v>206</v>
      </c>
      <c r="G770" t="s">
        <v>71</v>
      </c>
      <c r="H770" t="s">
        <v>72</v>
      </c>
      <c r="I770" t="s">
        <v>133</v>
      </c>
      <c r="J770" t="s">
        <v>207</v>
      </c>
      <c r="K770" t="s">
        <v>208</v>
      </c>
      <c r="L770" t="s">
        <v>61</v>
      </c>
      <c r="M770" t="s">
        <v>76</v>
      </c>
      <c r="N770" t="s">
        <v>76</v>
      </c>
      <c r="O770" t="s">
        <v>76</v>
      </c>
      <c r="P770" t="s">
        <v>77</v>
      </c>
      <c r="Q770">
        <v>3</v>
      </c>
      <c r="R770">
        <v>3</v>
      </c>
      <c r="S770">
        <v>3</v>
      </c>
      <c r="T770">
        <v>3</v>
      </c>
      <c r="U770">
        <v>3</v>
      </c>
      <c r="V770">
        <v>3</v>
      </c>
      <c r="W770">
        <v>3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3</v>
      </c>
      <c r="AL770">
        <v>0</v>
      </c>
      <c r="AM770">
        <v>0</v>
      </c>
      <c r="AN770">
        <v>0</v>
      </c>
      <c r="AO770">
        <v>0</v>
      </c>
      <c r="AP770">
        <v>3</v>
      </c>
      <c r="AQ770">
        <v>0</v>
      </c>
      <c r="AR770">
        <v>0</v>
      </c>
      <c r="AS770">
        <v>0</v>
      </c>
      <c r="AT770" s="1">
        <v>1000.16</v>
      </c>
      <c r="AU770" s="1">
        <v>3000.48</v>
      </c>
      <c r="AV770" s="1">
        <v>0</v>
      </c>
      <c r="AW770" s="1">
        <v>0</v>
      </c>
      <c r="AX770" t="s">
        <v>208</v>
      </c>
    </row>
    <row r="771" spans="1:50" x14ac:dyDescent="0.25">
      <c r="A771" t="s">
        <v>1566</v>
      </c>
      <c r="B771" t="s">
        <v>51</v>
      </c>
      <c r="C771" t="s">
        <v>156</v>
      </c>
      <c r="D771" t="s">
        <v>1567</v>
      </c>
      <c r="E771" t="s">
        <v>1568</v>
      </c>
      <c r="F771" t="s">
        <v>755</v>
      </c>
      <c r="G771" t="s">
        <v>56</v>
      </c>
      <c r="H771" t="s">
        <v>57</v>
      </c>
      <c r="I771" t="s">
        <v>90</v>
      </c>
      <c r="J771" t="s">
        <v>91</v>
      </c>
      <c r="K771" t="s">
        <v>756</v>
      </c>
      <c r="L771" t="s">
        <v>61</v>
      </c>
      <c r="M771" t="s">
        <v>76</v>
      </c>
      <c r="N771" t="s">
        <v>76</v>
      </c>
      <c r="O771" t="s">
        <v>76</v>
      </c>
      <c r="P771" t="s">
        <v>65</v>
      </c>
      <c r="Q771">
        <v>587</v>
      </c>
      <c r="R771">
        <v>587</v>
      </c>
      <c r="S771">
        <v>515</v>
      </c>
      <c r="T771">
        <v>491</v>
      </c>
      <c r="U771">
        <v>491</v>
      </c>
      <c r="V771">
        <v>311</v>
      </c>
      <c r="W771">
        <v>131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180</v>
      </c>
      <c r="AH771">
        <v>0</v>
      </c>
      <c r="AI771">
        <v>180</v>
      </c>
      <c r="AJ771">
        <v>59</v>
      </c>
      <c r="AK771">
        <v>260</v>
      </c>
      <c r="AL771">
        <v>18</v>
      </c>
      <c r="AM771">
        <v>0</v>
      </c>
      <c r="AN771">
        <v>309</v>
      </c>
      <c r="AO771">
        <v>0</v>
      </c>
      <c r="AP771">
        <v>587</v>
      </c>
      <c r="AQ771">
        <v>0</v>
      </c>
      <c r="AR771">
        <v>180</v>
      </c>
      <c r="AS771">
        <v>120</v>
      </c>
      <c r="AT771" s="1">
        <v>637.41999999999996</v>
      </c>
      <c r="AU771" s="1">
        <v>374165.54</v>
      </c>
      <c r="AV771" s="1">
        <v>114735.59999999999</v>
      </c>
      <c r="AW771" s="1">
        <v>0</v>
      </c>
      <c r="AX771" t="s">
        <v>756</v>
      </c>
    </row>
    <row r="772" spans="1:50" x14ac:dyDescent="0.25">
      <c r="A772" t="s">
        <v>6810</v>
      </c>
      <c r="B772" t="s">
        <v>67</v>
      </c>
      <c r="C772" t="s">
        <v>284</v>
      </c>
      <c r="D772" t="s">
        <v>6811</v>
      </c>
      <c r="E772" t="s">
        <v>8339</v>
      </c>
      <c r="F772" t="s">
        <v>2410</v>
      </c>
      <c r="G772" t="s">
        <v>71</v>
      </c>
      <c r="H772" t="s">
        <v>72</v>
      </c>
      <c r="I772" t="s">
        <v>230</v>
      </c>
      <c r="J772" t="s">
        <v>2411</v>
      </c>
      <c r="K772" t="s">
        <v>2412</v>
      </c>
      <c r="L772" t="s">
        <v>61</v>
      </c>
      <c r="M772" t="s">
        <v>76</v>
      </c>
      <c r="N772" t="s">
        <v>76</v>
      </c>
      <c r="O772" t="s">
        <v>76</v>
      </c>
      <c r="P772" t="s">
        <v>77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186</v>
      </c>
      <c r="AF772">
        <v>0</v>
      </c>
      <c r="AG772">
        <v>252</v>
      </c>
      <c r="AH772">
        <v>0</v>
      </c>
      <c r="AI772">
        <v>438</v>
      </c>
      <c r="AJ772">
        <v>312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252</v>
      </c>
      <c r="AR772">
        <v>186</v>
      </c>
      <c r="AS772">
        <v>186</v>
      </c>
      <c r="AT772" s="1">
        <v>1107.0011</v>
      </c>
      <c r="AU772" s="1">
        <v>0</v>
      </c>
      <c r="AV772" s="1">
        <v>484866.48179999995</v>
      </c>
      <c r="AW772" s="1">
        <v>0</v>
      </c>
      <c r="AX772" t="s">
        <v>2412</v>
      </c>
    </row>
    <row r="773" spans="1:50" x14ac:dyDescent="0.25">
      <c r="A773" t="s">
        <v>6465</v>
      </c>
      <c r="B773" t="s">
        <v>67</v>
      </c>
      <c r="C773">
        <v>2014</v>
      </c>
      <c r="D773" t="s">
        <v>6466</v>
      </c>
      <c r="E773" t="s">
        <v>389</v>
      </c>
      <c r="F773" t="s">
        <v>390</v>
      </c>
      <c r="G773" t="s">
        <v>71</v>
      </c>
      <c r="H773" t="s">
        <v>72</v>
      </c>
      <c r="I773" t="s">
        <v>391</v>
      </c>
      <c r="J773" t="s">
        <v>392</v>
      </c>
      <c r="K773" t="s">
        <v>393</v>
      </c>
      <c r="L773" t="s">
        <v>61</v>
      </c>
      <c r="M773" t="s">
        <v>76</v>
      </c>
      <c r="N773" t="s">
        <v>76</v>
      </c>
      <c r="O773" t="s">
        <v>76</v>
      </c>
      <c r="P773" t="s">
        <v>77</v>
      </c>
      <c r="Q773">
        <v>71</v>
      </c>
      <c r="R773">
        <v>71</v>
      </c>
      <c r="S773">
        <v>71</v>
      </c>
      <c r="T773">
        <v>71</v>
      </c>
      <c r="U773">
        <v>71</v>
      </c>
      <c r="V773">
        <v>71</v>
      </c>
      <c r="W773">
        <v>71</v>
      </c>
      <c r="X773">
        <v>31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71</v>
      </c>
      <c r="AL773">
        <v>0</v>
      </c>
      <c r="AM773">
        <v>0</v>
      </c>
      <c r="AN773">
        <v>0</v>
      </c>
      <c r="AO773">
        <v>0</v>
      </c>
      <c r="AP773">
        <v>71</v>
      </c>
      <c r="AQ773">
        <v>0</v>
      </c>
      <c r="AR773">
        <v>0</v>
      </c>
      <c r="AS773">
        <v>0</v>
      </c>
      <c r="AT773" s="1">
        <v>899.93</v>
      </c>
      <c r="AU773" s="1">
        <v>63895.03</v>
      </c>
      <c r="AV773" s="1">
        <v>0</v>
      </c>
      <c r="AW773" s="1">
        <v>27897.829999999998</v>
      </c>
      <c r="AX773" t="s">
        <v>393</v>
      </c>
    </row>
    <row r="774" spans="1:50" x14ac:dyDescent="0.25">
      <c r="A774" t="s">
        <v>6467</v>
      </c>
      <c r="B774" t="s">
        <v>67</v>
      </c>
      <c r="C774" t="s">
        <v>129</v>
      </c>
      <c r="D774" t="s">
        <v>6468</v>
      </c>
      <c r="E774" t="s">
        <v>6469</v>
      </c>
      <c r="F774" t="s">
        <v>556</v>
      </c>
      <c r="G774" t="s">
        <v>71</v>
      </c>
      <c r="H774" t="s">
        <v>72</v>
      </c>
      <c r="I774" t="s">
        <v>355</v>
      </c>
      <c r="J774" t="s">
        <v>557</v>
      </c>
      <c r="K774" t="s">
        <v>558</v>
      </c>
      <c r="L774" t="s">
        <v>61</v>
      </c>
      <c r="M774" t="s">
        <v>62</v>
      </c>
      <c r="N774" t="s">
        <v>76</v>
      </c>
      <c r="O774" t="s">
        <v>76</v>
      </c>
      <c r="P774" t="s">
        <v>77</v>
      </c>
      <c r="Q774">
        <v>55</v>
      </c>
      <c r="R774">
        <v>55</v>
      </c>
      <c r="S774">
        <v>55</v>
      </c>
      <c r="T774">
        <v>55</v>
      </c>
      <c r="U774">
        <v>55</v>
      </c>
      <c r="V774">
        <v>55</v>
      </c>
      <c r="W774">
        <v>55</v>
      </c>
      <c r="X774">
        <v>55</v>
      </c>
      <c r="Y774">
        <v>50</v>
      </c>
      <c r="Z774">
        <v>14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55</v>
      </c>
      <c r="AL774">
        <v>0</v>
      </c>
      <c r="AM774">
        <v>0</v>
      </c>
      <c r="AN774">
        <v>0</v>
      </c>
      <c r="AO774">
        <v>0</v>
      </c>
      <c r="AP774">
        <v>55</v>
      </c>
      <c r="AQ774">
        <v>0</v>
      </c>
      <c r="AR774">
        <v>0</v>
      </c>
      <c r="AS774">
        <v>0</v>
      </c>
      <c r="AT774" s="1">
        <v>759.59</v>
      </c>
      <c r="AU774" s="1">
        <v>41777.450000000004</v>
      </c>
      <c r="AV774" s="1">
        <v>0</v>
      </c>
      <c r="AW774" s="1">
        <v>41777.450000000004</v>
      </c>
      <c r="AX774" t="s">
        <v>558</v>
      </c>
    </row>
    <row r="775" spans="1:50" x14ac:dyDescent="0.25">
      <c r="A775" t="s">
        <v>6470</v>
      </c>
      <c r="B775" t="s">
        <v>67</v>
      </c>
      <c r="C775">
        <v>2014</v>
      </c>
      <c r="D775" t="s">
        <v>6471</v>
      </c>
      <c r="E775" t="s">
        <v>555</v>
      </c>
      <c r="F775" t="s">
        <v>556</v>
      </c>
      <c r="G775" t="s">
        <v>71</v>
      </c>
      <c r="H775" t="s">
        <v>72</v>
      </c>
      <c r="I775" t="s">
        <v>355</v>
      </c>
      <c r="J775" t="s">
        <v>557</v>
      </c>
      <c r="K775" t="s">
        <v>558</v>
      </c>
      <c r="L775" t="s">
        <v>61</v>
      </c>
      <c r="M775" t="s">
        <v>62</v>
      </c>
      <c r="N775" t="s">
        <v>76</v>
      </c>
      <c r="O775" t="s">
        <v>76</v>
      </c>
      <c r="P775" t="s">
        <v>77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 s="1" t="s">
        <v>78</v>
      </c>
      <c r="AU775" s="1">
        <v>0</v>
      </c>
      <c r="AV775" s="1">
        <v>0</v>
      </c>
      <c r="AW775" s="1">
        <v>0</v>
      </c>
      <c r="AX775" t="s">
        <v>558</v>
      </c>
    </row>
    <row r="776" spans="1:50" x14ac:dyDescent="0.25">
      <c r="A776" t="s">
        <v>6472</v>
      </c>
      <c r="B776" t="s">
        <v>67</v>
      </c>
      <c r="C776">
        <v>2014</v>
      </c>
      <c r="D776" t="s">
        <v>6473</v>
      </c>
      <c r="E776" t="s">
        <v>923</v>
      </c>
      <c r="F776" t="s">
        <v>397</v>
      </c>
      <c r="G776" t="s">
        <v>71</v>
      </c>
      <c r="H776" t="s">
        <v>72</v>
      </c>
      <c r="I776" t="s">
        <v>230</v>
      </c>
      <c r="J776" t="s">
        <v>398</v>
      </c>
      <c r="K776" t="s">
        <v>399</v>
      </c>
      <c r="L776" t="s">
        <v>61</v>
      </c>
      <c r="M776" t="s">
        <v>76</v>
      </c>
      <c r="N776" t="s">
        <v>76</v>
      </c>
      <c r="O776" t="s">
        <v>76</v>
      </c>
      <c r="P776" t="s">
        <v>77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 s="1" t="s">
        <v>78</v>
      </c>
      <c r="AU776" s="1">
        <v>0</v>
      </c>
      <c r="AV776" s="1">
        <v>0</v>
      </c>
      <c r="AW776" s="1">
        <v>0</v>
      </c>
      <c r="AX776" t="s">
        <v>399</v>
      </c>
    </row>
    <row r="777" spans="1:50" x14ac:dyDescent="0.25">
      <c r="A777" t="s">
        <v>4806</v>
      </c>
      <c r="B777" t="s">
        <v>51</v>
      </c>
      <c r="C777" t="s">
        <v>122</v>
      </c>
      <c r="D777" t="s">
        <v>4807</v>
      </c>
      <c r="E777" t="s">
        <v>4808</v>
      </c>
      <c r="F777" t="s">
        <v>2321</v>
      </c>
      <c r="G777" t="s">
        <v>319</v>
      </c>
      <c r="H777" t="s">
        <v>57</v>
      </c>
      <c r="I777" t="s">
        <v>126</v>
      </c>
      <c r="J777" t="s">
        <v>76</v>
      </c>
      <c r="K777" t="s">
        <v>76</v>
      </c>
      <c r="L777" t="s">
        <v>61</v>
      </c>
      <c r="M777" t="s">
        <v>62</v>
      </c>
      <c r="N777" t="s">
        <v>63</v>
      </c>
      <c r="O777" t="s">
        <v>127</v>
      </c>
      <c r="P777" t="s">
        <v>127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0</v>
      </c>
      <c r="AM777">
        <v>0</v>
      </c>
      <c r="AN777">
        <v>0</v>
      </c>
      <c r="AO777">
        <v>0</v>
      </c>
      <c r="AP777">
        <v>1</v>
      </c>
      <c r="AQ777">
        <v>0</v>
      </c>
      <c r="AR777">
        <v>0</v>
      </c>
      <c r="AS777">
        <v>0</v>
      </c>
      <c r="AT777" s="1">
        <v>8041</v>
      </c>
      <c r="AU777" s="1">
        <v>8041</v>
      </c>
      <c r="AV777" s="1">
        <v>0</v>
      </c>
      <c r="AW777" s="1">
        <v>8041</v>
      </c>
      <c r="AX777" t="s">
        <v>76</v>
      </c>
    </row>
    <row r="778" spans="1:50" x14ac:dyDescent="0.25">
      <c r="A778" t="s">
        <v>4809</v>
      </c>
      <c r="B778" t="s">
        <v>190</v>
      </c>
      <c r="C778" t="s">
        <v>1264</v>
      </c>
      <c r="D778" t="s">
        <v>4810</v>
      </c>
      <c r="E778" t="s">
        <v>4811</v>
      </c>
      <c r="F778" t="s">
        <v>1671</v>
      </c>
      <c r="G778" t="s">
        <v>56</v>
      </c>
      <c r="H778" t="s">
        <v>57</v>
      </c>
      <c r="I778" t="s">
        <v>58</v>
      </c>
      <c r="J778" t="s">
        <v>1672</v>
      </c>
      <c r="K778" t="s">
        <v>1673</v>
      </c>
      <c r="L778" t="s">
        <v>196</v>
      </c>
      <c r="M778" t="s">
        <v>196</v>
      </c>
      <c r="N778" t="s">
        <v>76</v>
      </c>
      <c r="O778" t="s">
        <v>76</v>
      </c>
      <c r="P778" t="s">
        <v>65</v>
      </c>
      <c r="Q778">
        <v>2</v>
      </c>
      <c r="R778">
        <v>2</v>
      </c>
      <c r="S778">
        <v>2</v>
      </c>
      <c r="T778">
        <v>2</v>
      </c>
      <c r="U778">
        <v>2</v>
      </c>
      <c r="V778">
        <v>2</v>
      </c>
      <c r="W778">
        <v>2</v>
      </c>
      <c r="X778">
        <v>2</v>
      </c>
      <c r="Y778">
        <v>2</v>
      </c>
      <c r="Z778">
        <v>2</v>
      </c>
      <c r="AA778">
        <v>2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2</v>
      </c>
      <c r="AL778">
        <v>0</v>
      </c>
      <c r="AM778">
        <v>0</v>
      </c>
      <c r="AN778">
        <v>0</v>
      </c>
      <c r="AO778">
        <v>0</v>
      </c>
      <c r="AP778">
        <v>2</v>
      </c>
      <c r="AQ778">
        <v>0</v>
      </c>
      <c r="AR778">
        <v>0</v>
      </c>
      <c r="AS778">
        <v>0</v>
      </c>
      <c r="AT778" s="1">
        <v>588.71</v>
      </c>
      <c r="AU778" s="1">
        <v>1177.42</v>
      </c>
      <c r="AV778" s="1">
        <v>0</v>
      </c>
      <c r="AW778" s="1">
        <v>1177.42</v>
      </c>
      <c r="AX778" t="s">
        <v>1673</v>
      </c>
    </row>
    <row r="779" spans="1:50" x14ac:dyDescent="0.25">
      <c r="A779" t="s">
        <v>4812</v>
      </c>
      <c r="B779" t="s">
        <v>101</v>
      </c>
      <c r="C779" t="s">
        <v>615</v>
      </c>
      <c r="D779" t="s">
        <v>4813</v>
      </c>
      <c r="E779" t="s">
        <v>4814</v>
      </c>
      <c r="F779" t="s">
        <v>535</v>
      </c>
      <c r="G779" t="s">
        <v>71</v>
      </c>
      <c r="H779" t="s">
        <v>106</v>
      </c>
      <c r="I779" t="s">
        <v>230</v>
      </c>
      <c r="J779" t="s">
        <v>536</v>
      </c>
      <c r="K779" t="s">
        <v>537</v>
      </c>
      <c r="L779" t="s">
        <v>61</v>
      </c>
      <c r="M779" t="s">
        <v>62</v>
      </c>
      <c r="N779" t="s">
        <v>76</v>
      </c>
      <c r="O779" t="s">
        <v>76</v>
      </c>
      <c r="P779" t="s">
        <v>110</v>
      </c>
      <c r="Q779">
        <v>15</v>
      </c>
      <c r="R779">
        <v>15</v>
      </c>
      <c r="S779">
        <v>15</v>
      </c>
      <c r="T779">
        <v>15</v>
      </c>
      <c r="U779">
        <v>15</v>
      </c>
      <c r="V779">
        <v>15</v>
      </c>
      <c r="W779">
        <v>15</v>
      </c>
      <c r="X779">
        <v>15</v>
      </c>
      <c r="Y779">
        <v>15</v>
      </c>
      <c r="Z779">
        <v>15</v>
      </c>
      <c r="AA779">
        <v>15</v>
      </c>
      <c r="AB779">
        <v>15</v>
      </c>
      <c r="AC779">
        <v>15</v>
      </c>
      <c r="AD779">
        <v>15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15</v>
      </c>
      <c r="AL779">
        <v>0</v>
      </c>
      <c r="AM779">
        <v>0</v>
      </c>
      <c r="AN779">
        <v>0</v>
      </c>
      <c r="AO779">
        <v>0</v>
      </c>
      <c r="AP779">
        <v>15</v>
      </c>
      <c r="AQ779">
        <v>0</v>
      </c>
      <c r="AR779">
        <v>0</v>
      </c>
      <c r="AS779">
        <v>0</v>
      </c>
      <c r="AT779" s="1">
        <v>325.19</v>
      </c>
      <c r="AU779" s="1">
        <v>4877.8500000000004</v>
      </c>
      <c r="AV779" s="1">
        <v>0</v>
      </c>
      <c r="AW779" s="1">
        <v>4877.8500000000004</v>
      </c>
      <c r="AX779" t="s">
        <v>537</v>
      </c>
    </row>
    <row r="780" spans="1:50" x14ac:dyDescent="0.25">
      <c r="A780" t="s">
        <v>4839</v>
      </c>
      <c r="B780" t="s">
        <v>67</v>
      </c>
      <c r="C780">
        <v>2014</v>
      </c>
      <c r="D780" t="s">
        <v>4840</v>
      </c>
      <c r="E780" t="s">
        <v>509</v>
      </c>
      <c r="F780" t="s">
        <v>427</v>
      </c>
      <c r="G780" t="s">
        <v>71</v>
      </c>
      <c r="H780" t="s">
        <v>72</v>
      </c>
      <c r="I780" t="s">
        <v>73</v>
      </c>
      <c r="J780" t="s">
        <v>428</v>
      </c>
      <c r="K780" t="s">
        <v>429</v>
      </c>
      <c r="L780" t="s">
        <v>61</v>
      </c>
      <c r="M780" t="s">
        <v>76</v>
      </c>
      <c r="N780" t="s">
        <v>76</v>
      </c>
      <c r="O780" t="s">
        <v>76</v>
      </c>
      <c r="P780" t="s">
        <v>77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 s="1" t="s">
        <v>78</v>
      </c>
      <c r="AU780" s="1">
        <v>0</v>
      </c>
      <c r="AV780" s="1">
        <v>0</v>
      </c>
      <c r="AW780" s="1">
        <v>0</v>
      </c>
      <c r="AX780" t="s">
        <v>429</v>
      </c>
    </row>
    <row r="781" spans="1:50" x14ac:dyDescent="0.25">
      <c r="A781" t="s">
        <v>4841</v>
      </c>
      <c r="B781" t="s">
        <v>6870</v>
      </c>
      <c r="C781" t="s">
        <v>156</v>
      </c>
      <c r="D781" t="s">
        <v>4842</v>
      </c>
      <c r="E781" t="s">
        <v>4843</v>
      </c>
      <c r="F781" t="s">
        <v>1267</v>
      </c>
      <c r="G781" t="s">
        <v>56</v>
      </c>
      <c r="H781" t="s">
        <v>57</v>
      </c>
      <c r="I781" t="s">
        <v>90</v>
      </c>
      <c r="J781" t="s">
        <v>91</v>
      </c>
      <c r="K781" t="s">
        <v>1268</v>
      </c>
      <c r="L781" t="s">
        <v>61</v>
      </c>
      <c r="M781" t="s">
        <v>76</v>
      </c>
      <c r="N781" t="s">
        <v>76</v>
      </c>
      <c r="O781" t="s">
        <v>757</v>
      </c>
      <c r="P781" t="s">
        <v>65</v>
      </c>
      <c r="Q781">
        <v>557</v>
      </c>
      <c r="R781">
        <v>557</v>
      </c>
      <c r="S781">
        <v>533</v>
      </c>
      <c r="T781">
        <v>449</v>
      </c>
      <c r="U781">
        <v>449</v>
      </c>
      <c r="V781">
        <v>113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1076</v>
      </c>
      <c r="AH781">
        <v>0</v>
      </c>
      <c r="AI781">
        <v>1076</v>
      </c>
      <c r="AJ781">
        <v>180</v>
      </c>
      <c r="AK781">
        <v>407</v>
      </c>
      <c r="AL781">
        <v>19</v>
      </c>
      <c r="AM781">
        <v>0</v>
      </c>
      <c r="AN781">
        <v>131</v>
      </c>
      <c r="AO781">
        <v>0</v>
      </c>
      <c r="AP781">
        <v>557</v>
      </c>
      <c r="AQ781">
        <v>0</v>
      </c>
      <c r="AR781">
        <v>1076</v>
      </c>
      <c r="AS781">
        <v>84</v>
      </c>
      <c r="AT781" s="1">
        <v>533.29999999999995</v>
      </c>
      <c r="AU781" s="1">
        <v>297048.09999999998</v>
      </c>
      <c r="AV781" s="1">
        <v>573830.79999999993</v>
      </c>
      <c r="AW781" s="1">
        <v>0</v>
      </c>
      <c r="AX781" t="s">
        <v>1268</v>
      </c>
    </row>
    <row r="782" spans="1:50" x14ac:dyDescent="0.25">
      <c r="A782" t="s">
        <v>5532</v>
      </c>
      <c r="B782" t="s">
        <v>67</v>
      </c>
      <c r="C782">
        <v>2014</v>
      </c>
      <c r="D782" t="s">
        <v>5533</v>
      </c>
      <c r="E782" t="s">
        <v>1032</v>
      </c>
      <c r="F782" t="s">
        <v>1033</v>
      </c>
      <c r="G782" t="s">
        <v>71</v>
      </c>
      <c r="H782" t="s">
        <v>72</v>
      </c>
      <c r="I782" t="s">
        <v>133</v>
      </c>
      <c r="J782" t="s">
        <v>1034</v>
      </c>
      <c r="K782" t="s">
        <v>1035</v>
      </c>
      <c r="L782" t="s">
        <v>61</v>
      </c>
      <c r="M782" t="s">
        <v>76</v>
      </c>
      <c r="N782" t="s">
        <v>76</v>
      </c>
      <c r="O782" t="s">
        <v>76</v>
      </c>
      <c r="P782" t="s">
        <v>77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 s="1" t="s">
        <v>78</v>
      </c>
      <c r="AU782" s="1">
        <v>0</v>
      </c>
      <c r="AV782" s="1">
        <v>0</v>
      </c>
      <c r="AW782" s="1">
        <v>0</v>
      </c>
      <c r="AX782" t="s">
        <v>1035</v>
      </c>
    </row>
    <row r="783" spans="1:50" x14ac:dyDescent="0.25">
      <c r="A783" t="s">
        <v>5560</v>
      </c>
      <c r="B783" t="s">
        <v>67</v>
      </c>
      <c r="C783">
        <v>2014</v>
      </c>
      <c r="D783" t="s">
        <v>5561</v>
      </c>
      <c r="E783" t="s">
        <v>138</v>
      </c>
      <c r="F783" t="s">
        <v>139</v>
      </c>
      <c r="G783" t="s">
        <v>71</v>
      </c>
      <c r="H783" t="s">
        <v>72</v>
      </c>
      <c r="I783" t="s">
        <v>73</v>
      </c>
      <c r="J783" t="s">
        <v>140</v>
      </c>
      <c r="K783" t="s">
        <v>141</v>
      </c>
      <c r="L783" t="s">
        <v>61</v>
      </c>
      <c r="M783" t="s">
        <v>76</v>
      </c>
      <c r="N783" t="s">
        <v>76</v>
      </c>
      <c r="O783" t="s">
        <v>76</v>
      </c>
      <c r="P783" t="s">
        <v>77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 s="1" t="s">
        <v>78</v>
      </c>
      <c r="AU783" s="1">
        <v>0</v>
      </c>
      <c r="AV783" s="1">
        <v>0</v>
      </c>
      <c r="AW783" s="1">
        <v>0</v>
      </c>
      <c r="AX783" t="s">
        <v>141</v>
      </c>
    </row>
    <row r="784" spans="1:50" x14ac:dyDescent="0.25">
      <c r="A784" t="s">
        <v>5562</v>
      </c>
      <c r="B784" t="s">
        <v>67</v>
      </c>
      <c r="C784">
        <v>2014</v>
      </c>
      <c r="D784" t="s">
        <v>5563</v>
      </c>
      <c r="E784" t="s">
        <v>292</v>
      </c>
      <c r="F784" t="s">
        <v>293</v>
      </c>
      <c r="G784" t="s">
        <v>71</v>
      </c>
      <c r="H784" t="s">
        <v>72</v>
      </c>
      <c r="I784" t="s">
        <v>73</v>
      </c>
      <c r="J784" t="s">
        <v>294</v>
      </c>
      <c r="K784" t="s">
        <v>295</v>
      </c>
      <c r="L784" t="s">
        <v>61</v>
      </c>
      <c r="M784" t="s">
        <v>76</v>
      </c>
      <c r="N784" t="s">
        <v>76</v>
      </c>
      <c r="O784" t="s">
        <v>885</v>
      </c>
      <c r="P784" t="s">
        <v>77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 s="1" t="s">
        <v>78</v>
      </c>
      <c r="AU784" s="1">
        <v>0</v>
      </c>
      <c r="AV784" s="1">
        <v>0</v>
      </c>
      <c r="AW784" s="1">
        <v>0</v>
      </c>
      <c r="AX784" t="s">
        <v>295</v>
      </c>
    </row>
    <row r="785" spans="1:50" x14ac:dyDescent="0.25">
      <c r="A785" t="s">
        <v>5564</v>
      </c>
      <c r="B785" t="s">
        <v>101</v>
      </c>
      <c r="C785" t="s">
        <v>615</v>
      </c>
      <c r="D785" t="s">
        <v>5565</v>
      </c>
      <c r="E785" t="s">
        <v>1106</v>
      </c>
      <c r="F785" t="s">
        <v>180</v>
      </c>
      <c r="G785" t="s">
        <v>71</v>
      </c>
      <c r="H785" t="s">
        <v>106</v>
      </c>
      <c r="I785" t="s">
        <v>73</v>
      </c>
      <c r="J785" t="s">
        <v>181</v>
      </c>
      <c r="K785" t="s">
        <v>182</v>
      </c>
      <c r="L785" t="s">
        <v>61</v>
      </c>
      <c r="M785" t="s">
        <v>62</v>
      </c>
      <c r="N785" t="s">
        <v>76</v>
      </c>
      <c r="O785" t="s">
        <v>76</v>
      </c>
      <c r="P785" t="s">
        <v>110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 s="1" t="s">
        <v>78</v>
      </c>
      <c r="AU785" s="1">
        <v>0</v>
      </c>
      <c r="AV785" s="1">
        <v>0</v>
      </c>
      <c r="AW785" s="1">
        <v>0</v>
      </c>
      <c r="AX785" t="s">
        <v>182</v>
      </c>
    </row>
    <row r="786" spans="1:50" x14ac:dyDescent="0.25">
      <c r="A786" t="s">
        <v>5566</v>
      </c>
      <c r="B786" t="s">
        <v>67</v>
      </c>
      <c r="C786" t="s">
        <v>102</v>
      </c>
      <c r="D786" t="s">
        <v>5567</v>
      </c>
      <c r="E786" t="s">
        <v>5568</v>
      </c>
      <c r="F786" t="s">
        <v>451</v>
      </c>
      <c r="G786" t="s">
        <v>71</v>
      </c>
      <c r="H786" t="s">
        <v>72</v>
      </c>
      <c r="I786" t="s">
        <v>73</v>
      </c>
      <c r="J786" t="s">
        <v>452</v>
      </c>
      <c r="K786" t="s">
        <v>453</v>
      </c>
      <c r="L786" t="s">
        <v>61</v>
      </c>
      <c r="M786" t="s">
        <v>76</v>
      </c>
      <c r="N786" t="s">
        <v>76</v>
      </c>
      <c r="O786" t="s">
        <v>76</v>
      </c>
      <c r="P786" t="s">
        <v>77</v>
      </c>
      <c r="Q786">
        <v>1126</v>
      </c>
      <c r="R786">
        <v>1126</v>
      </c>
      <c r="S786">
        <v>976</v>
      </c>
      <c r="T786">
        <v>316</v>
      </c>
      <c r="U786">
        <v>316</v>
      </c>
      <c r="V786">
        <v>316</v>
      </c>
      <c r="W786">
        <v>166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145</v>
      </c>
      <c r="AK786">
        <v>352</v>
      </c>
      <c r="AL786">
        <v>0</v>
      </c>
      <c r="AM786">
        <v>0</v>
      </c>
      <c r="AN786">
        <v>774</v>
      </c>
      <c r="AO786">
        <v>0</v>
      </c>
      <c r="AP786">
        <v>1126</v>
      </c>
      <c r="AQ786">
        <v>0</v>
      </c>
      <c r="AR786">
        <v>0</v>
      </c>
      <c r="AS786">
        <v>0</v>
      </c>
      <c r="AT786" s="1">
        <v>540.30999999999995</v>
      </c>
      <c r="AU786" s="1">
        <v>608389.05999999994</v>
      </c>
      <c r="AV786" s="1">
        <v>0</v>
      </c>
      <c r="AW786" s="1">
        <v>0</v>
      </c>
      <c r="AX786" t="s">
        <v>453</v>
      </c>
    </row>
    <row r="787" spans="1:50" x14ac:dyDescent="0.25">
      <c r="A787" t="s">
        <v>1446</v>
      </c>
      <c r="B787" t="s">
        <v>51</v>
      </c>
      <c r="C787" t="s">
        <v>156</v>
      </c>
      <c r="D787" t="s">
        <v>1447</v>
      </c>
      <c r="E787" t="s">
        <v>1448</v>
      </c>
      <c r="F787" t="s">
        <v>1449</v>
      </c>
      <c r="G787" t="s">
        <v>56</v>
      </c>
      <c r="H787" t="s">
        <v>57</v>
      </c>
      <c r="I787" t="s">
        <v>90</v>
      </c>
      <c r="J787" t="s">
        <v>1450</v>
      </c>
      <c r="K787" t="s">
        <v>1451</v>
      </c>
      <c r="L787" t="s">
        <v>61</v>
      </c>
      <c r="M787" t="s">
        <v>76</v>
      </c>
      <c r="N787" t="s">
        <v>76</v>
      </c>
      <c r="O787" t="s">
        <v>76</v>
      </c>
      <c r="P787" t="s">
        <v>65</v>
      </c>
      <c r="Q787">
        <v>988</v>
      </c>
      <c r="R787">
        <v>988</v>
      </c>
      <c r="S787">
        <v>568</v>
      </c>
      <c r="T787">
        <v>528</v>
      </c>
      <c r="U787">
        <v>464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588</v>
      </c>
      <c r="AH787">
        <v>0</v>
      </c>
      <c r="AI787">
        <v>588</v>
      </c>
      <c r="AJ787">
        <v>324</v>
      </c>
      <c r="AK787">
        <v>962</v>
      </c>
      <c r="AL787">
        <v>26</v>
      </c>
      <c r="AM787">
        <v>0</v>
      </c>
      <c r="AN787">
        <v>0</v>
      </c>
      <c r="AO787">
        <v>0</v>
      </c>
      <c r="AP787">
        <v>988</v>
      </c>
      <c r="AQ787">
        <v>248</v>
      </c>
      <c r="AR787">
        <v>340</v>
      </c>
      <c r="AS787">
        <v>0</v>
      </c>
      <c r="AT787" s="1">
        <v>505.72</v>
      </c>
      <c r="AU787" s="1">
        <v>499651.36000000004</v>
      </c>
      <c r="AV787" s="1">
        <v>297363.36000000004</v>
      </c>
      <c r="AW787" s="1">
        <v>0</v>
      </c>
      <c r="AX787" t="s">
        <v>1451</v>
      </c>
    </row>
    <row r="788" spans="1:50" x14ac:dyDescent="0.25">
      <c r="A788" t="s">
        <v>1452</v>
      </c>
      <c r="B788" t="s">
        <v>67</v>
      </c>
      <c r="C788">
        <v>2014</v>
      </c>
      <c r="D788" t="s">
        <v>1453</v>
      </c>
      <c r="E788" t="s">
        <v>1454</v>
      </c>
      <c r="F788" t="s">
        <v>174</v>
      </c>
      <c r="G788" t="s">
        <v>71</v>
      </c>
      <c r="H788" t="s">
        <v>72</v>
      </c>
      <c r="I788" t="s">
        <v>73</v>
      </c>
      <c r="J788" t="s">
        <v>175</v>
      </c>
      <c r="K788" t="s">
        <v>176</v>
      </c>
      <c r="L788" t="s">
        <v>61</v>
      </c>
      <c r="M788" t="s">
        <v>62</v>
      </c>
      <c r="N788" t="s">
        <v>76</v>
      </c>
      <c r="O788" t="s">
        <v>76</v>
      </c>
      <c r="P788" t="s">
        <v>77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 s="1" t="s">
        <v>78</v>
      </c>
      <c r="AU788" s="1">
        <v>0</v>
      </c>
      <c r="AV788" s="1">
        <v>0</v>
      </c>
      <c r="AW788" s="1">
        <v>0</v>
      </c>
      <c r="AX788" t="s">
        <v>176</v>
      </c>
    </row>
    <row r="789" spans="1:50" x14ac:dyDescent="0.25">
      <c r="A789" t="s">
        <v>1455</v>
      </c>
      <c r="B789" t="s">
        <v>101</v>
      </c>
      <c r="C789" t="s">
        <v>251</v>
      </c>
      <c r="D789" t="s">
        <v>1456</v>
      </c>
      <c r="E789" t="s">
        <v>1457</v>
      </c>
      <c r="F789" t="s">
        <v>556</v>
      </c>
      <c r="G789" t="s">
        <v>71</v>
      </c>
      <c r="H789" t="s">
        <v>106</v>
      </c>
      <c r="I789" t="s">
        <v>355</v>
      </c>
      <c r="J789" t="s">
        <v>557</v>
      </c>
      <c r="K789" t="s">
        <v>558</v>
      </c>
      <c r="L789" t="s">
        <v>61</v>
      </c>
      <c r="M789" t="s">
        <v>76</v>
      </c>
      <c r="N789" t="s">
        <v>76</v>
      </c>
      <c r="O789" t="s">
        <v>76</v>
      </c>
      <c r="P789" t="s">
        <v>110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 s="1" t="s">
        <v>78</v>
      </c>
      <c r="AU789" s="1">
        <v>0</v>
      </c>
      <c r="AV789" s="1">
        <v>0</v>
      </c>
      <c r="AW789" s="1">
        <v>0</v>
      </c>
      <c r="AX789" t="s">
        <v>558</v>
      </c>
    </row>
    <row r="790" spans="1:50" x14ac:dyDescent="0.25">
      <c r="A790" t="s">
        <v>1458</v>
      </c>
      <c r="B790" t="s">
        <v>101</v>
      </c>
      <c r="C790" t="s">
        <v>615</v>
      </c>
      <c r="D790" t="s">
        <v>1459</v>
      </c>
      <c r="E790" t="s">
        <v>1460</v>
      </c>
      <c r="F790" t="s">
        <v>1461</v>
      </c>
      <c r="G790" t="s">
        <v>71</v>
      </c>
      <c r="H790" t="s">
        <v>106</v>
      </c>
      <c r="I790" t="s">
        <v>230</v>
      </c>
      <c r="J790" t="s">
        <v>1462</v>
      </c>
      <c r="K790" t="s">
        <v>1463</v>
      </c>
      <c r="L790" t="s">
        <v>61</v>
      </c>
      <c r="M790" t="s">
        <v>62</v>
      </c>
      <c r="N790" t="s">
        <v>76</v>
      </c>
      <c r="O790" t="s">
        <v>76</v>
      </c>
      <c r="P790" t="s">
        <v>110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0</v>
      </c>
      <c r="AM790">
        <v>0</v>
      </c>
      <c r="AN790">
        <v>0</v>
      </c>
      <c r="AO790">
        <v>0</v>
      </c>
      <c r="AP790">
        <v>1</v>
      </c>
      <c r="AQ790">
        <v>0</v>
      </c>
      <c r="AR790">
        <v>0</v>
      </c>
      <c r="AS790">
        <v>0</v>
      </c>
      <c r="AT790" s="1">
        <v>388.06</v>
      </c>
      <c r="AU790" s="1">
        <v>388.06</v>
      </c>
      <c r="AV790" s="1">
        <v>0</v>
      </c>
      <c r="AW790" s="1">
        <v>388.06</v>
      </c>
      <c r="AX790" t="s">
        <v>1463</v>
      </c>
    </row>
    <row r="791" spans="1:50" x14ac:dyDescent="0.25">
      <c r="A791" t="s">
        <v>1464</v>
      </c>
      <c r="B791" t="s">
        <v>67</v>
      </c>
      <c r="C791" t="s">
        <v>94</v>
      </c>
      <c r="D791" t="s">
        <v>1465</v>
      </c>
      <c r="E791" t="s">
        <v>1466</v>
      </c>
      <c r="F791" t="s">
        <v>414</v>
      </c>
      <c r="G791" t="s">
        <v>71</v>
      </c>
      <c r="H791" t="s">
        <v>72</v>
      </c>
      <c r="I791" t="s">
        <v>73</v>
      </c>
      <c r="J791" t="s">
        <v>415</v>
      </c>
      <c r="K791" t="s">
        <v>416</v>
      </c>
      <c r="L791" t="s">
        <v>61</v>
      </c>
      <c r="M791" t="s">
        <v>76</v>
      </c>
      <c r="N791" t="s">
        <v>76</v>
      </c>
      <c r="O791" t="s">
        <v>76</v>
      </c>
      <c r="P791" t="s">
        <v>77</v>
      </c>
      <c r="Q791">
        <v>58</v>
      </c>
      <c r="R791">
        <v>58</v>
      </c>
      <c r="S791">
        <v>58</v>
      </c>
      <c r="T791">
        <v>58</v>
      </c>
      <c r="U791">
        <v>58</v>
      </c>
      <c r="V791">
        <v>58</v>
      </c>
      <c r="W791">
        <v>58</v>
      </c>
      <c r="X791">
        <v>58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58</v>
      </c>
      <c r="AL791">
        <v>0</v>
      </c>
      <c r="AM791">
        <v>0</v>
      </c>
      <c r="AN791">
        <v>0</v>
      </c>
      <c r="AO791">
        <v>0</v>
      </c>
      <c r="AP791">
        <v>58</v>
      </c>
      <c r="AQ791">
        <v>0</v>
      </c>
      <c r="AR791">
        <v>0</v>
      </c>
      <c r="AS791">
        <v>0</v>
      </c>
      <c r="AT791" s="1">
        <v>537.79</v>
      </c>
      <c r="AU791" s="1">
        <v>31191.82</v>
      </c>
      <c r="AV791" s="1">
        <v>0</v>
      </c>
      <c r="AW791" s="1">
        <v>31191.82</v>
      </c>
      <c r="AX791" t="s">
        <v>416</v>
      </c>
    </row>
    <row r="792" spans="1:50" x14ac:dyDescent="0.25">
      <c r="A792" t="s">
        <v>5569</v>
      </c>
      <c r="B792" t="s">
        <v>67</v>
      </c>
      <c r="C792" t="s">
        <v>102</v>
      </c>
      <c r="D792" t="s">
        <v>5570</v>
      </c>
      <c r="E792" t="s">
        <v>4960</v>
      </c>
      <c r="F792" t="s">
        <v>451</v>
      </c>
      <c r="G792" t="s">
        <v>71</v>
      </c>
      <c r="H792" t="s">
        <v>72</v>
      </c>
      <c r="I792" t="s">
        <v>73</v>
      </c>
      <c r="J792" t="s">
        <v>452</v>
      </c>
      <c r="K792" t="s">
        <v>453</v>
      </c>
      <c r="L792" t="s">
        <v>61</v>
      </c>
      <c r="M792" t="s">
        <v>76</v>
      </c>
      <c r="N792" t="s">
        <v>76</v>
      </c>
      <c r="O792" t="s">
        <v>76</v>
      </c>
      <c r="P792" t="s">
        <v>77</v>
      </c>
      <c r="Q792">
        <v>30</v>
      </c>
      <c r="R792">
        <v>30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50</v>
      </c>
      <c r="AF792">
        <v>0</v>
      </c>
      <c r="AG792">
        <v>0</v>
      </c>
      <c r="AH792">
        <v>0</v>
      </c>
      <c r="AI792">
        <v>50</v>
      </c>
      <c r="AJ792">
        <v>80</v>
      </c>
      <c r="AK792">
        <v>30</v>
      </c>
      <c r="AL792">
        <v>0</v>
      </c>
      <c r="AM792">
        <v>0</v>
      </c>
      <c r="AN792">
        <v>0</v>
      </c>
      <c r="AO792">
        <v>0</v>
      </c>
      <c r="AP792">
        <v>30</v>
      </c>
      <c r="AQ792">
        <v>0</v>
      </c>
      <c r="AR792">
        <v>50</v>
      </c>
      <c r="AS792">
        <v>50</v>
      </c>
      <c r="AT792" s="1">
        <v>601.03369999999995</v>
      </c>
      <c r="AU792" s="1">
        <v>18031.010999999999</v>
      </c>
      <c r="AV792" s="1">
        <v>30051.684999999998</v>
      </c>
      <c r="AW792" s="1">
        <v>0</v>
      </c>
      <c r="AX792" t="s">
        <v>453</v>
      </c>
    </row>
    <row r="793" spans="1:50" x14ac:dyDescent="0.25">
      <c r="A793" t="s">
        <v>5598</v>
      </c>
      <c r="B793" t="s">
        <v>67</v>
      </c>
      <c r="C793">
        <v>2014</v>
      </c>
      <c r="D793" t="s">
        <v>5599</v>
      </c>
      <c r="E793" t="s">
        <v>834</v>
      </c>
      <c r="F793" t="s">
        <v>451</v>
      </c>
      <c r="G793" t="s">
        <v>71</v>
      </c>
      <c r="H793" t="s">
        <v>72</v>
      </c>
      <c r="I793" t="s">
        <v>73</v>
      </c>
      <c r="J793" t="s">
        <v>452</v>
      </c>
      <c r="K793" t="s">
        <v>453</v>
      </c>
      <c r="L793" t="s">
        <v>61</v>
      </c>
      <c r="M793" t="s">
        <v>76</v>
      </c>
      <c r="N793" t="s">
        <v>76</v>
      </c>
      <c r="O793" t="s">
        <v>76</v>
      </c>
      <c r="P793" t="s">
        <v>77</v>
      </c>
      <c r="Q793">
        <v>5</v>
      </c>
      <c r="R793">
        <v>5</v>
      </c>
      <c r="S793">
        <v>5</v>
      </c>
      <c r="T793">
        <v>5</v>
      </c>
      <c r="U793">
        <v>5</v>
      </c>
      <c r="V793">
        <v>5</v>
      </c>
      <c r="W793">
        <v>5</v>
      </c>
      <c r="X793">
        <v>5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1</v>
      </c>
      <c r="AK793">
        <v>5</v>
      </c>
      <c r="AL793">
        <v>0</v>
      </c>
      <c r="AM793">
        <v>0</v>
      </c>
      <c r="AN793">
        <v>0</v>
      </c>
      <c r="AO793">
        <v>0</v>
      </c>
      <c r="AP793">
        <v>5</v>
      </c>
      <c r="AQ793">
        <v>0</v>
      </c>
      <c r="AR793">
        <v>0</v>
      </c>
      <c r="AS793">
        <v>0</v>
      </c>
      <c r="AT793" s="1">
        <v>824.03</v>
      </c>
      <c r="AU793" s="1">
        <v>4120.1499999999996</v>
      </c>
      <c r="AV793" s="1">
        <v>0</v>
      </c>
      <c r="AW793" s="1">
        <v>4120.1499999999996</v>
      </c>
      <c r="AX793" t="s">
        <v>453</v>
      </c>
    </row>
    <row r="794" spans="1:50" x14ac:dyDescent="0.25">
      <c r="A794" t="s">
        <v>5600</v>
      </c>
      <c r="B794" t="s">
        <v>67</v>
      </c>
      <c r="C794">
        <v>2014</v>
      </c>
      <c r="D794" t="s">
        <v>5601</v>
      </c>
      <c r="E794" t="s">
        <v>256</v>
      </c>
      <c r="F794" t="s">
        <v>257</v>
      </c>
      <c r="G794" t="s">
        <v>71</v>
      </c>
      <c r="H794" t="s">
        <v>72</v>
      </c>
      <c r="I794" t="s">
        <v>133</v>
      </c>
      <c r="J794" t="s">
        <v>258</v>
      </c>
      <c r="K794" t="s">
        <v>259</v>
      </c>
      <c r="L794" t="s">
        <v>61</v>
      </c>
      <c r="M794" t="s">
        <v>76</v>
      </c>
      <c r="N794" t="s">
        <v>76</v>
      </c>
      <c r="O794" t="s">
        <v>76</v>
      </c>
      <c r="P794" t="s">
        <v>77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 s="1" t="s">
        <v>78</v>
      </c>
      <c r="AU794" s="1">
        <v>0</v>
      </c>
      <c r="AV794" s="1">
        <v>0</v>
      </c>
      <c r="AW794" s="1">
        <v>0</v>
      </c>
      <c r="AX794" t="s">
        <v>259</v>
      </c>
    </row>
    <row r="795" spans="1:50" x14ac:dyDescent="0.25">
      <c r="A795" t="s">
        <v>5602</v>
      </c>
      <c r="B795" t="s">
        <v>51</v>
      </c>
      <c r="C795" t="s">
        <v>156</v>
      </c>
      <c r="D795" t="s">
        <v>5603</v>
      </c>
      <c r="E795" t="s">
        <v>5604</v>
      </c>
      <c r="F795" t="s">
        <v>504</v>
      </c>
      <c r="G795" t="s">
        <v>56</v>
      </c>
      <c r="H795" t="s">
        <v>57</v>
      </c>
      <c r="I795" t="s">
        <v>90</v>
      </c>
      <c r="J795" t="s">
        <v>505</v>
      </c>
      <c r="K795" t="s">
        <v>506</v>
      </c>
      <c r="L795" t="s">
        <v>61</v>
      </c>
      <c r="M795" t="s">
        <v>62</v>
      </c>
      <c r="N795" t="s">
        <v>76</v>
      </c>
      <c r="O795" t="s">
        <v>76</v>
      </c>
      <c r="P795" t="s">
        <v>65</v>
      </c>
      <c r="Q795">
        <v>1311</v>
      </c>
      <c r="R795">
        <v>1311</v>
      </c>
      <c r="S795">
        <v>1191</v>
      </c>
      <c r="T795">
        <v>1023</v>
      </c>
      <c r="U795">
        <v>819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56</v>
      </c>
      <c r="AG795">
        <v>1608</v>
      </c>
      <c r="AH795">
        <v>0</v>
      </c>
      <c r="AI795">
        <v>1664</v>
      </c>
      <c r="AJ795">
        <v>288</v>
      </c>
      <c r="AK795">
        <v>939</v>
      </c>
      <c r="AL795">
        <v>0</v>
      </c>
      <c r="AM795">
        <v>0</v>
      </c>
      <c r="AN795">
        <v>372</v>
      </c>
      <c r="AO795">
        <v>0</v>
      </c>
      <c r="AP795">
        <v>1311</v>
      </c>
      <c r="AQ795">
        <v>0</v>
      </c>
      <c r="AR795">
        <v>1664</v>
      </c>
      <c r="AS795">
        <v>584</v>
      </c>
      <c r="AT795" s="1">
        <v>461.98</v>
      </c>
      <c r="AU795" s="1">
        <v>605655.78</v>
      </c>
      <c r="AV795" s="1">
        <v>768734.71999999997</v>
      </c>
      <c r="AW795" s="1">
        <v>0</v>
      </c>
      <c r="AX795" t="s">
        <v>506</v>
      </c>
    </row>
    <row r="796" spans="1:50" x14ac:dyDescent="0.25">
      <c r="A796" t="s">
        <v>5605</v>
      </c>
      <c r="B796" t="s">
        <v>67</v>
      </c>
      <c r="C796">
        <v>2014</v>
      </c>
      <c r="D796" t="s">
        <v>5606</v>
      </c>
      <c r="E796" t="s">
        <v>334</v>
      </c>
      <c r="F796" t="s">
        <v>335</v>
      </c>
      <c r="G796" t="s">
        <v>71</v>
      </c>
      <c r="H796" t="s">
        <v>72</v>
      </c>
      <c r="I796" t="s">
        <v>230</v>
      </c>
      <c r="J796" t="s">
        <v>336</v>
      </c>
      <c r="K796" t="s">
        <v>335</v>
      </c>
      <c r="L796" t="s">
        <v>61</v>
      </c>
      <c r="M796" t="s">
        <v>76</v>
      </c>
      <c r="N796" t="s">
        <v>76</v>
      </c>
      <c r="O796" t="s">
        <v>76</v>
      </c>
      <c r="P796" t="s">
        <v>77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 s="1" t="s">
        <v>78</v>
      </c>
      <c r="AU796" s="1">
        <v>0</v>
      </c>
      <c r="AV796" s="1">
        <v>0</v>
      </c>
      <c r="AW796" s="1">
        <v>0</v>
      </c>
      <c r="AX796" t="s">
        <v>335</v>
      </c>
    </row>
    <row r="797" spans="1:50" x14ac:dyDescent="0.25">
      <c r="A797" t="s">
        <v>4679</v>
      </c>
      <c r="B797" t="s">
        <v>101</v>
      </c>
      <c r="C797" t="s">
        <v>156</v>
      </c>
      <c r="D797" t="s">
        <v>4680</v>
      </c>
      <c r="E797" t="s">
        <v>451</v>
      </c>
      <c r="F797" t="s">
        <v>451</v>
      </c>
      <c r="G797" t="s">
        <v>71</v>
      </c>
      <c r="H797" t="s">
        <v>106</v>
      </c>
      <c r="I797" t="s">
        <v>73</v>
      </c>
      <c r="J797" t="s">
        <v>452</v>
      </c>
      <c r="K797" t="s">
        <v>453</v>
      </c>
      <c r="L797" t="s">
        <v>61</v>
      </c>
      <c r="M797" t="s">
        <v>76</v>
      </c>
      <c r="N797" t="s">
        <v>76</v>
      </c>
      <c r="O797" t="s">
        <v>76</v>
      </c>
      <c r="P797" t="s">
        <v>110</v>
      </c>
      <c r="Q797">
        <v>153</v>
      </c>
      <c r="R797">
        <v>153</v>
      </c>
      <c r="S797">
        <v>153</v>
      </c>
      <c r="T797">
        <v>153</v>
      </c>
      <c r="U797">
        <v>153</v>
      </c>
      <c r="V797">
        <v>153</v>
      </c>
      <c r="W797">
        <v>153</v>
      </c>
      <c r="X797">
        <v>65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1</v>
      </c>
      <c r="AK797">
        <v>153</v>
      </c>
      <c r="AL797">
        <v>0</v>
      </c>
      <c r="AM797">
        <v>0</v>
      </c>
      <c r="AN797">
        <v>0</v>
      </c>
      <c r="AO797">
        <v>0</v>
      </c>
      <c r="AP797">
        <v>153</v>
      </c>
      <c r="AQ797">
        <v>0</v>
      </c>
      <c r="AR797">
        <v>0</v>
      </c>
      <c r="AS797">
        <v>0</v>
      </c>
      <c r="AT797" s="1">
        <v>662.02</v>
      </c>
      <c r="AU797" s="1">
        <v>101289.06</v>
      </c>
      <c r="AV797" s="1">
        <v>0</v>
      </c>
      <c r="AW797" s="1">
        <v>43031.299999999996</v>
      </c>
      <c r="AX797" t="s">
        <v>453</v>
      </c>
    </row>
    <row r="798" spans="1:50" x14ac:dyDescent="0.25">
      <c r="A798" t="s">
        <v>4681</v>
      </c>
      <c r="B798" t="s">
        <v>67</v>
      </c>
      <c r="C798">
        <v>2014</v>
      </c>
      <c r="D798" t="s">
        <v>4682</v>
      </c>
      <c r="E798" t="s">
        <v>2874</v>
      </c>
      <c r="F798" t="s">
        <v>2875</v>
      </c>
      <c r="G798" t="s">
        <v>71</v>
      </c>
      <c r="H798" t="s">
        <v>72</v>
      </c>
      <c r="I798" t="s">
        <v>133</v>
      </c>
      <c r="J798" t="s">
        <v>215</v>
      </c>
      <c r="K798" t="s">
        <v>2876</v>
      </c>
      <c r="L798" t="s">
        <v>61</v>
      </c>
      <c r="M798" t="s">
        <v>76</v>
      </c>
      <c r="N798" t="s">
        <v>76</v>
      </c>
      <c r="O798" t="s">
        <v>76</v>
      </c>
      <c r="P798" t="s">
        <v>77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 s="1" t="s">
        <v>78</v>
      </c>
      <c r="AU798" s="1">
        <v>0</v>
      </c>
      <c r="AV798" s="1">
        <v>0</v>
      </c>
      <c r="AW798" s="1">
        <v>0</v>
      </c>
      <c r="AX798" t="s">
        <v>2876</v>
      </c>
    </row>
    <row r="799" spans="1:50" x14ac:dyDescent="0.25">
      <c r="A799" t="s">
        <v>4683</v>
      </c>
      <c r="B799" t="s">
        <v>67</v>
      </c>
      <c r="C799">
        <v>2014</v>
      </c>
      <c r="D799" t="s">
        <v>4684</v>
      </c>
      <c r="E799" t="s">
        <v>4685</v>
      </c>
      <c r="F799" t="s">
        <v>4686</v>
      </c>
      <c r="G799" t="s">
        <v>56</v>
      </c>
      <c r="H799" t="s">
        <v>72</v>
      </c>
      <c r="I799" t="s">
        <v>2754</v>
      </c>
      <c r="J799" t="s">
        <v>4687</v>
      </c>
      <c r="K799" t="s">
        <v>4688</v>
      </c>
      <c r="L799" t="s">
        <v>61</v>
      </c>
      <c r="M799" t="s">
        <v>76</v>
      </c>
      <c r="N799" t="s">
        <v>76</v>
      </c>
      <c r="O799" t="s">
        <v>76</v>
      </c>
      <c r="P799" t="s">
        <v>65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 s="1" t="s">
        <v>78</v>
      </c>
      <c r="AU799" s="1">
        <v>0</v>
      </c>
      <c r="AV799" s="1">
        <v>0</v>
      </c>
      <c r="AW799" s="1">
        <v>0</v>
      </c>
      <c r="AX799" t="s">
        <v>4688</v>
      </c>
    </row>
    <row r="800" spans="1:50" x14ac:dyDescent="0.25">
      <c r="A800" t="s">
        <v>8593</v>
      </c>
      <c r="B800" t="s">
        <v>51</v>
      </c>
      <c r="C800" t="s">
        <v>143</v>
      </c>
      <c r="D800" t="s">
        <v>8594</v>
      </c>
      <c r="E800" t="s">
        <v>3511</v>
      </c>
      <c r="F800" t="s">
        <v>1853</v>
      </c>
      <c r="G800" t="s">
        <v>56</v>
      </c>
      <c r="H800" t="s">
        <v>72</v>
      </c>
      <c r="I800" t="s">
        <v>58</v>
      </c>
      <c r="J800" t="s">
        <v>1854</v>
      </c>
      <c r="K800" t="s">
        <v>1855</v>
      </c>
      <c r="L800" t="s">
        <v>61</v>
      </c>
      <c r="M800" t="s">
        <v>76</v>
      </c>
      <c r="N800" t="s">
        <v>76</v>
      </c>
      <c r="O800" t="s">
        <v>76</v>
      </c>
      <c r="P800" t="s">
        <v>65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541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 s="1" t="s">
        <v>78</v>
      </c>
      <c r="AU800" s="1">
        <v>0</v>
      </c>
      <c r="AV800" s="1">
        <v>0</v>
      </c>
      <c r="AW800" s="1">
        <v>0</v>
      </c>
      <c r="AX800" t="s">
        <v>1855</v>
      </c>
    </row>
    <row r="801" spans="1:50" x14ac:dyDescent="0.25">
      <c r="A801" t="s">
        <v>4689</v>
      </c>
      <c r="B801" t="s">
        <v>51</v>
      </c>
      <c r="C801">
        <v>2013</v>
      </c>
      <c r="D801" t="s">
        <v>4690</v>
      </c>
      <c r="E801" t="s">
        <v>4691</v>
      </c>
      <c r="F801" t="s">
        <v>4692</v>
      </c>
      <c r="G801" t="s">
        <v>2986</v>
      </c>
      <c r="H801" t="s">
        <v>57</v>
      </c>
      <c r="I801" t="s">
        <v>58</v>
      </c>
      <c r="J801" t="s">
        <v>76</v>
      </c>
      <c r="K801" t="s">
        <v>4693</v>
      </c>
      <c r="L801" t="s">
        <v>61</v>
      </c>
      <c r="M801" t="s">
        <v>62</v>
      </c>
      <c r="N801" t="s">
        <v>76</v>
      </c>
      <c r="O801" t="s">
        <v>76</v>
      </c>
      <c r="P801" t="s">
        <v>65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 s="1" t="s">
        <v>78</v>
      </c>
      <c r="AU801" s="1">
        <v>0</v>
      </c>
      <c r="AV801" s="1">
        <v>0</v>
      </c>
      <c r="AW801" s="1">
        <v>0</v>
      </c>
      <c r="AX801" t="s">
        <v>4693</v>
      </c>
    </row>
    <row r="802" spans="1:50" x14ac:dyDescent="0.25">
      <c r="A802" t="s">
        <v>5144</v>
      </c>
      <c r="B802" t="s">
        <v>51</v>
      </c>
      <c r="C802" t="s">
        <v>143</v>
      </c>
      <c r="D802" t="s">
        <v>5145</v>
      </c>
      <c r="E802" t="s">
        <v>5146</v>
      </c>
      <c r="F802" t="s">
        <v>3031</v>
      </c>
      <c r="G802" t="s">
        <v>56</v>
      </c>
      <c r="H802" t="s">
        <v>72</v>
      </c>
      <c r="I802" t="s">
        <v>90</v>
      </c>
      <c r="J802" t="s">
        <v>3032</v>
      </c>
      <c r="K802" t="s">
        <v>3033</v>
      </c>
      <c r="L802" t="s">
        <v>61</v>
      </c>
      <c r="M802" t="s">
        <v>76</v>
      </c>
      <c r="N802" t="s">
        <v>76</v>
      </c>
      <c r="O802" t="s">
        <v>76</v>
      </c>
      <c r="P802" t="s">
        <v>65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1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 s="1" t="s">
        <v>78</v>
      </c>
      <c r="AU802" s="1">
        <v>0</v>
      </c>
      <c r="AV802" s="1">
        <v>0</v>
      </c>
      <c r="AW802" s="1">
        <v>0</v>
      </c>
      <c r="AX802" t="s">
        <v>3033</v>
      </c>
    </row>
    <row r="803" spans="1:50" x14ac:dyDescent="0.25">
      <c r="A803" t="s">
        <v>5147</v>
      </c>
      <c r="B803" t="s">
        <v>51</v>
      </c>
      <c r="C803" t="s">
        <v>112</v>
      </c>
      <c r="D803" t="s">
        <v>5148</v>
      </c>
      <c r="E803" t="s">
        <v>5149</v>
      </c>
      <c r="F803" t="s">
        <v>1116</v>
      </c>
      <c r="G803" t="s">
        <v>56</v>
      </c>
      <c r="H803" t="s">
        <v>57</v>
      </c>
      <c r="I803" t="s">
        <v>58</v>
      </c>
      <c r="J803" t="s">
        <v>1117</v>
      </c>
      <c r="K803" t="s">
        <v>1118</v>
      </c>
      <c r="L803" t="s">
        <v>61</v>
      </c>
      <c r="M803" t="s">
        <v>76</v>
      </c>
      <c r="N803" t="s">
        <v>76</v>
      </c>
      <c r="O803" t="s">
        <v>76</v>
      </c>
      <c r="P803" t="s">
        <v>65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 s="1" t="s">
        <v>78</v>
      </c>
      <c r="AU803" s="1">
        <v>0</v>
      </c>
      <c r="AV803" s="1">
        <v>0</v>
      </c>
      <c r="AW803" s="1">
        <v>0</v>
      </c>
      <c r="AX803" t="s">
        <v>1118</v>
      </c>
    </row>
    <row r="804" spans="1:50" x14ac:dyDescent="0.25">
      <c r="A804" t="s">
        <v>5232</v>
      </c>
      <c r="B804" t="s">
        <v>101</v>
      </c>
      <c r="C804" t="s">
        <v>718</v>
      </c>
      <c r="D804" t="s">
        <v>5233</v>
      </c>
      <c r="E804" t="s">
        <v>5234</v>
      </c>
      <c r="F804" t="s">
        <v>556</v>
      </c>
      <c r="G804" t="s">
        <v>71</v>
      </c>
      <c r="H804" t="s">
        <v>106</v>
      </c>
      <c r="I804" t="s">
        <v>355</v>
      </c>
      <c r="J804" t="s">
        <v>557</v>
      </c>
      <c r="K804" t="s">
        <v>558</v>
      </c>
      <c r="L804" t="s">
        <v>61</v>
      </c>
      <c r="M804" t="s">
        <v>76</v>
      </c>
      <c r="N804" t="s">
        <v>76</v>
      </c>
      <c r="O804" t="s">
        <v>76</v>
      </c>
      <c r="P804" t="s">
        <v>110</v>
      </c>
      <c r="Q804">
        <v>14</v>
      </c>
      <c r="R804">
        <v>14</v>
      </c>
      <c r="S804">
        <v>14</v>
      </c>
      <c r="T804">
        <v>14</v>
      </c>
      <c r="U804">
        <v>14</v>
      </c>
      <c r="V804">
        <v>14</v>
      </c>
      <c r="W804">
        <v>2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1</v>
      </c>
      <c r="AK804">
        <v>14</v>
      </c>
      <c r="AL804">
        <v>0</v>
      </c>
      <c r="AM804">
        <v>0</v>
      </c>
      <c r="AN804">
        <v>0</v>
      </c>
      <c r="AO804">
        <v>0</v>
      </c>
      <c r="AP804">
        <v>14</v>
      </c>
      <c r="AQ804">
        <v>0</v>
      </c>
      <c r="AR804">
        <v>0</v>
      </c>
      <c r="AS804">
        <v>0</v>
      </c>
      <c r="AT804" s="1">
        <v>649.20000000000005</v>
      </c>
      <c r="AU804" s="1">
        <v>9088.8000000000011</v>
      </c>
      <c r="AV804" s="1">
        <v>0</v>
      </c>
      <c r="AW804" s="1">
        <v>0</v>
      </c>
      <c r="AX804" t="s">
        <v>558</v>
      </c>
    </row>
    <row r="805" spans="1:50" x14ac:dyDescent="0.25">
      <c r="A805" t="s">
        <v>5235</v>
      </c>
      <c r="B805" t="s">
        <v>101</v>
      </c>
      <c r="C805" t="s">
        <v>102</v>
      </c>
      <c r="D805" t="s">
        <v>5236</v>
      </c>
      <c r="E805" t="s">
        <v>5237</v>
      </c>
      <c r="F805" t="s">
        <v>105</v>
      </c>
      <c r="G805" t="s">
        <v>71</v>
      </c>
      <c r="H805" t="s">
        <v>106</v>
      </c>
      <c r="I805" t="s">
        <v>107</v>
      </c>
      <c r="J805" t="s">
        <v>108</v>
      </c>
      <c r="K805" t="s">
        <v>109</v>
      </c>
      <c r="L805" t="s">
        <v>61</v>
      </c>
      <c r="M805" t="s">
        <v>76</v>
      </c>
      <c r="N805" t="s">
        <v>76</v>
      </c>
      <c r="O805" t="s">
        <v>76</v>
      </c>
      <c r="P805" t="s">
        <v>110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 s="1" t="s">
        <v>78</v>
      </c>
      <c r="AU805" s="1">
        <v>0</v>
      </c>
      <c r="AV805" s="1">
        <v>0</v>
      </c>
      <c r="AW805" s="1">
        <v>0</v>
      </c>
      <c r="AX805" t="s">
        <v>109</v>
      </c>
    </row>
    <row r="806" spans="1:50" x14ac:dyDescent="0.25">
      <c r="A806" t="s">
        <v>5238</v>
      </c>
      <c r="B806" t="s">
        <v>67</v>
      </c>
      <c r="C806">
        <v>2014</v>
      </c>
      <c r="D806" t="s">
        <v>5239</v>
      </c>
      <c r="E806" t="s">
        <v>353</v>
      </c>
      <c r="F806" t="s">
        <v>354</v>
      </c>
      <c r="G806" t="s">
        <v>71</v>
      </c>
      <c r="H806" t="s">
        <v>72</v>
      </c>
      <c r="I806" t="s">
        <v>355</v>
      </c>
      <c r="J806" t="s">
        <v>356</v>
      </c>
      <c r="K806" t="s">
        <v>357</v>
      </c>
      <c r="L806" t="s">
        <v>61</v>
      </c>
      <c r="M806" t="s">
        <v>62</v>
      </c>
      <c r="N806" t="s">
        <v>76</v>
      </c>
      <c r="O806" t="s">
        <v>76</v>
      </c>
      <c r="P806" t="s">
        <v>77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 s="1" t="s">
        <v>78</v>
      </c>
      <c r="AU806" s="1">
        <v>0</v>
      </c>
      <c r="AV806" s="1">
        <v>0</v>
      </c>
      <c r="AW806" s="1">
        <v>0</v>
      </c>
      <c r="AX806" t="s">
        <v>357</v>
      </c>
    </row>
    <row r="807" spans="1:50" x14ac:dyDescent="0.25">
      <c r="A807" t="s">
        <v>2155</v>
      </c>
      <c r="B807" t="s">
        <v>67</v>
      </c>
      <c r="C807">
        <v>2014</v>
      </c>
      <c r="D807" t="s">
        <v>2156</v>
      </c>
      <c r="E807" t="s">
        <v>247</v>
      </c>
      <c r="F807" t="s">
        <v>248</v>
      </c>
      <c r="G807" t="s">
        <v>71</v>
      </c>
      <c r="H807" t="s">
        <v>72</v>
      </c>
      <c r="I807" t="s">
        <v>133</v>
      </c>
      <c r="J807" t="s">
        <v>215</v>
      </c>
      <c r="K807" t="s">
        <v>249</v>
      </c>
      <c r="L807" t="s">
        <v>61</v>
      </c>
      <c r="M807" t="s">
        <v>76</v>
      </c>
      <c r="N807" t="s">
        <v>76</v>
      </c>
      <c r="O807" t="s">
        <v>76</v>
      </c>
      <c r="P807" t="s">
        <v>77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 s="1" t="s">
        <v>78</v>
      </c>
      <c r="AU807" s="1">
        <v>0</v>
      </c>
      <c r="AV807" s="1">
        <v>0</v>
      </c>
      <c r="AW807" s="1">
        <v>0</v>
      </c>
      <c r="AX807" t="s">
        <v>249</v>
      </c>
    </row>
    <row r="808" spans="1:50" x14ac:dyDescent="0.25">
      <c r="A808" t="s">
        <v>2157</v>
      </c>
      <c r="B808" t="s">
        <v>51</v>
      </c>
      <c r="C808" t="s">
        <v>156</v>
      </c>
      <c r="D808" t="s">
        <v>2158</v>
      </c>
      <c r="E808" t="s">
        <v>2159</v>
      </c>
      <c r="F808" t="s">
        <v>2160</v>
      </c>
      <c r="G808" t="s">
        <v>76</v>
      </c>
      <c r="H808" t="s">
        <v>72</v>
      </c>
      <c r="I808" t="s">
        <v>1143</v>
      </c>
      <c r="J808" t="s">
        <v>76</v>
      </c>
      <c r="K808" t="s">
        <v>1516</v>
      </c>
      <c r="L808" t="s">
        <v>61</v>
      </c>
      <c r="M808" t="s">
        <v>62</v>
      </c>
      <c r="N808" t="s">
        <v>76</v>
      </c>
      <c r="O808" t="s">
        <v>76</v>
      </c>
      <c r="P808" t="s">
        <v>65</v>
      </c>
      <c r="Q808">
        <v>3</v>
      </c>
      <c r="R808">
        <v>3</v>
      </c>
      <c r="S808">
        <v>3</v>
      </c>
      <c r="T808">
        <v>3</v>
      </c>
      <c r="U808">
        <v>3</v>
      </c>
      <c r="V808">
        <v>3</v>
      </c>
      <c r="W808">
        <v>3</v>
      </c>
      <c r="X808">
        <v>3</v>
      </c>
      <c r="Y808">
        <v>3</v>
      </c>
      <c r="Z808">
        <v>3</v>
      </c>
      <c r="AA808">
        <v>3</v>
      </c>
      <c r="AB808">
        <v>3</v>
      </c>
      <c r="AC808">
        <v>3</v>
      </c>
      <c r="AD808">
        <v>3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3</v>
      </c>
      <c r="AL808">
        <v>0</v>
      </c>
      <c r="AM808">
        <v>0</v>
      </c>
      <c r="AN808">
        <v>0</v>
      </c>
      <c r="AO808">
        <v>0</v>
      </c>
      <c r="AP808">
        <v>3</v>
      </c>
      <c r="AQ808">
        <v>0</v>
      </c>
      <c r="AR808">
        <v>0</v>
      </c>
      <c r="AS808">
        <v>0</v>
      </c>
      <c r="AT808" s="1">
        <v>659.70865878678978</v>
      </c>
      <c r="AU808" s="1">
        <v>1979.1259763603694</v>
      </c>
      <c r="AV808" s="1">
        <v>0</v>
      </c>
      <c r="AW808" s="1">
        <v>1979.1259763603694</v>
      </c>
      <c r="AX808" t="s">
        <v>1516</v>
      </c>
    </row>
    <row r="809" spans="1:50" x14ac:dyDescent="0.25">
      <c r="A809" t="s">
        <v>2161</v>
      </c>
      <c r="B809" t="s">
        <v>51</v>
      </c>
      <c r="C809">
        <v>2013</v>
      </c>
      <c r="D809" t="s">
        <v>76</v>
      </c>
      <c r="E809" t="s">
        <v>2162</v>
      </c>
      <c r="F809" t="s">
        <v>2163</v>
      </c>
      <c r="G809" t="s">
        <v>76</v>
      </c>
      <c r="H809" t="s">
        <v>57</v>
      </c>
      <c r="I809" t="s">
        <v>126</v>
      </c>
      <c r="J809" t="s">
        <v>76</v>
      </c>
      <c r="K809" t="s">
        <v>76</v>
      </c>
      <c r="L809" t="s">
        <v>61</v>
      </c>
      <c r="M809" t="s">
        <v>62</v>
      </c>
      <c r="N809" t="s">
        <v>76</v>
      </c>
      <c r="O809" t="s">
        <v>76</v>
      </c>
      <c r="P809" t="s">
        <v>127</v>
      </c>
      <c r="Q809">
        <v>9</v>
      </c>
      <c r="R809">
        <v>9</v>
      </c>
      <c r="S809">
        <v>9</v>
      </c>
      <c r="T809">
        <v>9</v>
      </c>
      <c r="U809">
        <v>9</v>
      </c>
      <c r="V809">
        <v>9</v>
      </c>
      <c r="W809">
        <v>9</v>
      </c>
      <c r="X809">
        <v>9</v>
      </c>
      <c r="Y809">
        <v>9</v>
      </c>
      <c r="Z809">
        <v>9</v>
      </c>
      <c r="AA809">
        <v>9</v>
      </c>
      <c r="AB809">
        <v>5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9</v>
      </c>
      <c r="AL809">
        <v>0</v>
      </c>
      <c r="AM809">
        <v>0</v>
      </c>
      <c r="AN809">
        <v>0</v>
      </c>
      <c r="AO809">
        <v>0</v>
      </c>
      <c r="AP809">
        <v>9</v>
      </c>
      <c r="AQ809">
        <v>0</v>
      </c>
      <c r="AR809">
        <v>0</v>
      </c>
      <c r="AS809">
        <v>0</v>
      </c>
      <c r="AT809" s="1">
        <v>27650</v>
      </c>
      <c r="AU809" s="1">
        <v>248850</v>
      </c>
      <c r="AV809" s="1">
        <v>0</v>
      </c>
      <c r="AW809" s="1">
        <v>248850</v>
      </c>
      <c r="AX809" t="s">
        <v>76</v>
      </c>
    </row>
    <row r="810" spans="1:50" x14ac:dyDescent="0.25">
      <c r="A810" t="s">
        <v>2164</v>
      </c>
      <c r="B810" t="s">
        <v>67</v>
      </c>
      <c r="C810" t="s">
        <v>102</v>
      </c>
      <c r="D810" t="s">
        <v>2165</v>
      </c>
      <c r="E810" t="s">
        <v>2166</v>
      </c>
      <c r="F810" t="s">
        <v>97</v>
      </c>
      <c r="G810" t="s">
        <v>71</v>
      </c>
      <c r="H810" t="s">
        <v>72</v>
      </c>
      <c r="I810" t="s">
        <v>73</v>
      </c>
      <c r="J810" t="s">
        <v>98</v>
      </c>
      <c r="K810" t="s">
        <v>99</v>
      </c>
      <c r="L810" t="s">
        <v>61</v>
      </c>
      <c r="M810" t="s">
        <v>76</v>
      </c>
      <c r="N810" t="s">
        <v>76</v>
      </c>
      <c r="O810" t="s">
        <v>76</v>
      </c>
      <c r="P810" t="s">
        <v>77</v>
      </c>
      <c r="Q810">
        <v>526</v>
      </c>
      <c r="R810">
        <v>526</v>
      </c>
      <c r="S810">
        <v>526</v>
      </c>
      <c r="T810">
        <v>526</v>
      </c>
      <c r="U810">
        <v>526</v>
      </c>
      <c r="V810">
        <v>526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526</v>
      </c>
      <c r="AL810">
        <v>0</v>
      </c>
      <c r="AM810">
        <v>0</v>
      </c>
      <c r="AN810">
        <v>0</v>
      </c>
      <c r="AO810">
        <v>0</v>
      </c>
      <c r="AP810">
        <v>526</v>
      </c>
      <c r="AQ810">
        <v>0</v>
      </c>
      <c r="AR810">
        <v>0</v>
      </c>
      <c r="AS810">
        <v>0</v>
      </c>
      <c r="AT810" s="1">
        <v>406.18</v>
      </c>
      <c r="AU810" s="1">
        <v>213650.68</v>
      </c>
      <c r="AV810" s="1">
        <v>0</v>
      </c>
      <c r="AW810" s="1">
        <v>0</v>
      </c>
      <c r="AX810" t="s">
        <v>99</v>
      </c>
    </row>
    <row r="811" spans="1:50" x14ac:dyDescent="0.25">
      <c r="A811" t="s">
        <v>2167</v>
      </c>
      <c r="B811" t="s">
        <v>67</v>
      </c>
      <c r="C811">
        <v>2014</v>
      </c>
      <c r="D811" t="s">
        <v>2168</v>
      </c>
      <c r="E811" t="s">
        <v>2169</v>
      </c>
      <c r="F811" t="s">
        <v>2170</v>
      </c>
      <c r="G811" t="s">
        <v>71</v>
      </c>
      <c r="H811" t="s">
        <v>72</v>
      </c>
      <c r="I811" t="s">
        <v>73</v>
      </c>
      <c r="J811" t="s">
        <v>2171</v>
      </c>
      <c r="K811" t="s">
        <v>2172</v>
      </c>
      <c r="L811" t="s">
        <v>61</v>
      </c>
      <c r="M811" t="s">
        <v>76</v>
      </c>
      <c r="N811" t="s">
        <v>76</v>
      </c>
      <c r="O811" t="s">
        <v>76</v>
      </c>
      <c r="P811" t="s">
        <v>77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 s="1" t="s">
        <v>78</v>
      </c>
      <c r="AU811" s="1">
        <v>0</v>
      </c>
      <c r="AV811" s="1">
        <v>0</v>
      </c>
      <c r="AW811" s="1">
        <v>0</v>
      </c>
      <c r="AX811" t="s">
        <v>2172</v>
      </c>
    </row>
    <row r="812" spans="1:50" x14ac:dyDescent="0.25">
      <c r="A812" t="s">
        <v>4789</v>
      </c>
      <c r="B812" t="s">
        <v>67</v>
      </c>
      <c r="C812" t="s">
        <v>455</v>
      </c>
      <c r="D812" t="s">
        <v>4790</v>
      </c>
      <c r="E812" t="s">
        <v>4791</v>
      </c>
      <c r="F812" t="s">
        <v>637</v>
      </c>
      <c r="G812" t="s">
        <v>71</v>
      </c>
      <c r="H812" t="s">
        <v>72</v>
      </c>
      <c r="I812" t="s">
        <v>73</v>
      </c>
      <c r="J812" t="s">
        <v>638</v>
      </c>
      <c r="K812" t="s">
        <v>639</v>
      </c>
      <c r="L812" t="s">
        <v>61</v>
      </c>
      <c r="M812" t="s">
        <v>76</v>
      </c>
      <c r="N812" t="s">
        <v>76</v>
      </c>
      <c r="O812" t="s">
        <v>76</v>
      </c>
      <c r="P812" t="s">
        <v>77</v>
      </c>
      <c r="Q812">
        <v>6</v>
      </c>
      <c r="R812">
        <v>6</v>
      </c>
      <c r="S812">
        <v>6</v>
      </c>
      <c r="T812">
        <v>6</v>
      </c>
      <c r="U812">
        <v>6</v>
      </c>
      <c r="V812">
        <v>6</v>
      </c>
      <c r="W812">
        <v>6</v>
      </c>
      <c r="X812">
        <v>6</v>
      </c>
      <c r="Y812">
        <v>6</v>
      </c>
      <c r="Z812">
        <v>6</v>
      </c>
      <c r="AA812">
        <v>6</v>
      </c>
      <c r="AB812">
        <v>6</v>
      </c>
      <c r="AC812">
        <v>6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6</v>
      </c>
      <c r="AL812">
        <v>0</v>
      </c>
      <c r="AM812">
        <v>0</v>
      </c>
      <c r="AN812">
        <v>0</v>
      </c>
      <c r="AO812">
        <v>0</v>
      </c>
      <c r="AP812">
        <v>6</v>
      </c>
      <c r="AQ812">
        <v>0</v>
      </c>
      <c r="AR812">
        <v>0</v>
      </c>
      <c r="AS812">
        <v>0</v>
      </c>
      <c r="AT812" s="1">
        <v>548.29999999999995</v>
      </c>
      <c r="AU812" s="1">
        <v>3289.7999999999997</v>
      </c>
      <c r="AV812" s="1">
        <v>0</v>
      </c>
      <c r="AW812" s="1">
        <v>3289.7999999999997</v>
      </c>
      <c r="AX812" t="s">
        <v>639</v>
      </c>
    </row>
    <row r="813" spans="1:50" x14ac:dyDescent="0.25">
      <c r="A813" t="s">
        <v>4792</v>
      </c>
      <c r="B813" t="s">
        <v>67</v>
      </c>
      <c r="C813" t="s">
        <v>129</v>
      </c>
      <c r="D813" t="s">
        <v>4793</v>
      </c>
      <c r="E813" t="s">
        <v>4794</v>
      </c>
      <c r="F813" t="s">
        <v>1377</v>
      </c>
      <c r="G813" t="s">
        <v>71</v>
      </c>
      <c r="H813" t="s">
        <v>72</v>
      </c>
      <c r="I813" t="s">
        <v>280</v>
      </c>
      <c r="J813" t="s">
        <v>1378</v>
      </c>
      <c r="K813" t="s">
        <v>1379</v>
      </c>
      <c r="L813" t="s">
        <v>61</v>
      </c>
      <c r="M813" t="s">
        <v>62</v>
      </c>
      <c r="N813" t="s">
        <v>76</v>
      </c>
      <c r="O813" t="s">
        <v>76</v>
      </c>
      <c r="P813" t="s">
        <v>77</v>
      </c>
      <c r="Q813">
        <v>1</v>
      </c>
      <c r="R813">
        <v>1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1</v>
      </c>
      <c r="Y813">
        <v>1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0</v>
      </c>
      <c r="AP813">
        <v>1</v>
      </c>
      <c r="AQ813">
        <v>0</v>
      </c>
      <c r="AR813">
        <v>0</v>
      </c>
      <c r="AS813">
        <v>0</v>
      </c>
      <c r="AT813" s="1">
        <v>1673.5</v>
      </c>
      <c r="AU813" s="1">
        <v>1673.5</v>
      </c>
      <c r="AV813" s="1">
        <v>0</v>
      </c>
      <c r="AW813" s="1">
        <v>1673.5</v>
      </c>
      <c r="AX813" t="s">
        <v>1379</v>
      </c>
    </row>
    <row r="814" spans="1:50" x14ac:dyDescent="0.25">
      <c r="A814" t="s">
        <v>4795</v>
      </c>
      <c r="B814" t="s">
        <v>190</v>
      </c>
      <c r="C814" t="s">
        <v>615</v>
      </c>
      <c r="D814" t="s">
        <v>4796</v>
      </c>
      <c r="E814" t="s">
        <v>4797</v>
      </c>
      <c r="F814" t="s">
        <v>1383</v>
      </c>
      <c r="G814" t="s">
        <v>116</v>
      </c>
      <c r="H814" t="s">
        <v>106</v>
      </c>
      <c r="I814" t="s">
        <v>117</v>
      </c>
      <c r="J814" t="s">
        <v>1384</v>
      </c>
      <c r="K814" t="s">
        <v>1385</v>
      </c>
      <c r="L814" t="s">
        <v>196</v>
      </c>
      <c r="M814" t="s">
        <v>76</v>
      </c>
      <c r="N814" t="s">
        <v>76</v>
      </c>
      <c r="O814" t="s">
        <v>76</v>
      </c>
      <c r="P814" t="s">
        <v>120</v>
      </c>
      <c r="Q814">
        <v>6067</v>
      </c>
      <c r="R814">
        <v>6067</v>
      </c>
      <c r="S814">
        <v>6067</v>
      </c>
      <c r="T814">
        <v>6067</v>
      </c>
      <c r="U814">
        <v>6067</v>
      </c>
      <c r="V814">
        <v>6067</v>
      </c>
      <c r="W814">
        <v>6067</v>
      </c>
      <c r="X814">
        <v>6067</v>
      </c>
      <c r="Y814">
        <v>6067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6067</v>
      </c>
      <c r="AL814">
        <v>0</v>
      </c>
      <c r="AM814">
        <v>0</v>
      </c>
      <c r="AN814">
        <v>0</v>
      </c>
      <c r="AO814">
        <v>0</v>
      </c>
      <c r="AP814">
        <v>6067</v>
      </c>
      <c r="AQ814">
        <v>0</v>
      </c>
      <c r="AR814">
        <v>0</v>
      </c>
      <c r="AS814">
        <v>0</v>
      </c>
      <c r="AT814" s="1">
        <v>172.84</v>
      </c>
      <c r="AU814" s="1">
        <v>1048620.28</v>
      </c>
      <c r="AV814" s="1">
        <v>0</v>
      </c>
      <c r="AW814" s="1">
        <v>1048620.28</v>
      </c>
      <c r="AX814" t="s">
        <v>1385</v>
      </c>
    </row>
    <row r="815" spans="1:50" x14ac:dyDescent="0.25">
      <c r="A815" t="s">
        <v>4798</v>
      </c>
      <c r="B815" t="s">
        <v>51</v>
      </c>
      <c r="C815" t="s">
        <v>156</v>
      </c>
      <c r="D815" t="s">
        <v>4799</v>
      </c>
      <c r="E815" t="s">
        <v>4800</v>
      </c>
      <c r="F815" t="s">
        <v>159</v>
      </c>
      <c r="G815" t="s">
        <v>56</v>
      </c>
      <c r="H815" t="s">
        <v>57</v>
      </c>
      <c r="I815" t="s">
        <v>90</v>
      </c>
      <c r="J815" t="s">
        <v>91</v>
      </c>
      <c r="K815" t="s">
        <v>160</v>
      </c>
      <c r="L815" t="s">
        <v>61</v>
      </c>
      <c r="M815" t="s">
        <v>76</v>
      </c>
      <c r="N815" t="s">
        <v>76</v>
      </c>
      <c r="O815" t="s">
        <v>76</v>
      </c>
      <c r="P815" t="s">
        <v>65</v>
      </c>
      <c r="Q815">
        <v>9</v>
      </c>
      <c r="R815">
        <v>9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30</v>
      </c>
      <c r="AG815">
        <v>152</v>
      </c>
      <c r="AH815">
        <v>0</v>
      </c>
      <c r="AI815">
        <v>182</v>
      </c>
      <c r="AJ815">
        <v>0</v>
      </c>
      <c r="AK815">
        <v>1</v>
      </c>
      <c r="AL815">
        <v>8</v>
      </c>
      <c r="AM815">
        <v>0</v>
      </c>
      <c r="AN815">
        <v>0</v>
      </c>
      <c r="AO815">
        <v>0</v>
      </c>
      <c r="AP815">
        <v>9</v>
      </c>
      <c r="AQ815">
        <v>0</v>
      </c>
      <c r="AR815">
        <v>182</v>
      </c>
      <c r="AS815">
        <v>30</v>
      </c>
      <c r="AT815" s="1">
        <v>444.13</v>
      </c>
      <c r="AU815" s="1">
        <v>3997.17</v>
      </c>
      <c r="AV815" s="1">
        <v>80831.66</v>
      </c>
      <c r="AW815" s="1">
        <v>0</v>
      </c>
      <c r="AX815" t="s">
        <v>160</v>
      </c>
    </row>
    <row r="816" spans="1:50" x14ac:dyDescent="0.25">
      <c r="A816" t="s">
        <v>4826</v>
      </c>
      <c r="B816" t="s">
        <v>67</v>
      </c>
      <c r="C816">
        <v>2014</v>
      </c>
      <c r="D816" t="s">
        <v>4827</v>
      </c>
      <c r="E816" t="s">
        <v>910</v>
      </c>
      <c r="F816" t="s">
        <v>911</v>
      </c>
      <c r="G816" t="s">
        <v>71</v>
      </c>
      <c r="H816" t="s">
        <v>72</v>
      </c>
      <c r="I816" t="s">
        <v>73</v>
      </c>
      <c r="J816" t="s">
        <v>912</v>
      </c>
      <c r="K816" t="s">
        <v>913</v>
      </c>
      <c r="L816" t="s">
        <v>61</v>
      </c>
      <c r="M816" t="s">
        <v>76</v>
      </c>
      <c r="N816" t="s">
        <v>76</v>
      </c>
      <c r="O816" t="s">
        <v>76</v>
      </c>
      <c r="P816" t="s">
        <v>77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 s="1" t="s">
        <v>78</v>
      </c>
      <c r="AU816" s="1">
        <v>0</v>
      </c>
      <c r="AV816" s="1">
        <v>0</v>
      </c>
      <c r="AW816" s="1">
        <v>0</v>
      </c>
      <c r="AX816" t="s">
        <v>913</v>
      </c>
    </row>
    <row r="817" spans="1:50" x14ac:dyDescent="0.25">
      <c r="A817" t="s">
        <v>5084</v>
      </c>
      <c r="B817" t="s">
        <v>67</v>
      </c>
      <c r="C817" t="s">
        <v>129</v>
      </c>
      <c r="D817" t="s">
        <v>5085</v>
      </c>
      <c r="E817" t="s">
        <v>76</v>
      </c>
      <c r="F817" t="s">
        <v>397</v>
      </c>
      <c r="G817" t="s">
        <v>71</v>
      </c>
      <c r="H817" t="s">
        <v>72</v>
      </c>
      <c r="I817" t="s">
        <v>230</v>
      </c>
      <c r="J817" t="s">
        <v>398</v>
      </c>
      <c r="K817" t="s">
        <v>399</v>
      </c>
      <c r="L817" t="s">
        <v>61</v>
      </c>
      <c r="M817" t="s">
        <v>62</v>
      </c>
      <c r="N817" t="s">
        <v>76</v>
      </c>
      <c r="O817" t="s">
        <v>76</v>
      </c>
      <c r="P817" t="s">
        <v>77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 s="1" t="s">
        <v>78</v>
      </c>
      <c r="AU817" s="1">
        <v>0</v>
      </c>
      <c r="AV817" s="1">
        <v>0</v>
      </c>
      <c r="AW817" s="1">
        <v>0</v>
      </c>
      <c r="AX817" t="s">
        <v>399</v>
      </c>
    </row>
    <row r="818" spans="1:50" x14ac:dyDescent="0.25">
      <c r="A818" t="s">
        <v>5086</v>
      </c>
      <c r="B818" t="s">
        <v>67</v>
      </c>
      <c r="C818" t="s">
        <v>129</v>
      </c>
      <c r="D818" t="s">
        <v>5087</v>
      </c>
      <c r="E818" t="s">
        <v>5088</v>
      </c>
      <c r="F818" t="s">
        <v>911</v>
      </c>
      <c r="G818" t="s">
        <v>71</v>
      </c>
      <c r="H818" t="s">
        <v>72</v>
      </c>
      <c r="I818" t="s">
        <v>73</v>
      </c>
      <c r="J818" t="s">
        <v>912</v>
      </c>
      <c r="K818" t="s">
        <v>913</v>
      </c>
      <c r="L818" t="s">
        <v>61</v>
      </c>
      <c r="M818" t="s">
        <v>62</v>
      </c>
      <c r="N818" t="s">
        <v>76</v>
      </c>
      <c r="O818" t="s">
        <v>76</v>
      </c>
      <c r="P818" t="s">
        <v>77</v>
      </c>
      <c r="Q818">
        <v>172</v>
      </c>
      <c r="R818">
        <v>172</v>
      </c>
      <c r="S818">
        <v>172</v>
      </c>
      <c r="T818">
        <v>172</v>
      </c>
      <c r="U818">
        <v>172</v>
      </c>
      <c r="V818">
        <v>172</v>
      </c>
      <c r="W818">
        <v>172</v>
      </c>
      <c r="X818">
        <v>172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172</v>
      </c>
      <c r="AL818">
        <v>0</v>
      </c>
      <c r="AM818">
        <v>0</v>
      </c>
      <c r="AN818">
        <v>0</v>
      </c>
      <c r="AO818">
        <v>0</v>
      </c>
      <c r="AP818">
        <v>172</v>
      </c>
      <c r="AQ818">
        <v>0</v>
      </c>
      <c r="AR818">
        <v>0</v>
      </c>
      <c r="AS818">
        <v>0</v>
      </c>
      <c r="AT818" s="1">
        <v>288.73</v>
      </c>
      <c r="AU818" s="1">
        <v>49661.560000000005</v>
      </c>
      <c r="AV818" s="1">
        <v>0</v>
      </c>
      <c r="AW818" s="1">
        <v>49661.560000000005</v>
      </c>
      <c r="AX818" t="s">
        <v>913</v>
      </c>
    </row>
    <row r="819" spans="1:50" x14ac:dyDescent="0.25">
      <c r="A819" t="s">
        <v>5160</v>
      </c>
      <c r="B819" t="s">
        <v>67</v>
      </c>
      <c r="C819">
        <v>2014</v>
      </c>
      <c r="D819" t="s">
        <v>5161</v>
      </c>
      <c r="E819" t="s">
        <v>834</v>
      </c>
      <c r="F819" t="s">
        <v>451</v>
      </c>
      <c r="G819" t="s">
        <v>71</v>
      </c>
      <c r="H819" t="s">
        <v>72</v>
      </c>
      <c r="I819" t="s">
        <v>73</v>
      </c>
      <c r="J819" t="s">
        <v>452</v>
      </c>
      <c r="K819" t="s">
        <v>453</v>
      </c>
      <c r="L819" t="s">
        <v>61</v>
      </c>
      <c r="M819" t="s">
        <v>76</v>
      </c>
      <c r="N819" t="s">
        <v>76</v>
      </c>
      <c r="O819" t="s">
        <v>76</v>
      </c>
      <c r="P819" t="s">
        <v>77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 s="1" t="s">
        <v>78</v>
      </c>
      <c r="AU819" s="1">
        <v>0</v>
      </c>
      <c r="AV819" s="1">
        <v>0</v>
      </c>
      <c r="AW819" s="1">
        <v>0</v>
      </c>
      <c r="AX819" t="s">
        <v>453</v>
      </c>
    </row>
    <row r="820" spans="1:50" x14ac:dyDescent="0.25">
      <c r="A820" t="s">
        <v>5162</v>
      </c>
      <c r="B820" t="s">
        <v>101</v>
      </c>
      <c r="C820" t="s">
        <v>468</v>
      </c>
      <c r="D820" t="s">
        <v>5163</v>
      </c>
      <c r="E820" t="s">
        <v>954</v>
      </c>
      <c r="F820" t="s">
        <v>229</v>
      </c>
      <c r="G820" t="s">
        <v>71</v>
      </c>
      <c r="H820" t="s">
        <v>106</v>
      </c>
      <c r="I820" t="s">
        <v>230</v>
      </c>
      <c r="J820" t="s">
        <v>231</v>
      </c>
      <c r="K820" t="s">
        <v>229</v>
      </c>
      <c r="L820" t="s">
        <v>61</v>
      </c>
      <c r="M820" t="s">
        <v>76</v>
      </c>
      <c r="N820" t="s">
        <v>76</v>
      </c>
      <c r="O820" t="s">
        <v>76</v>
      </c>
      <c r="P820" t="s">
        <v>110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 s="1" t="s">
        <v>78</v>
      </c>
      <c r="AU820" s="1">
        <v>0</v>
      </c>
      <c r="AV820" s="1">
        <v>0</v>
      </c>
      <c r="AW820" s="1">
        <v>0</v>
      </c>
      <c r="AX820" t="s">
        <v>229</v>
      </c>
    </row>
    <row r="821" spans="1:50" x14ac:dyDescent="0.25">
      <c r="A821" t="s">
        <v>5164</v>
      </c>
      <c r="B821" t="s">
        <v>101</v>
      </c>
      <c r="C821" t="s">
        <v>468</v>
      </c>
      <c r="D821" t="s">
        <v>5165</v>
      </c>
      <c r="E821" t="s">
        <v>5166</v>
      </c>
      <c r="F821" t="s">
        <v>535</v>
      </c>
      <c r="G821" t="s">
        <v>71</v>
      </c>
      <c r="H821" t="s">
        <v>106</v>
      </c>
      <c r="I821" t="s">
        <v>230</v>
      </c>
      <c r="J821" t="s">
        <v>536</v>
      </c>
      <c r="K821" t="s">
        <v>537</v>
      </c>
      <c r="L821" t="s">
        <v>61</v>
      </c>
      <c r="M821" t="s">
        <v>76</v>
      </c>
      <c r="N821" t="s">
        <v>76</v>
      </c>
      <c r="O821" t="s">
        <v>76</v>
      </c>
      <c r="P821" t="s">
        <v>110</v>
      </c>
      <c r="Q821">
        <v>43</v>
      </c>
      <c r="R821">
        <v>43</v>
      </c>
      <c r="S821">
        <v>43</v>
      </c>
      <c r="T821">
        <v>43</v>
      </c>
      <c r="U821">
        <v>43</v>
      </c>
      <c r="V821">
        <v>43</v>
      </c>
      <c r="W821">
        <v>43</v>
      </c>
      <c r="X821">
        <v>43</v>
      </c>
      <c r="Y821">
        <v>43</v>
      </c>
      <c r="Z821">
        <v>43</v>
      </c>
      <c r="AA821">
        <v>43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43</v>
      </c>
      <c r="AL821">
        <v>0</v>
      </c>
      <c r="AM821">
        <v>0</v>
      </c>
      <c r="AN821">
        <v>0</v>
      </c>
      <c r="AO821">
        <v>0</v>
      </c>
      <c r="AP821">
        <v>43</v>
      </c>
      <c r="AQ821">
        <v>0</v>
      </c>
      <c r="AR821">
        <v>0</v>
      </c>
      <c r="AS821">
        <v>0</v>
      </c>
      <c r="AT821" s="1">
        <v>445.49</v>
      </c>
      <c r="AU821" s="1">
        <v>19156.07</v>
      </c>
      <c r="AV821" s="1">
        <v>0</v>
      </c>
      <c r="AW821" s="1">
        <v>19156.07</v>
      </c>
      <c r="AX821" t="s">
        <v>537</v>
      </c>
    </row>
    <row r="822" spans="1:50" x14ac:dyDescent="0.25">
      <c r="A822" t="s">
        <v>6765</v>
      </c>
      <c r="B822" t="s">
        <v>67</v>
      </c>
      <c r="C822" t="s">
        <v>284</v>
      </c>
      <c r="D822" t="s">
        <v>6766</v>
      </c>
      <c r="E822" t="s">
        <v>8315</v>
      </c>
      <c r="F822" t="s">
        <v>974</v>
      </c>
      <c r="G822" t="s">
        <v>71</v>
      </c>
      <c r="H822" t="s">
        <v>72</v>
      </c>
      <c r="I822" t="s">
        <v>73</v>
      </c>
      <c r="J822" t="s">
        <v>975</v>
      </c>
      <c r="K822" t="s">
        <v>976</v>
      </c>
      <c r="L822" t="s">
        <v>61</v>
      </c>
      <c r="M822" t="s">
        <v>76</v>
      </c>
      <c r="N822" t="s">
        <v>76</v>
      </c>
      <c r="O822" t="s">
        <v>76</v>
      </c>
      <c r="P822" t="s">
        <v>77</v>
      </c>
      <c r="Q822">
        <v>264</v>
      </c>
      <c r="R822">
        <v>264</v>
      </c>
      <c r="S822">
        <v>48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48</v>
      </c>
      <c r="AH822">
        <v>0</v>
      </c>
      <c r="AI822">
        <v>48</v>
      </c>
      <c r="AJ822">
        <v>96</v>
      </c>
      <c r="AK822">
        <v>264</v>
      </c>
      <c r="AL822">
        <v>0</v>
      </c>
      <c r="AM822">
        <v>0</v>
      </c>
      <c r="AN822">
        <v>0</v>
      </c>
      <c r="AO822">
        <v>0</v>
      </c>
      <c r="AP822">
        <v>264</v>
      </c>
      <c r="AQ822">
        <v>48</v>
      </c>
      <c r="AR822">
        <v>0</v>
      </c>
      <c r="AS822">
        <v>192</v>
      </c>
      <c r="AT822" s="1">
        <v>407.43</v>
      </c>
      <c r="AU822" s="1">
        <v>107561.52</v>
      </c>
      <c r="AV822" s="1">
        <v>19556.64</v>
      </c>
      <c r="AW822" s="1">
        <v>0</v>
      </c>
      <c r="AX822" t="s">
        <v>976</v>
      </c>
    </row>
    <row r="823" spans="1:50" x14ac:dyDescent="0.25">
      <c r="A823" t="s">
        <v>1151</v>
      </c>
      <c r="B823" t="s">
        <v>67</v>
      </c>
      <c r="C823">
        <v>2014</v>
      </c>
      <c r="D823" t="s">
        <v>1152</v>
      </c>
      <c r="E823" t="s">
        <v>138</v>
      </c>
      <c r="F823" t="s">
        <v>139</v>
      </c>
      <c r="G823" t="s">
        <v>71</v>
      </c>
      <c r="H823" t="s">
        <v>72</v>
      </c>
      <c r="I823" t="s">
        <v>73</v>
      </c>
      <c r="J823" t="s">
        <v>140</v>
      </c>
      <c r="K823" t="s">
        <v>141</v>
      </c>
      <c r="L823" t="s">
        <v>61</v>
      </c>
      <c r="M823" t="s">
        <v>76</v>
      </c>
      <c r="N823" t="s">
        <v>76</v>
      </c>
      <c r="O823" t="s">
        <v>76</v>
      </c>
      <c r="P823" t="s">
        <v>77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 s="1" t="s">
        <v>78</v>
      </c>
      <c r="AU823" s="1">
        <v>0</v>
      </c>
      <c r="AV823" s="1">
        <v>0</v>
      </c>
      <c r="AW823" s="1">
        <v>0</v>
      </c>
      <c r="AX823" t="s">
        <v>141</v>
      </c>
    </row>
    <row r="824" spans="1:50" x14ac:dyDescent="0.25">
      <c r="A824" t="s">
        <v>1153</v>
      </c>
      <c r="B824" t="s">
        <v>101</v>
      </c>
      <c r="C824" t="s">
        <v>251</v>
      </c>
      <c r="D824" t="s">
        <v>1154</v>
      </c>
      <c r="E824" t="s">
        <v>1155</v>
      </c>
      <c r="F824" t="s">
        <v>180</v>
      </c>
      <c r="G824" t="s">
        <v>71</v>
      </c>
      <c r="H824" t="s">
        <v>106</v>
      </c>
      <c r="I824" t="s">
        <v>73</v>
      </c>
      <c r="J824" t="s">
        <v>181</v>
      </c>
      <c r="K824" t="s">
        <v>182</v>
      </c>
      <c r="L824" t="s">
        <v>61</v>
      </c>
      <c r="M824" t="s">
        <v>76</v>
      </c>
      <c r="N824" t="s">
        <v>76</v>
      </c>
      <c r="O824" t="s">
        <v>76</v>
      </c>
      <c r="P824" t="s">
        <v>110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 s="1" t="s">
        <v>78</v>
      </c>
      <c r="AU824" s="1">
        <v>0</v>
      </c>
      <c r="AV824" s="1">
        <v>0</v>
      </c>
      <c r="AW824" s="1">
        <v>0</v>
      </c>
      <c r="AX824" t="s">
        <v>182</v>
      </c>
    </row>
    <row r="825" spans="1:50" x14ac:dyDescent="0.25">
      <c r="A825" t="s">
        <v>1156</v>
      </c>
      <c r="B825" t="s">
        <v>190</v>
      </c>
      <c r="C825" t="s">
        <v>251</v>
      </c>
      <c r="D825" t="s">
        <v>1157</v>
      </c>
      <c r="E825" t="s">
        <v>802</v>
      </c>
      <c r="F825" t="s">
        <v>794</v>
      </c>
      <c r="G825" t="s">
        <v>71</v>
      </c>
      <c r="H825" t="s">
        <v>106</v>
      </c>
      <c r="I825" t="s">
        <v>73</v>
      </c>
      <c r="J825" t="s">
        <v>795</v>
      </c>
      <c r="K825" t="s">
        <v>796</v>
      </c>
      <c r="L825" t="s">
        <v>196</v>
      </c>
      <c r="M825" t="s">
        <v>196</v>
      </c>
      <c r="N825" t="s">
        <v>76</v>
      </c>
      <c r="O825" t="s">
        <v>76</v>
      </c>
      <c r="P825" t="s">
        <v>110</v>
      </c>
      <c r="Q825">
        <v>76</v>
      </c>
      <c r="R825">
        <v>76</v>
      </c>
      <c r="S825">
        <v>76</v>
      </c>
      <c r="T825">
        <v>76</v>
      </c>
      <c r="U825">
        <v>76</v>
      </c>
      <c r="V825">
        <v>76</v>
      </c>
      <c r="W825">
        <v>76</v>
      </c>
      <c r="X825">
        <v>76</v>
      </c>
      <c r="Y825">
        <v>76</v>
      </c>
      <c r="Z825">
        <v>76</v>
      </c>
      <c r="AA825">
        <v>76</v>
      </c>
      <c r="AB825">
        <v>2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76</v>
      </c>
      <c r="AL825">
        <v>0</v>
      </c>
      <c r="AM825">
        <v>0</v>
      </c>
      <c r="AN825">
        <v>0</v>
      </c>
      <c r="AO825">
        <v>0</v>
      </c>
      <c r="AP825">
        <v>76</v>
      </c>
      <c r="AQ825">
        <v>0</v>
      </c>
      <c r="AR825">
        <v>0</v>
      </c>
      <c r="AS825">
        <v>0</v>
      </c>
      <c r="AT825" s="1">
        <v>330.64</v>
      </c>
      <c r="AU825" s="1">
        <v>25128.639999999999</v>
      </c>
      <c r="AV825" s="1">
        <v>0</v>
      </c>
      <c r="AW825" s="1">
        <v>25128.639999999999</v>
      </c>
      <c r="AX825" t="s">
        <v>796</v>
      </c>
    </row>
    <row r="826" spans="1:50" x14ac:dyDescent="0.25">
      <c r="A826" t="s">
        <v>1158</v>
      </c>
      <c r="B826" t="s">
        <v>101</v>
      </c>
      <c r="C826" t="s">
        <v>156</v>
      </c>
      <c r="D826" t="s">
        <v>1159</v>
      </c>
      <c r="E826" t="s">
        <v>973</v>
      </c>
      <c r="F826" t="s">
        <v>974</v>
      </c>
      <c r="G826" t="s">
        <v>71</v>
      </c>
      <c r="H826" t="s">
        <v>106</v>
      </c>
      <c r="I826" t="s">
        <v>73</v>
      </c>
      <c r="J826" t="s">
        <v>975</v>
      </c>
      <c r="K826" t="s">
        <v>976</v>
      </c>
      <c r="L826" t="s">
        <v>61</v>
      </c>
      <c r="M826" t="s">
        <v>76</v>
      </c>
      <c r="N826" t="s">
        <v>76</v>
      </c>
      <c r="O826" t="s">
        <v>76</v>
      </c>
      <c r="P826" t="s">
        <v>77</v>
      </c>
      <c r="Q826">
        <v>1475</v>
      </c>
      <c r="R826">
        <v>1475</v>
      </c>
      <c r="S826">
        <v>1475</v>
      </c>
      <c r="T826">
        <v>1475</v>
      </c>
      <c r="U826">
        <v>1475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1475</v>
      </c>
      <c r="AL826">
        <v>0</v>
      </c>
      <c r="AM826">
        <v>0</v>
      </c>
      <c r="AN826">
        <v>0</v>
      </c>
      <c r="AO826">
        <v>0</v>
      </c>
      <c r="AP826">
        <v>1475</v>
      </c>
      <c r="AQ826">
        <v>0</v>
      </c>
      <c r="AR826">
        <v>0</v>
      </c>
      <c r="AS826">
        <v>0</v>
      </c>
      <c r="AT826" s="1">
        <v>370.5</v>
      </c>
      <c r="AU826" s="1">
        <v>546487.5</v>
      </c>
      <c r="AV826" s="1">
        <v>0</v>
      </c>
      <c r="AW826" s="1">
        <v>0</v>
      </c>
      <c r="AX826" t="s">
        <v>976</v>
      </c>
    </row>
    <row r="827" spans="1:50" x14ac:dyDescent="0.25">
      <c r="A827" t="s">
        <v>5240</v>
      </c>
      <c r="B827" t="s">
        <v>67</v>
      </c>
      <c r="C827">
        <v>2014</v>
      </c>
      <c r="D827" t="s">
        <v>5241</v>
      </c>
      <c r="E827" t="s">
        <v>509</v>
      </c>
      <c r="F827" t="s">
        <v>427</v>
      </c>
      <c r="G827" t="s">
        <v>71</v>
      </c>
      <c r="H827" t="s">
        <v>72</v>
      </c>
      <c r="I827" t="s">
        <v>73</v>
      </c>
      <c r="J827" t="s">
        <v>428</v>
      </c>
      <c r="K827" t="s">
        <v>429</v>
      </c>
      <c r="L827" t="s">
        <v>61</v>
      </c>
      <c r="M827" t="s">
        <v>76</v>
      </c>
      <c r="N827" t="s">
        <v>76</v>
      </c>
      <c r="O827" t="s">
        <v>76</v>
      </c>
      <c r="P827" t="s">
        <v>77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 s="1" t="s">
        <v>78</v>
      </c>
      <c r="AU827" s="1">
        <v>0</v>
      </c>
      <c r="AV827" s="1">
        <v>0</v>
      </c>
      <c r="AW827" s="1">
        <v>0</v>
      </c>
      <c r="AX827" t="s">
        <v>429</v>
      </c>
    </row>
    <row r="828" spans="1:50" x14ac:dyDescent="0.25">
      <c r="A828" t="s">
        <v>5242</v>
      </c>
      <c r="B828" t="s">
        <v>101</v>
      </c>
      <c r="C828" t="s">
        <v>171</v>
      </c>
      <c r="D828" t="s">
        <v>5243</v>
      </c>
      <c r="E828" t="s">
        <v>5244</v>
      </c>
      <c r="F828" t="s">
        <v>1808</v>
      </c>
      <c r="G828" t="s">
        <v>71</v>
      </c>
      <c r="H828" t="s">
        <v>106</v>
      </c>
      <c r="I828" t="s">
        <v>73</v>
      </c>
      <c r="J828" t="s">
        <v>1809</v>
      </c>
      <c r="K828" t="s">
        <v>1810</v>
      </c>
      <c r="L828" t="s">
        <v>61</v>
      </c>
      <c r="M828" t="s">
        <v>76</v>
      </c>
      <c r="N828" t="s">
        <v>76</v>
      </c>
      <c r="O828" t="s">
        <v>76</v>
      </c>
      <c r="P828" t="s">
        <v>110</v>
      </c>
      <c r="Q828">
        <v>730</v>
      </c>
      <c r="R828">
        <v>730</v>
      </c>
      <c r="S828">
        <v>383</v>
      </c>
      <c r="T828">
        <v>167</v>
      </c>
      <c r="U828">
        <v>167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238</v>
      </c>
      <c r="AF828">
        <v>0</v>
      </c>
      <c r="AG828">
        <v>3796</v>
      </c>
      <c r="AH828">
        <v>0</v>
      </c>
      <c r="AI828">
        <v>4034</v>
      </c>
      <c r="AJ828">
        <v>890</v>
      </c>
      <c r="AK828">
        <v>709</v>
      </c>
      <c r="AL828">
        <v>0</v>
      </c>
      <c r="AM828">
        <v>0</v>
      </c>
      <c r="AN828">
        <v>21</v>
      </c>
      <c r="AO828">
        <v>0</v>
      </c>
      <c r="AP828">
        <v>730</v>
      </c>
      <c r="AQ828">
        <v>3796</v>
      </c>
      <c r="AR828">
        <v>238</v>
      </c>
      <c r="AS828">
        <v>1990</v>
      </c>
      <c r="AT828" s="1">
        <v>617.08000000000004</v>
      </c>
      <c r="AU828" s="1">
        <v>450468.4</v>
      </c>
      <c r="AV828" s="1">
        <v>2489300.7200000002</v>
      </c>
      <c r="AW828" s="1">
        <v>0</v>
      </c>
      <c r="AX828" t="s">
        <v>1810</v>
      </c>
    </row>
    <row r="829" spans="1:50" x14ac:dyDescent="0.25">
      <c r="A829" t="s">
        <v>5281</v>
      </c>
      <c r="B829" t="s">
        <v>67</v>
      </c>
      <c r="C829">
        <v>2014</v>
      </c>
      <c r="D829" t="s">
        <v>5282</v>
      </c>
      <c r="E829" t="s">
        <v>1543</v>
      </c>
      <c r="F829" t="s">
        <v>1544</v>
      </c>
      <c r="G829" t="s">
        <v>71</v>
      </c>
      <c r="H829" t="s">
        <v>72</v>
      </c>
      <c r="I829" t="s">
        <v>355</v>
      </c>
      <c r="J829" t="s">
        <v>1545</v>
      </c>
      <c r="K829" t="s">
        <v>1546</v>
      </c>
      <c r="L829" t="s">
        <v>61</v>
      </c>
      <c r="M829" t="s">
        <v>62</v>
      </c>
      <c r="N829" t="s">
        <v>63</v>
      </c>
      <c r="O829" t="s">
        <v>85</v>
      </c>
      <c r="P829" t="s">
        <v>77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 s="1" t="s">
        <v>78</v>
      </c>
      <c r="AU829" s="1">
        <v>0</v>
      </c>
      <c r="AV829" s="1">
        <v>0</v>
      </c>
      <c r="AW829" s="1">
        <v>0</v>
      </c>
      <c r="AX829" t="s">
        <v>1546</v>
      </c>
    </row>
    <row r="830" spans="1:50" x14ac:dyDescent="0.25">
      <c r="A830" t="s">
        <v>5283</v>
      </c>
      <c r="B830" t="s">
        <v>67</v>
      </c>
      <c r="C830">
        <v>2014</v>
      </c>
      <c r="D830" t="s">
        <v>5284</v>
      </c>
      <c r="E830" t="s">
        <v>923</v>
      </c>
      <c r="F830" t="s">
        <v>397</v>
      </c>
      <c r="G830" t="s">
        <v>71</v>
      </c>
      <c r="H830" t="s">
        <v>72</v>
      </c>
      <c r="I830" t="s">
        <v>230</v>
      </c>
      <c r="J830" t="s">
        <v>398</v>
      </c>
      <c r="K830" t="s">
        <v>399</v>
      </c>
      <c r="L830" t="s">
        <v>61</v>
      </c>
      <c r="M830" t="s">
        <v>76</v>
      </c>
      <c r="N830" t="s">
        <v>76</v>
      </c>
      <c r="O830" t="s">
        <v>76</v>
      </c>
      <c r="P830" t="s">
        <v>77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 s="1" t="s">
        <v>78</v>
      </c>
      <c r="AU830" s="1">
        <v>0</v>
      </c>
      <c r="AV830" s="1">
        <v>0</v>
      </c>
      <c r="AW830" s="1">
        <v>0</v>
      </c>
      <c r="AX830" t="s">
        <v>399</v>
      </c>
    </row>
    <row r="831" spans="1:50" x14ac:dyDescent="0.25">
      <c r="A831" t="s">
        <v>2173</v>
      </c>
      <c r="B831" t="s">
        <v>101</v>
      </c>
      <c r="C831" t="s">
        <v>171</v>
      </c>
      <c r="D831" t="s">
        <v>2174</v>
      </c>
      <c r="E831" t="s">
        <v>2175</v>
      </c>
      <c r="F831" t="s">
        <v>451</v>
      </c>
      <c r="G831" t="s">
        <v>71</v>
      </c>
      <c r="H831" t="s">
        <v>106</v>
      </c>
      <c r="I831" t="s">
        <v>73</v>
      </c>
      <c r="J831" t="s">
        <v>452</v>
      </c>
      <c r="K831" t="s">
        <v>453</v>
      </c>
      <c r="L831" t="s">
        <v>61</v>
      </c>
      <c r="M831" t="s">
        <v>76</v>
      </c>
      <c r="N831" t="s">
        <v>76</v>
      </c>
      <c r="O831" t="s">
        <v>76</v>
      </c>
      <c r="P831" t="s">
        <v>110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 s="1" t="s">
        <v>78</v>
      </c>
      <c r="AU831" s="1">
        <v>0</v>
      </c>
      <c r="AV831" s="1">
        <v>0</v>
      </c>
      <c r="AW831" s="1">
        <v>0</v>
      </c>
      <c r="AX831" t="s">
        <v>453</v>
      </c>
    </row>
    <row r="832" spans="1:50" x14ac:dyDescent="0.25">
      <c r="A832" t="s">
        <v>2500</v>
      </c>
      <c r="B832" t="s">
        <v>67</v>
      </c>
      <c r="C832">
        <v>2014</v>
      </c>
      <c r="D832" t="s">
        <v>2501</v>
      </c>
      <c r="E832" t="s">
        <v>441</v>
      </c>
      <c r="F832" t="s">
        <v>362</v>
      </c>
      <c r="G832" t="s">
        <v>71</v>
      </c>
      <c r="H832" t="s">
        <v>72</v>
      </c>
      <c r="I832" t="s">
        <v>230</v>
      </c>
      <c r="J832" t="s">
        <v>363</v>
      </c>
      <c r="K832" t="s">
        <v>364</v>
      </c>
      <c r="L832" t="s">
        <v>61</v>
      </c>
      <c r="M832" t="s">
        <v>76</v>
      </c>
      <c r="N832" t="s">
        <v>76</v>
      </c>
      <c r="O832" t="s">
        <v>76</v>
      </c>
      <c r="P832" t="s">
        <v>77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 s="1" t="s">
        <v>78</v>
      </c>
      <c r="AU832" s="1">
        <v>0</v>
      </c>
      <c r="AV832" s="1">
        <v>0</v>
      </c>
      <c r="AW832" s="1">
        <v>0</v>
      </c>
      <c r="AX832" t="s">
        <v>364</v>
      </c>
    </row>
    <row r="833" spans="1:50" x14ac:dyDescent="0.25">
      <c r="A833" t="s">
        <v>2502</v>
      </c>
      <c r="B833" t="s">
        <v>51</v>
      </c>
      <c r="C833" t="s">
        <v>112</v>
      </c>
      <c r="D833" t="s">
        <v>2503</v>
      </c>
      <c r="E833" t="s">
        <v>2504</v>
      </c>
      <c r="F833" t="s">
        <v>1506</v>
      </c>
      <c r="G833" t="s">
        <v>116</v>
      </c>
      <c r="H833" t="s">
        <v>57</v>
      </c>
      <c r="I833" t="s">
        <v>117</v>
      </c>
      <c r="J833" t="s">
        <v>1507</v>
      </c>
      <c r="K833" t="s">
        <v>1508</v>
      </c>
      <c r="L833" t="s">
        <v>61</v>
      </c>
      <c r="M833" t="s">
        <v>76</v>
      </c>
      <c r="N833" t="s">
        <v>76</v>
      </c>
      <c r="O833" t="s">
        <v>76</v>
      </c>
      <c r="P833" t="s">
        <v>120</v>
      </c>
      <c r="Q833">
        <v>42</v>
      </c>
      <c r="R833">
        <v>42</v>
      </c>
      <c r="S833">
        <v>42</v>
      </c>
      <c r="T833">
        <v>42</v>
      </c>
      <c r="U833">
        <v>42</v>
      </c>
      <c r="V833">
        <v>42</v>
      </c>
      <c r="W833">
        <v>42</v>
      </c>
      <c r="X833">
        <v>42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33</v>
      </c>
      <c r="AL833">
        <v>9</v>
      </c>
      <c r="AM833">
        <v>0</v>
      </c>
      <c r="AN833">
        <v>0</v>
      </c>
      <c r="AO833">
        <v>0</v>
      </c>
      <c r="AP833">
        <v>42</v>
      </c>
      <c r="AQ833">
        <v>0</v>
      </c>
      <c r="AR833">
        <v>0</v>
      </c>
      <c r="AS833">
        <v>0</v>
      </c>
      <c r="AT833" s="1">
        <v>782.53</v>
      </c>
      <c r="AU833" s="1">
        <v>32866.26</v>
      </c>
      <c r="AV833" s="1">
        <v>0</v>
      </c>
      <c r="AW833" s="1">
        <v>32866.26</v>
      </c>
      <c r="AX833" t="s">
        <v>1508</v>
      </c>
    </row>
    <row r="834" spans="1:50" x14ac:dyDescent="0.25">
      <c r="A834" t="s">
        <v>2505</v>
      </c>
      <c r="B834" t="s">
        <v>67</v>
      </c>
      <c r="C834">
        <v>2014</v>
      </c>
      <c r="D834" t="s">
        <v>2506</v>
      </c>
      <c r="E834" t="s">
        <v>88</v>
      </c>
      <c r="F834" t="s">
        <v>89</v>
      </c>
      <c r="G834" t="s">
        <v>56</v>
      </c>
      <c r="H834" t="s">
        <v>72</v>
      </c>
      <c r="I834" t="s">
        <v>90</v>
      </c>
      <c r="J834" t="s">
        <v>91</v>
      </c>
      <c r="K834" t="s">
        <v>92</v>
      </c>
      <c r="L834" t="s">
        <v>61</v>
      </c>
      <c r="M834" t="s">
        <v>76</v>
      </c>
      <c r="N834" t="s">
        <v>76</v>
      </c>
      <c r="O834" t="s">
        <v>76</v>
      </c>
      <c r="P834" t="s">
        <v>65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 s="1" t="s">
        <v>78</v>
      </c>
      <c r="AU834" s="1">
        <v>0</v>
      </c>
      <c r="AV834" s="1">
        <v>0</v>
      </c>
      <c r="AW834" s="1">
        <v>0</v>
      </c>
      <c r="AX834" t="s">
        <v>92</v>
      </c>
    </row>
    <row r="835" spans="1:50" x14ac:dyDescent="0.25">
      <c r="A835" t="s">
        <v>2507</v>
      </c>
      <c r="B835" t="s">
        <v>67</v>
      </c>
      <c r="C835">
        <v>2014</v>
      </c>
      <c r="D835" t="s">
        <v>2508</v>
      </c>
      <c r="E835" t="s">
        <v>555</v>
      </c>
      <c r="F835" t="s">
        <v>556</v>
      </c>
      <c r="G835" t="s">
        <v>71</v>
      </c>
      <c r="H835" t="s">
        <v>72</v>
      </c>
      <c r="I835" t="s">
        <v>355</v>
      </c>
      <c r="J835" t="s">
        <v>557</v>
      </c>
      <c r="K835" t="s">
        <v>558</v>
      </c>
      <c r="L835" t="s">
        <v>61</v>
      </c>
      <c r="M835" t="s">
        <v>62</v>
      </c>
      <c r="N835" t="s">
        <v>63</v>
      </c>
      <c r="O835" t="s">
        <v>85</v>
      </c>
      <c r="P835" t="s">
        <v>77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 s="1" t="s">
        <v>78</v>
      </c>
      <c r="AU835" s="1">
        <v>0</v>
      </c>
      <c r="AV835" s="1">
        <v>0</v>
      </c>
      <c r="AW835" s="1">
        <v>0</v>
      </c>
      <c r="AX835" t="s">
        <v>558</v>
      </c>
    </row>
    <row r="836" spans="1:50" x14ac:dyDescent="0.25">
      <c r="A836" t="s">
        <v>1467</v>
      </c>
      <c r="B836" t="s">
        <v>101</v>
      </c>
      <c r="C836" t="s">
        <v>468</v>
      </c>
      <c r="D836" t="s">
        <v>1468</v>
      </c>
      <c r="E836" t="s">
        <v>1469</v>
      </c>
      <c r="F836" t="s">
        <v>236</v>
      </c>
      <c r="G836" t="s">
        <v>71</v>
      </c>
      <c r="H836" t="s">
        <v>106</v>
      </c>
      <c r="I836" t="s">
        <v>73</v>
      </c>
      <c r="J836" t="s">
        <v>237</v>
      </c>
      <c r="K836" t="s">
        <v>238</v>
      </c>
      <c r="L836" t="s">
        <v>61</v>
      </c>
      <c r="M836" t="s">
        <v>76</v>
      </c>
      <c r="N836" t="s">
        <v>76</v>
      </c>
      <c r="O836" t="s">
        <v>76</v>
      </c>
      <c r="P836" t="s">
        <v>110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 s="1" t="s">
        <v>78</v>
      </c>
      <c r="AU836" s="1">
        <v>0</v>
      </c>
      <c r="AV836" s="1">
        <v>0</v>
      </c>
      <c r="AW836" s="1">
        <v>0</v>
      </c>
      <c r="AX836" t="s">
        <v>238</v>
      </c>
    </row>
    <row r="837" spans="1:50" x14ac:dyDescent="0.25">
      <c r="A837" t="s">
        <v>1470</v>
      </c>
      <c r="B837" t="s">
        <v>51</v>
      </c>
      <c r="C837" t="s">
        <v>156</v>
      </c>
      <c r="D837" t="s">
        <v>1471</v>
      </c>
      <c r="E837" t="s">
        <v>1472</v>
      </c>
      <c r="F837" t="s">
        <v>1473</v>
      </c>
      <c r="G837" t="s">
        <v>688</v>
      </c>
      <c r="H837" t="s">
        <v>57</v>
      </c>
      <c r="I837" t="s">
        <v>689</v>
      </c>
      <c r="J837" t="s">
        <v>1474</v>
      </c>
      <c r="K837" t="s">
        <v>1475</v>
      </c>
      <c r="L837" t="s">
        <v>61</v>
      </c>
      <c r="M837" t="s">
        <v>76</v>
      </c>
      <c r="N837" t="s">
        <v>76</v>
      </c>
      <c r="O837" t="s">
        <v>76</v>
      </c>
      <c r="P837" t="s">
        <v>65</v>
      </c>
      <c r="Q837">
        <v>5576</v>
      </c>
      <c r="R837">
        <v>5576</v>
      </c>
      <c r="S837">
        <v>4576</v>
      </c>
      <c r="T837">
        <v>1976</v>
      </c>
      <c r="U837">
        <v>1976</v>
      </c>
      <c r="V837">
        <v>76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1900</v>
      </c>
      <c r="AH837">
        <v>0</v>
      </c>
      <c r="AI837">
        <v>1900</v>
      </c>
      <c r="AJ837">
        <v>0</v>
      </c>
      <c r="AK837">
        <v>5576</v>
      </c>
      <c r="AL837">
        <v>0</v>
      </c>
      <c r="AM837">
        <v>0</v>
      </c>
      <c r="AN837">
        <v>0</v>
      </c>
      <c r="AO837">
        <v>0</v>
      </c>
      <c r="AP837">
        <v>5576</v>
      </c>
      <c r="AQ837">
        <v>0</v>
      </c>
      <c r="AR837">
        <v>1900</v>
      </c>
      <c r="AS837">
        <v>1000</v>
      </c>
      <c r="AT837" s="1">
        <v>115.38</v>
      </c>
      <c r="AU837" s="1">
        <v>643358.88</v>
      </c>
      <c r="AV837" s="1">
        <v>219222</v>
      </c>
      <c r="AW837" s="1">
        <v>0</v>
      </c>
      <c r="AX837" t="s">
        <v>1475</v>
      </c>
    </row>
    <row r="838" spans="1:50" x14ac:dyDescent="0.25">
      <c r="A838" t="s">
        <v>1476</v>
      </c>
      <c r="B838" t="s">
        <v>101</v>
      </c>
      <c r="C838">
        <v>2012</v>
      </c>
      <c r="D838" t="s">
        <v>1477</v>
      </c>
      <c r="E838" t="s">
        <v>1478</v>
      </c>
      <c r="F838" t="s">
        <v>761</v>
      </c>
      <c r="G838" t="s">
        <v>71</v>
      </c>
      <c r="H838" t="s">
        <v>106</v>
      </c>
      <c r="I838" t="s">
        <v>73</v>
      </c>
      <c r="J838" t="s">
        <v>762</v>
      </c>
      <c r="K838" t="s">
        <v>763</v>
      </c>
      <c r="L838" t="s">
        <v>61</v>
      </c>
      <c r="M838" t="s">
        <v>76</v>
      </c>
      <c r="N838" t="s">
        <v>76</v>
      </c>
      <c r="O838" t="s">
        <v>76</v>
      </c>
      <c r="P838" t="s">
        <v>110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1</v>
      </c>
      <c r="AQ838">
        <v>0</v>
      </c>
      <c r="AR838">
        <v>0</v>
      </c>
      <c r="AS838">
        <v>0</v>
      </c>
      <c r="AT838" s="1">
        <v>514.70000000000005</v>
      </c>
      <c r="AU838" s="1">
        <v>514.70000000000005</v>
      </c>
      <c r="AV838" s="1">
        <v>0</v>
      </c>
      <c r="AW838" s="1">
        <v>514.70000000000005</v>
      </c>
      <c r="AX838" t="s">
        <v>763</v>
      </c>
    </row>
    <row r="839" spans="1:50" x14ac:dyDescent="0.25">
      <c r="A839" t="s">
        <v>1479</v>
      </c>
      <c r="B839" t="s">
        <v>51</v>
      </c>
      <c r="C839" t="s">
        <v>1264</v>
      </c>
      <c r="D839" t="s">
        <v>1480</v>
      </c>
      <c r="E839" t="s">
        <v>1481</v>
      </c>
      <c r="F839" t="s">
        <v>89</v>
      </c>
      <c r="G839" t="s">
        <v>56</v>
      </c>
      <c r="H839" t="s">
        <v>57</v>
      </c>
      <c r="I839" t="s">
        <v>90</v>
      </c>
      <c r="J839" t="s">
        <v>91</v>
      </c>
      <c r="K839" t="s">
        <v>92</v>
      </c>
      <c r="L839" t="s">
        <v>61</v>
      </c>
      <c r="M839" t="s">
        <v>62</v>
      </c>
      <c r="N839" t="s">
        <v>63</v>
      </c>
      <c r="O839" t="s">
        <v>757</v>
      </c>
      <c r="P839" t="s">
        <v>65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 s="1" t="s">
        <v>78</v>
      </c>
      <c r="AU839" s="1">
        <v>0</v>
      </c>
      <c r="AV839" s="1">
        <v>0</v>
      </c>
      <c r="AW839" s="1">
        <v>0</v>
      </c>
      <c r="AX839" t="s">
        <v>92</v>
      </c>
    </row>
    <row r="840" spans="1:50" x14ac:dyDescent="0.25">
      <c r="A840" t="s">
        <v>4749</v>
      </c>
      <c r="B840" t="s">
        <v>67</v>
      </c>
      <c r="C840">
        <v>2014</v>
      </c>
      <c r="D840" t="s">
        <v>4750</v>
      </c>
      <c r="E840" t="s">
        <v>1026</v>
      </c>
      <c r="F840" t="s">
        <v>279</v>
      </c>
      <c r="G840" t="s">
        <v>71</v>
      </c>
      <c r="H840" t="s">
        <v>72</v>
      </c>
      <c r="I840" t="s">
        <v>280</v>
      </c>
      <c r="J840" t="s">
        <v>281</v>
      </c>
      <c r="K840" t="s">
        <v>282</v>
      </c>
      <c r="L840" t="s">
        <v>61</v>
      </c>
      <c r="M840" t="s">
        <v>76</v>
      </c>
      <c r="N840" t="s">
        <v>76</v>
      </c>
      <c r="O840" t="s">
        <v>76</v>
      </c>
      <c r="P840" t="s">
        <v>77</v>
      </c>
      <c r="Q840">
        <v>3</v>
      </c>
      <c r="R840">
        <v>3</v>
      </c>
      <c r="S840">
        <v>3</v>
      </c>
      <c r="T840">
        <v>3</v>
      </c>
      <c r="U840">
        <v>3</v>
      </c>
      <c r="V840">
        <v>3</v>
      </c>
      <c r="W840">
        <v>3</v>
      </c>
      <c r="X840">
        <v>3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3</v>
      </c>
      <c r="AL840">
        <v>0</v>
      </c>
      <c r="AM840">
        <v>0</v>
      </c>
      <c r="AN840">
        <v>0</v>
      </c>
      <c r="AO840">
        <v>0</v>
      </c>
      <c r="AP840">
        <v>3</v>
      </c>
      <c r="AQ840">
        <v>0</v>
      </c>
      <c r="AR840">
        <v>0</v>
      </c>
      <c r="AS840">
        <v>0</v>
      </c>
      <c r="AT840" s="1">
        <v>1604.11</v>
      </c>
      <c r="AU840" s="1">
        <v>4812.33</v>
      </c>
      <c r="AV840" s="1">
        <v>0</v>
      </c>
      <c r="AW840" s="1">
        <v>4812.33</v>
      </c>
      <c r="AX840" t="s">
        <v>282</v>
      </c>
    </row>
    <row r="841" spans="1:50" x14ac:dyDescent="0.25">
      <c r="A841" t="s">
        <v>4751</v>
      </c>
      <c r="B841" t="s">
        <v>51</v>
      </c>
      <c r="C841" t="s">
        <v>1264</v>
      </c>
      <c r="D841" t="s">
        <v>4752</v>
      </c>
      <c r="E841" t="s">
        <v>4753</v>
      </c>
      <c r="F841" t="s">
        <v>3274</v>
      </c>
      <c r="G841" t="s">
        <v>56</v>
      </c>
      <c r="H841" t="s">
        <v>57</v>
      </c>
      <c r="I841" t="s">
        <v>2754</v>
      </c>
      <c r="J841" t="s">
        <v>2755</v>
      </c>
      <c r="K841" t="s">
        <v>3275</v>
      </c>
      <c r="L841" t="s">
        <v>61</v>
      </c>
      <c r="M841" t="s">
        <v>62</v>
      </c>
      <c r="N841" t="s">
        <v>63</v>
      </c>
      <c r="O841" t="s">
        <v>64</v>
      </c>
      <c r="P841" t="s">
        <v>65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1</v>
      </c>
      <c r="AM841">
        <v>0</v>
      </c>
      <c r="AN841">
        <v>0</v>
      </c>
      <c r="AO841">
        <v>0</v>
      </c>
      <c r="AP841">
        <v>1</v>
      </c>
      <c r="AQ841">
        <v>0</v>
      </c>
      <c r="AR841">
        <v>0</v>
      </c>
      <c r="AS841">
        <v>0</v>
      </c>
      <c r="AT841" s="1">
        <v>734.28</v>
      </c>
      <c r="AU841" s="1">
        <v>734.28</v>
      </c>
      <c r="AV841" s="1">
        <v>0</v>
      </c>
      <c r="AW841" s="1">
        <v>734.28</v>
      </c>
      <c r="AX841" t="s">
        <v>3275</v>
      </c>
    </row>
    <row r="842" spans="1:50" x14ac:dyDescent="0.25">
      <c r="A842" t="s">
        <v>4754</v>
      </c>
      <c r="B842" t="s">
        <v>67</v>
      </c>
      <c r="C842" t="s">
        <v>575</v>
      </c>
      <c r="D842" t="s">
        <v>4755</v>
      </c>
      <c r="E842" t="s">
        <v>4756</v>
      </c>
      <c r="F842" t="s">
        <v>229</v>
      </c>
      <c r="G842" t="s">
        <v>71</v>
      </c>
      <c r="H842" t="s">
        <v>72</v>
      </c>
      <c r="I842" t="s">
        <v>230</v>
      </c>
      <c r="J842" t="s">
        <v>231</v>
      </c>
      <c r="K842" t="s">
        <v>229</v>
      </c>
      <c r="L842" t="s">
        <v>61</v>
      </c>
      <c r="M842" t="s">
        <v>62</v>
      </c>
      <c r="N842" t="s">
        <v>76</v>
      </c>
      <c r="O842" t="s">
        <v>76</v>
      </c>
      <c r="P842" t="s">
        <v>77</v>
      </c>
      <c r="Q842">
        <v>14</v>
      </c>
      <c r="R842">
        <v>14</v>
      </c>
      <c r="S842">
        <v>14</v>
      </c>
      <c r="T842">
        <v>14</v>
      </c>
      <c r="U842">
        <v>14</v>
      </c>
      <c r="V842">
        <v>14</v>
      </c>
      <c r="W842">
        <v>14</v>
      </c>
      <c r="X842">
        <v>14</v>
      </c>
      <c r="Y842">
        <v>14</v>
      </c>
      <c r="Z842">
        <v>14</v>
      </c>
      <c r="AA842">
        <v>14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14</v>
      </c>
      <c r="AL842">
        <v>0</v>
      </c>
      <c r="AM842">
        <v>0</v>
      </c>
      <c r="AN842">
        <v>0</v>
      </c>
      <c r="AO842">
        <v>0</v>
      </c>
      <c r="AP842">
        <v>14</v>
      </c>
      <c r="AQ842">
        <v>0</v>
      </c>
      <c r="AR842">
        <v>0</v>
      </c>
      <c r="AS842">
        <v>0</v>
      </c>
      <c r="AT842" s="1">
        <v>413.36</v>
      </c>
      <c r="AU842" s="1">
        <v>5787.04</v>
      </c>
      <c r="AV842" s="1">
        <v>0</v>
      </c>
      <c r="AW842" s="1">
        <v>5787.04</v>
      </c>
      <c r="AX842" t="s">
        <v>229</v>
      </c>
    </row>
    <row r="843" spans="1:50" x14ac:dyDescent="0.25">
      <c r="A843" t="s">
        <v>6817</v>
      </c>
      <c r="B843" t="s">
        <v>67</v>
      </c>
      <c r="C843" t="s">
        <v>284</v>
      </c>
      <c r="D843" t="s">
        <v>6818</v>
      </c>
      <c r="E843" t="s">
        <v>8285</v>
      </c>
      <c r="F843" t="s">
        <v>665</v>
      </c>
      <c r="G843" t="s">
        <v>71</v>
      </c>
      <c r="H843" t="s">
        <v>72</v>
      </c>
      <c r="I843" t="s">
        <v>73</v>
      </c>
      <c r="J843" t="s">
        <v>666</v>
      </c>
      <c r="K843" t="s">
        <v>667</v>
      </c>
      <c r="L843" t="s">
        <v>61</v>
      </c>
      <c r="M843" t="s">
        <v>76</v>
      </c>
      <c r="N843" t="s">
        <v>76</v>
      </c>
      <c r="O843" t="s">
        <v>76</v>
      </c>
      <c r="P843" t="s">
        <v>77</v>
      </c>
      <c r="Q843">
        <v>516</v>
      </c>
      <c r="R843">
        <v>516</v>
      </c>
      <c r="S843">
        <v>509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516</v>
      </c>
      <c r="AL843">
        <v>0</v>
      </c>
      <c r="AM843">
        <v>0</v>
      </c>
      <c r="AN843">
        <v>0</v>
      </c>
      <c r="AO843">
        <v>0</v>
      </c>
      <c r="AP843">
        <v>516</v>
      </c>
      <c r="AQ843">
        <v>0</v>
      </c>
      <c r="AR843">
        <v>0</v>
      </c>
      <c r="AS843">
        <v>0</v>
      </c>
      <c r="AT843" s="1">
        <v>675.16300000000001</v>
      </c>
      <c r="AU843" s="1">
        <v>348384.10800000001</v>
      </c>
      <c r="AV843" s="1">
        <v>0</v>
      </c>
      <c r="AW843" s="1">
        <v>0</v>
      </c>
      <c r="AX843" t="s">
        <v>667</v>
      </c>
    </row>
    <row r="844" spans="1:50" x14ac:dyDescent="0.25">
      <c r="A844" t="s">
        <v>4757</v>
      </c>
      <c r="B844" t="s">
        <v>67</v>
      </c>
      <c r="C844">
        <v>2014</v>
      </c>
      <c r="D844" t="s">
        <v>4758</v>
      </c>
      <c r="E844" t="s">
        <v>3629</v>
      </c>
      <c r="F844" t="s">
        <v>1069</v>
      </c>
      <c r="G844" t="s">
        <v>71</v>
      </c>
      <c r="H844" t="s">
        <v>72</v>
      </c>
      <c r="I844" t="s">
        <v>73</v>
      </c>
      <c r="J844" t="s">
        <v>1070</v>
      </c>
      <c r="K844" t="s">
        <v>1071</v>
      </c>
      <c r="L844" t="s">
        <v>61</v>
      </c>
      <c r="M844" t="s">
        <v>76</v>
      </c>
      <c r="N844" t="s">
        <v>76</v>
      </c>
      <c r="O844" t="s">
        <v>76</v>
      </c>
      <c r="P844" t="s">
        <v>77</v>
      </c>
      <c r="Q844">
        <v>60</v>
      </c>
      <c r="R844">
        <v>60</v>
      </c>
      <c r="S844">
        <v>60</v>
      </c>
      <c r="T844">
        <v>60</v>
      </c>
      <c r="U844">
        <v>60</v>
      </c>
      <c r="V844">
        <v>60</v>
      </c>
      <c r="W844">
        <v>60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60</v>
      </c>
      <c r="AL844">
        <v>0</v>
      </c>
      <c r="AM844">
        <v>0</v>
      </c>
      <c r="AN844">
        <v>0</v>
      </c>
      <c r="AO844">
        <v>0</v>
      </c>
      <c r="AP844">
        <v>60</v>
      </c>
      <c r="AQ844">
        <v>0</v>
      </c>
      <c r="AR844">
        <v>0</v>
      </c>
      <c r="AS844">
        <v>0</v>
      </c>
      <c r="AT844" s="1">
        <v>407.94</v>
      </c>
      <c r="AU844" s="1">
        <v>24476.400000000001</v>
      </c>
      <c r="AV844" s="1">
        <v>0</v>
      </c>
      <c r="AW844" s="1">
        <v>0</v>
      </c>
      <c r="AX844" t="s">
        <v>1071</v>
      </c>
    </row>
    <row r="845" spans="1:50" x14ac:dyDescent="0.25">
      <c r="A845" t="s">
        <v>2509</v>
      </c>
      <c r="B845" t="s">
        <v>101</v>
      </c>
      <c r="C845" t="s">
        <v>251</v>
      </c>
      <c r="D845" t="s">
        <v>2510</v>
      </c>
      <c r="E845" t="s">
        <v>2511</v>
      </c>
      <c r="F845" t="s">
        <v>180</v>
      </c>
      <c r="G845" t="s">
        <v>71</v>
      </c>
      <c r="H845" t="s">
        <v>106</v>
      </c>
      <c r="I845" t="s">
        <v>73</v>
      </c>
      <c r="J845" t="s">
        <v>181</v>
      </c>
      <c r="K845" t="s">
        <v>182</v>
      </c>
      <c r="L845" t="s">
        <v>61</v>
      </c>
      <c r="M845" t="s">
        <v>76</v>
      </c>
      <c r="N845" t="s">
        <v>76</v>
      </c>
      <c r="O845" t="s">
        <v>76</v>
      </c>
      <c r="P845" t="s">
        <v>110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 s="1" t="s">
        <v>78</v>
      </c>
      <c r="AU845" s="1">
        <v>0</v>
      </c>
      <c r="AV845" s="1">
        <v>0</v>
      </c>
      <c r="AW845" s="1">
        <v>0</v>
      </c>
      <c r="AX845" t="s">
        <v>182</v>
      </c>
    </row>
    <row r="846" spans="1:50" x14ac:dyDescent="0.25">
      <c r="A846" t="s">
        <v>2512</v>
      </c>
      <c r="B846" t="s">
        <v>67</v>
      </c>
      <c r="C846">
        <v>2014</v>
      </c>
      <c r="D846" t="s">
        <v>2513</v>
      </c>
      <c r="E846" t="s">
        <v>441</v>
      </c>
      <c r="F846" t="s">
        <v>362</v>
      </c>
      <c r="G846" t="s">
        <v>71</v>
      </c>
      <c r="H846" t="s">
        <v>72</v>
      </c>
      <c r="I846" t="s">
        <v>230</v>
      </c>
      <c r="J846" t="s">
        <v>363</v>
      </c>
      <c r="K846" t="s">
        <v>364</v>
      </c>
      <c r="L846" t="s">
        <v>61</v>
      </c>
      <c r="M846" t="s">
        <v>76</v>
      </c>
      <c r="N846" t="s">
        <v>76</v>
      </c>
      <c r="O846" t="s">
        <v>76</v>
      </c>
      <c r="P846" t="s">
        <v>77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 s="1" t="s">
        <v>78</v>
      </c>
      <c r="AU846" s="1">
        <v>0</v>
      </c>
      <c r="AV846" s="1">
        <v>0</v>
      </c>
      <c r="AW846" s="1">
        <v>0</v>
      </c>
      <c r="AX846" t="s">
        <v>364</v>
      </c>
    </row>
    <row r="847" spans="1:50" x14ac:dyDescent="0.25">
      <c r="A847" t="s">
        <v>2514</v>
      </c>
      <c r="B847" t="s">
        <v>67</v>
      </c>
      <c r="C847">
        <v>2014</v>
      </c>
      <c r="D847" t="s">
        <v>2515</v>
      </c>
      <c r="E847" t="s">
        <v>1584</v>
      </c>
      <c r="F847" t="s">
        <v>1585</v>
      </c>
      <c r="G847" t="s">
        <v>71</v>
      </c>
      <c r="H847" t="s">
        <v>72</v>
      </c>
      <c r="I847" t="s">
        <v>73</v>
      </c>
      <c r="J847" t="s">
        <v>1586</v>
      </c>
      <c r="K847" t="s">
        <v>1587</v>
      </c>
      <c r="L847" t="s">
        <v>61</v>
      </c>
      <c r="M847" t="s">
        <v>76</v>
      </c>
      <c r="N847" t="s">
        <v>76</v>
      </c>
      <c r="O847" t="s">
        <v>76</v>
      </c>
      <c r="P847" t="s">
        <v>77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 s="1" t="s">
        <v>78</v>
      </c>
      <c r="AU847" s="1">
        <v>0</v>
      </c>
      <c r="AV847" s="1">
        <v>0</v>
      </c>
      <c r="AW847" s="1">
        <v>0</v>
      </c>
      <c r="AX847" t="s">
        <v>1587</v>
      </c>
    </row>
    <row r="848" spans="1:50" x14ac:dyDescent="0.25">
      <c r="A848" t="s">
        <v>2516</v>
      </c>
      <c r="B848" t="s">
        <v>67</v>
      </c>
      <c r="C848">
        <v>2014</v>
      </c>
      <c r="D848" t="s">
        <v>2517</v>
      </c>
      <c r="E848" t="s">
        <v>555</v>
      </c>
      <c r="F848" t="s">
        <v>556</v>
      </c>
      <c r="G848" t="s">
        <v>71</v>
      </c>
      <c r="H848" t="s">
        <v>72</v>
      </c>
      <c r="I848" t="s">
        <v>355</v>
      </c>
      <c r="J848" t="s">
        <v>557</v>
      </c>
      <c r="K848" t="s">
        <v>558</v>
      </c>
      <c r="L848" t="s">
        <v>61</v>
      </c>
      <c r="M848" t="s">
        <v>62</v>
      </c>
      <c r="N848" t="s">
        <v>76</v>
      </c>
      <c r="O848" t="s">
        <v>76</v>
      </c>
      <c r="P848" t="s">
        <v>77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 s="1" t="s">
        <v>78</v>
      </c>
      <c r="AU848" s="1">
        <v>0</v>
      </c>
      <c r="AV848" s="1">
        <v>0</v>
      </c>
      <c r="AW848" s="1">
        <v>0</v>
      </c>
      <c r="AX848" t="s">
        <v>558</v>
      </c>
    </row>
    <row r="849" spans="1:50" x14ac:dyDescent="0.25">
      <c r="A849" t="s">
        <v>2518</v>
      </c>
      <c r="B849" t="s">
        <v>101</v>
      </c>
      <c r="C849" t="s">
        <v>156</v>
      </c>
      <c r="D849" t="s">
        <v>2519</v>
      </c>
      <c r="E849" t="s">
        <v>2520</v>
      </c>
      <c r="F849" t="s">
        <v>651</v>
      </c>
      <c r="G849" t="s">
        <v>71</v>
      </c>
      <c r="H849" t="s">
        <v>106</v>
      </c>
      <c r="I849" t="s">
        <v>73</v>
      </c>
      <c r="J849" t="s">
        <v>652</v>
      </c>
      <c r="K849" t="s">
        <v>653</v>
      </c>
      <c r="L849" t="s">
        <v>61</v>
      </c>
      <c r="M849" t="s">
        <v>76</v>
      </c>
      <c r="N849" t="s">
        <v>76</v>
      </c>
      <c r="O849" t="s">
        <v>76</v>
      </c>
      <c r="P849" t="s">
        <v>110</v>
      </c>
      <c r="Q849">
        <v>106</v>
      </c>
      <c r="R849">
        <v>106</v>
      </c>
      <c r="S849">
        <v>106</v>
      </c>
      <c r="T849">
        <v>106</v>
      </c>
      <c r="U849">
        <v>106</v>
      </c>
      <c r="V849">
        <v>106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106</v>
      </c>
      <c r="AL849">
        <v>0</v>
      </c>
      <c r="AM849">
        <v>0</v>
      </c>
      <c r="AN849">
        <v>0</v>
      </c>
      <c r="AO849">
        <v>0</v>
      </c>
      <c r="AP849">
        <v>106</v>
      </c>
      <c r="AQ849">
        <v>0</v>
      </c>
      <c r="AR849">
        <v>0</v>
      </c>
      <c r="AS849">
        <v>0</v>
      </c>
      <c r="AT849" s="1">
        <v>728.72</v>
      </c>
      <c r="AU849" s="1">
        <v>77244.320000000007</v>
      </c>
      <c r="AV849" s="1">
        <v>0</v>
      </c>
      <c r="AW849" s="1">
        <v>0</v>
      </c>
      <c r="AX849" t="s">
        <v>653</v>
      </c>
    </row>
    <row r="850" spans="1:50" x14ac:dyDescent="0.25">
      <c r="A850" t="s">
        <v>1762</v>
      </c>
      <c r="B850" t="s">
        <v>101</v>
      </c>
      <c r="C850" t="s">
        <v>251</v>
      </c>
      <c r="D850" t="s">
        <v>1763</v>
      </c>
      <c r="E850" t="s">
        <v>1764</v>
      </c>
      <c r="F850" t="s">
        <v>657</v>
      </c>
      <c r="G850" t="s">
        <v>71</v>
      </c>
      <c r="H850" t="s">
        <v>106</v>
      </c>
      <c r="I850" t="s">
        <v>230</v>
      </c>
      <c r="J850" t="s">
        <v>658</v>
      </c>
      <c r="K850" t="s">
        <v>659</v>
      </c>
      <c r="L850" t="s">
        <v>61</v>
      </c>
      <c r="M850" t="s">
        <v>76</v>
      </c>
      <c r="N850" t="s">
        <v>76</v>
      </c>
      <c r="O850" t="s">
        <v>76</v>
      </c>
      <c r="P850" t="s">
        <v>110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 s="1" t="s">
        <v>78</v>
      </c>
      <c r="AU850" s="1">
        <v>0</v>
      </c>
      <c r="AV850" s="1">
        <v>0</v>
      </c>
      <c r="AW850" s="1">
        <v>0</v>
      </c>
      <c r="AX850" t="s">
        <v>659</v>
      </c>
    </row>
    <row r="851" spans="1:50" x14ac:dyDescent="0.25">
      <c r="A851" t="s">
        <v>1765</v>
      </c>
      <c r="B851" t="s">
        <v>67</v>
      </c>
      <c r="C851">
        <v>2014</v>
      </c>
      <c r="D851" t="s">
        <v>1766</v>
      </c>
      <c r="E851" t="s">
        <v>1584</v>
      </c>
      <c r="F851" t="s">
        <v>1585</v>
      </c>
      <c r="G851" t="s">
        <v>71</v>
      </c>
      <c r="H851" t="s">
        <v>72</v>
      </c>
      <c r="I851" t="s">
        <v>73</v>
      </c>
      <c r="J851" t="s">
        <v>1586</v>
      </c>
      <c r="K851" t="s">
        <v>1587</v>
      </c>
      <c r="L851" t="s">
        <v>61</v>
      </c>
      <c r="M851" t="s">
        <v>76</v>
      </c>
      <c r="N851" t="s">
        <v>76</v>
      </c>
      <c r="O851" t="s">
        <v>76</v>
      </c>
      <c r="P851" t="s">
        <v>77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 s="1" t="s">
        <v>78</v>
      </c>
      <c r="AU851" s="1">
        <v>0</v>
      </c>
      <c r="AV851" s="1">
        <v>0</v>
      </c>
      <c r="AW851" s="1">
        <v>0</v>
      </c>
      <c r="AX851" t="s">
        <v>1587</v>
      </c>
    </row>
    <row r="852" spans="1:50" x14ac:dyDescent="0.25">
      <c r="A852" t="s">
        <v>1767</v>
      </c>
      <c r="B852" t="s">
        <v>101</v>
      </c>
      <c r="C852" t="s">
        <v>1595</v>
      </c>
      <c r="D852" t="s">
        <v>1768</v>
      </c>
      <c r="E852" t="s">
        <v>1769</v>
      </c>
      <c r="F852" t="s">
        <v>1498</v>
      </c>
      <c r="G852" t="s">
        <v>71</v>
      </c>
      <c r="H852" t="s">
        <v>106</v>
      </c>
      <c r="I852" t="s">
        <v>73</v>
      </c>
      <c r="J852" t="s">
        <v>1499</v>
      </c>
      <c r="K852" t="s">
        <v>1500</v>
      </c>
      <c r="L852" t="s">
        <v>61</v>
      </c>
      <c r="M852" t="s">
        <v>62</v>
      </c>
      <c r="N852" t="s">
        <v>63</v>
      </c>
      <c r="O852" t="s">
        <v>885</v>
      </c>
      <c r="P852" t="s">
        <v>110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0</v>
      </c>
      <c r="AM852">
        <v>0</v>
      </c>
      <c r="AN852">
        <v>0</v>
      </c>
      <c r="AO852">
        <v>0</v>
      </c>
      <c r="AP852">
        <v>1</v>
      </c>
      <c r="AQ852">
        <v>0</v>
      </c>
      <c r="AR852">
        <v>0</v>
      </c>
      <c r="AS852">
        <v>0</v>
      </c>
      <c r="AT852" s="1">
        <v>386.88</v>
      </c>
      <c r="AU852" s="1">
        <v>386.88</v>
      </c>
      <c r="AV852" s="1">
        <v>0</v>
      </c>
      <c r="AW852" s="1">
        <v>386.88</v>
      </c>
      <c r="AX852" t="s">
        <v>1500</v>
      </c>
    </row>
    <row r="853" spans="1:50" x14ac:dyDescent="0.25">
      <c r="A853" t="s">
        <v>1770</v>
      </c>
      <c r="B853" t="s">
        <v>101</v>
      </c>
      <c r="C853" t="s">
        <v>171</v>
      </c>
      <c r="D853" t="s">
        <v>1771</v>
      </c>
      <c r="E853" t="s">
        <v>1772</v>
      </c>
      <c r="F853" t="s">
        <v>1773</v>
      </c>
      <c r="G853" t="s">
        <v>71</v>
      </c>
      <c r="H853" t="s">
        <v>106</v>
      </c>
      <c r="I853" t="s">
        <v>73</v>
      </c>
      <c r="J853" t="s">
        <v>1774</v>
      </c>
      <c r="K853" t="s">
        <v>1775</v>
      </c>
      <c r="L853" t="s">
        <v>61</v>
      </c>
      <c r="M853" t="s">
        <v>76</v>
      </c>
      <c r="N853" t="s">
        <v>76</v>
      </c>
      <c r="O853" t="s">
        <v>76</v>
      </c>
      <c r="P853" t="s">
        <v>110</v>
      </c>
      <c r="Q853">
        <v>553</v>
      </c>
      <c r="R853">
        <v>553</v>
      </c>
      <c r="S853">
        <v>553</v>
      </c>
      <c r="T853">
        <v>318</v>
      </c>
      <c r="U853">
        <v>318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2864</v>
      </c>
      <c r="AH853">
        <v>0</v>
      </c>
      <c r="AI853">
        <v>2864</v>
      </c>
      <c r="AJ853">
        <v>0</v>
      </c>
      <c r="AK853">
        <v>553</v>
      </c>
      <c r="AL853">
        <v>0</v>
      </c>
      <c r="AM853">
        <v>0</v>
      </c>
      <c r="AN853">
        <v>0</v>
      </c>
      <c r="AO853">
        <v>0</v>
      </c>
      <c r="AP853">
        <v>553</v>
      </c>
      <c r="AQ853">
        <v>1407</v>
      </c>
      <c r="AR853">
        <v>1457</v>
      </c>
      <c r="AS853">
        <v>0</v>
      </c>
      <c r="AT853" s="1">
        <v>395.89</v>
      </c>
      <c r="AU853" s="1">
        <v>218927.16999999998</v>
      </c>
      <c r="AV853" s="1">
        <v>1133828.96</v>
      </c>
      <c r="AW853" s="1">
        <v>0</v>
      </c>
      <c r="AX853" t="s">
        <v>1775</v>
      </c>
    </row>
    <row r="854" spans="1:50" x14ac:dyDescent="0.25">
      <c r="A854" t="s">
        <v>1609</v>
      </c>
      <c r="B854" t="s">
        <v>67</v>
      </c>
      <c r="C854">
        <v>2014</v>
      </c>
      <c r="D854" t="s">
        <v>1610</v>
      </c>
      <c r="E854" t="s">
        <v>88</v>
      </c>
      <c r="F854" t="s">
        <v>89</v>
      </c>
      <c r="G854" t="s">
        <v>56</v>
      </c>
      <c r="H854" t="s">
        <v>72</v>
      </c>
      <c r="I854" t="s">
        <v>90</v>
      </c>
      <c r="J854" t="s">
        <v>91</v>
      </c>
      <c r="K854" t="s">
        <v>92</v>
      </c>
      <c r="L854" t="s">
        <v>61</v>
      </c>
      <c r="M854" t="s">
        <v>76</v>
      </c>
      <c r="N854" t="s">
        <v>76</v>
      </c>
      <c r="O854" t="s">
        <v>76</v>
      </c>
      <c r="P854" t="s">
        <v>65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 s="1" t="s">
        <v>78</v>
      </c>
      <c r="AU854" s="1">
        <v>0</v>
      </c>
      <c r="AV854" s="1">
        <v>0</v>
      </c>
      <c r="AW854" s="1">
        <v>0</v>
      </c>
      <c r="AX854" t="s">
        <v>92</v>
      </c>
    </row>
    <row r="855" spans="1:50" x14ac:dyDescent="0.25">
      <c r="A855" t="s">
        <v>1611</v>
      </c>
      <c r="B855" t="s">
        <v>101</v>
      </c>
      <c r="C855" t="s">
        <v>171</v>
      </c>
      <c r="D855" t="s">
        <v>1612</v>
      </c>
      <c r="E855" t="s">
        <v>1613</v>
      </c>
      <c r="F855" t="s">
        <v>1614</v>
      </c>
      <c r="G855" t="s">
        <v>71</v>
      </c>
      <c r="H855" t="s">
        <v>106</v>
      </c>
      <c r="I855" t="s">
        <v>73</v>
      </c>
      <c r="J855" t="s">
        <v>2854</v>
      </c>
      <c r="K855" t="s">
        <v>2855</v>
      </c>
      <c r="L855" t="s">
        <v>61</v>
      </c>
      <c r="M855" t="s">
        <v>76</v>
      </c>
      <c r="N855" t="s">
        <v>76</v>
      </c>
      <c r="O855" t="s">
        <v>76</v>
      </c>
      <c r="P855" t="s">
        <v>110</v>
      </c>
      <c r="Q855">
        <v>216</v>
      </c>
      <c r="R855">
        <v>216</v>
      </c>
      <c r="S855">
        <v>216</v>
      </c>
      <c r="T855">
        <v>163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</v>
      </c>
      <c r="AK855">
        <v>216</v>
      </c>
      <c r="AL855">
        <v>0</v>
      </c>
      <c r="AM855">
        <v>0</v>
      </c>
      <c r="AN855">
        <v>0</v>
      </c>
      <c r="AO855">
        <v>0</v>
      </c>
      <c r="AP855">
        <v>216</v>
      </c>
      <c r="AQ855">
        <v>0</v>
      </c>
      <c r="AR855">
        <v>0</v>
      </c>
      <c r="AS855">
        <v>0</v>
      </c>
      <c r="AT855" s="1">
        <v>649.27139999999997</v>
      </c>
      <c r="AU855" s="1">
        <v>140242.62239999999</v>
      </c>
      <c r="AV855" s="1">
        <v>0</v>
      </c>
      <c r="AW855" s="1">
        <v>0</v>
      </c>
      <c r="AX855" t="s">
        <v>2855</v>
      </c>
    </row>
    <row r="856" spans="1:50" x14ac:dyDescent="0.25">
      <c r="A856" t="s">
        <v>1615</v>
      </c>
      <c r="B856" t="s">
        <v>67</v>
      </c>
      <c r="C856">
        <v>2014</v>
      </c>
      <c r="D856" t="s">
        <v>1616</v>
      </c>
      <c r="E856" t="s">
        <v>1605</v>
      </c>
      <c r="F856" t="s">
        <v>1606</v>
      </c>
      <c r="G856" t="s">
        <v>71</v>
      </c>
      <c r="H856" t="s">
        <v>72</v>
      </c>
      <c r="I856" t="s">
        <v>133</v>
      </c>
      <c r="J856" t="s">
        <v>1607</v>
      </c>
      <c r="K856" t="s">
        <v>1608</v>
      </c>
      <c r="L856" t="s">
        <v>61</v>
      </c>
      <c r="M856" t="s">
        <v>76</v>
      </c>
      <c r="N856" t="s">
        <v>76</v>
      </c>
      <c r="O856" t="s">
        <v>76</v>
      </c>
      <c r="P856" t="s">
        <v>77</v>
      </c>
      <c r="Q856">
        <v>28</v>
      </c>
      <c r="R856">
        <v>28</v>
      </c>
      <c r="S856">
        <v>28</v>
      </c>
      <c r="T856">
        <v>28</v>
      </c>
      <c r="U856">
        <v>28</v>
      </c>
      <c r="V856">
        <v>28</v>
      </c>
      <c r="W856">
        <v>28</v>
      </c>
      <c r="X856">
        <v>28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28</v>
      </c>
      <c r="AL856">
        <v>0</v>
      </c>
      <c r="AM856">
        <v>0</v>
      </c>
      <c r="AN856">
        <v>0</v>
      </c>
      <c r="AO856">
        <v>0</v>
      </c>
      <c r="AP856">
        <v>28</v>
      </c>
      <c r="AQ856">
        <v>0</v>
      </c>
      <c r="AR856">
        <v>0</v>
      </c>
      <c r="AS856">
        <v>0</v>
      </c>
      <c r="AT856" s="1">
        <v>1498.79</v>
      </c>
      <c r="AU856" s="1">
        <v>41966.119999999995</v>
      </c>
      <c r="AV856" s="1">
        <v>0</v>
      </c>
      <c r="AW856" s="1">
        <v>41966.119999999995</v>
      </c>
      <c r="AX856" t="s">
        <v>1608</v>
      </c>
    </row>
    <row r="857" spans="1:50" x14ac:dyDescent="0.25">
      <c r="A857" t="s">
        <v>1617</v>
      </c>
      <c r="B857" t="s">
        <v>67</v>
      </c>
      <c r="C857">
        <v>2014</v>
      </c>
      <c r="D857" t="s">
        <v>1618</v>
      </c>
      <c r="E857" t="s">
        <v>1237</v>
      </c>
      <c r="F857" t="s">
        <v>1238</v>
      </c>
      <c r="G857" t="s">
        <v>71</v>
      </c>
      <c r="H857" t="s">
        <v>72</v>
      </c>
      <c r="I857" t="s">
        <v>280</v>
      </c>
      <c r="J857" t="s">
        <v>1239</v>
      </c>
      <c r="K857" t="s">
        <v>1240</v>
      </c>
      <c r="L857" t="s">
        <v>61</v>
      </c>
      <c r="M857" t="s">
        <v>62</v>
      </c>
      <c r="N857" t="s">
        <v>76</v>
      </c>
      <c r="O857" t="s">
        <v>76</v>
      </c>
      <c r="P857" t="s">
        <v>77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 s="1" t="s">
        <v>78</v>
      </c>
      <c r="AU857" s="1">
        <v>0</v>
      </c>
      <c r="AV857" s="1">
        <v>0</v>
      </c>
      <c r="AW857" s="1">
        <v>0</v>
      </c>
      <c r="AX857" t="s">
        <v>1240</v>
      </c>
    </row>
    <row r="858" spans="1:50" x14ac:dyDescent="0.25">
      <c r="A858" t="s">
        <v>1619</v>
      </c>
      <c r="B858" t="s">
        <v>67</v>
      </c>
      <c r="C858">
        <v>2014</v>
      </c>
      <c r="D858" t="s">
        <v>1620</v>
      </c>
      <c r="E858" t="s">
        <v>334</v>
      </c>
      <c r="F858" t="s">
        <v>335</v>
      </c>
      <c r="G858" t="s">
        <v>71</v>
      </c>
      <c r="H858" t="s">
        <v>72</v>
      </c>
      <c r="I858" t="s">
        <v>230</v>
      </c>
      <c r="J858" t="s">
        <v>336</v>
      </c>
      <c r="K858" t="s">
        <v>335</v>
      </c>
      <c r="L858" t="s">
        <v>61</v>
      </c>
      <c r="M858" t="s">
        <v>62</v>
      </c>
      <c r="N858" t="s">
        <v>63</v>
      </c>
      <c r="O858" t="s">
        <v>85</v>
      </c>
      <c r="P858" t="s">
        <v>77</v>
      </c>
      <c r="Q858">
        <v>7</v>
      </c>
      <c r="R858">
        <v>7</v>
      </c>
      <c r="S858">
        <v>7</v>
      </c>
      <c r="T858">
        <v>7</v>
      </c>
      <c r="U858">
        <v>7</v>
      </c>
      <c r="V858">
        <v>7</v>
      </c>
      <c r="W858">
        <v>7</v>
      </c>
      <c r="X858">
        <v>7</v>
      </c>
      <c r="Y858">
        <v>7</v>
      </c>
      <c r="Z858">
        <v>7</v>
      </c>
      <c r="AA858">
        <v>7</v>
      </c>
      <c r="AB858">
        <v>7</v>
      </c>
      <c r="AC858">
        <v>7</v>
      </c>
      <c r="AD858">
        <v>7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7</v>
      </c>
      <c r="AL858">
        <v>0</v>
      </c>
      <c r="AM858">
        <v>0</v>
      </c>
      <c r="AN858">
        <v>0</v>
      </c>
      <c r="AO858">
        <v>0</v>
      </c>
      <c r="AP858">
        <v>7</v>
      </c>
      <c r="AQ858">
        <v>0</v>
      </c>
      <c r="AR858">
        <v>0</v>
      </c>
      <c r="AS858">
        <v>0</v>
      </c>
      <c r="AT858" s="1">
        <v>617.62</v>
      </c>
      <c r="AU858" s="1">
        <v>4323.34</v>
      </c>
      <c r="AV858" s="1">
        <v>0</v>
      </c>
      <c r="AW858" s="1">
        <v>4323.34</v>
      </c>
      <c r="AX858" t="s">
        <v>335</v>
      </c>
    </row>
    <row r="859" spans="1:50" x14ac:dyDescent="0.25">
      <c r="A859" t="s">
        <v>4828</v>
      </c>
      <c r="B859" t="s">
        <v>101</v>
      </c>
      <c r="C859" t="s">
        <v>718</v>
      </c>
      <c r="D859" t="s">
        <v>4829</v>
      </c>
      <c r="E859" t="s">
        <v>4830</v>
      </c>
      <c r="F859" t="s">
        <v>493</v>
      </c>
      <c r="G859" t="s">
        <v>71</v>
      </c>
      <c r="H859" t="s">
        <v>106</v>
      </c>
      <c r="I859" t="s">
        <v>230</v>
      </c>
      <c r="J859" t="s">
        <v>494</v>
      </c>
      <c r="K859" t="s">
        <v>495</v>
      </c>
      <c r="L859" t="s">
        <v>61</v>
      </c>
      <c r="M859" t="s">
        <v>76</v>
      </c>
      <c r="N859" t="s">
        <v>76</v>
      </c>
      <c r="O859" t="s">
        <v>76</v>
      </c>
      <c r="P859" t="s">
        <v>110</v>
      </c>
      <c r="Q859">
        <v>93</v>
      </c>
      <c r="R859">
        <v>93</v>
      </c>
      <c r="S859">
        <v>93</v>
      </c>
      <c r="T859">
        <v>93</v>
      </c>
      <c r="U859">
        <v>93</v>
      </c>
      <c r="V859">
        <v>93</v>
      </c>
      <c r="W859">
        <v>93</v>
      </c>
      <c r="X859">
        <v>93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93</v>
      </c>
      <c r="AL859">
        <v>0</v>
      </c>
      <c r="AM859">
        <v>0</v>
      </c>
      <c r="AN859">
        <v>0</v>
      </c>
      <c r="AO859">
        <v>0</v>
      </c>
      <c r="AP859">
        <v>93</v>
      </c>
      <c r="AQ859">
        <v>0</v>
      </c>
      <c r="AR859">
        <v>0</v>
      </c>
      <c r="AS859">
        <v>0</v>
      </c>
      <c r="AT859" s="1">
        <v>445.74</v>
      </c>
      <c r="AU859" s="1">
        <v>41453.82</v>
      </c>
      <c r="AV859" s="1">
        <v>0</v>
      </c>
      <c r="AW859" s="1">
        <v>41453.82</v>
      </c>
      <c r="AX859" t="s">
        <v>495</v>
      </c>
    </row>
    <row r="860" spans="1:50" x14ac:dyDescent="0.25">
      <c r="A860" t="s">
        <v>4831</v>
      </c>
      <c r="B860" t="s">
        <v>101</v>
      </c>
      <c r="C860" t="s">
        <v>718</v>
      </c>
      <c r="D860" t="s">
        <v>4832</v>
      </c>
      <c r="E860" t="s">
        <v>4833</v>
      </c>
      <c r="F860" t="s">
        <v>339</v>
      </c>
      <c r="G860" t="s">
        <v>71</v>
      </c>
      <c r="H860" t="s">
        <v>106</v>
      </c>
      <c r="I860" t="s">
        <v>73</v>
      </c>
      <c r="J860" t="s">
        <v>340</v>
      </c>
      <c r="K860" t="s">
        <v>341</v>
      </c>
      <c r="L860" t="s">
        <v>61</v>
      </c>
      <c r="M860" t="s">
        <v>76</v>
      </c>
      <c r="N860" t="s">
        <v>76</v>
      </c>
      <c r="O860" t="s">
        <v>76</v>
      </c>
      <c r="P860" t="s">
        <v>110</v>
      </c>
      <c r="Q860">
        <v>7</v>
      </c>
      <c r="R860">
        <v>7</v>
      </c>
      <c r="S860">
        <v>7</v>
      </c>
      <c r="T860">
        <v>7</v>
      </c>
      <c r="U860">
        <v>7</v>
      </c>
      <c r="V860">
        <v>7</v>
      </c>
      <c r="W860">
        <v>7</v>
      </c>
      <c r="X860">
        <v>7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7</v>
      </c>
      <c r="AL860">
        <v>0</v>
      </c>
      <c r="AM860">
        <v>0</v>
      </c>
      <c r="AN860">
        <v>0</v>
      </c>
      <c r="AO860">
        <v>0</v>
      </c>
      <c r="AP860">
        <v>7</v>
      </c>
      <c r="AQ860">
        <v>0</v>
      </c>
      <c r="AR860">
        <v>0</v>
      </c>
      <c r="AS860">
        <v>0</v>
      </c>
      <c r="AT860" s="1">
        <v>710.83</v>
      </c>
      <c r="AU860" s="1">
        <v>4975.8100000000004</v>
      </c>
      <c r="AV860" s="1">
        <v>0</v>
      </c>
      <c r="AW860" s="1">
        <v>4975.8100000000004</v>
      </c>
      <c r="AX860" t="s">
        <v>341</v>
      </c>
    </row>
    <row r="861" spans="1:50" x14ac:dyDescent="0.25">
      <c r="A861" t="s">
        <v>4834</v>
      </c>
      <c r="B861" t="s">
        <v>67</v>
      </c>
      <c r="C861" t="s">
        <v>129</v>
      </c>
      <c r="D861" t="s">
        <v>4835</v>
      </c>
      <c r="E861" t="s">
        <v>4836</v>
      </c>
      <c r="F861" t="s">
        <v>323</v>
      </c>
      <c r="G861" t="s">
        <v>71</v>
      </c>
      <c r="H861" t="s">
        <v>72</v>
      </c>
      <c r="I861" t="s">
        <v>73</v>
      </c>
      <c r="J861" t="s">
        <v>324</v>
      </c>
      <c r="K861" t="s">
        <v>325</v>
      </c>
      <c r="L861" t="s">
        <v>61</v>
      </c>
      <c r="M861" t="s">
        <v>62</v>
      </c>
      <c r="N861" t="s">
        <v>63</v>
      </c>
      <c r="O861" t="s">
        <v>85</v>
      </c>
      <c r="P861" t="s">
        <v>77</v>
      </c>
      <c r="Q861">
        <v>7</v>
      </c>
      <c r="R861">
        <v>7</v>
      </c>
      <c r="S861">
        <v>7</v>
      </c>
      <c r="T861">
        <v>7</v>
      </c>
      <c r="U861">
        <v>7</v>
      </c>
      <c r="V861">
        <v>7</v>
      </c>
      <c r="W861">
        <v>7</v>
      </c>
      <c r="X861">
        <v>7</v>
      </c>
      <c r="Y861">
        <v>7</v>
      </c>
      <c r="Z861">
        <v>7</v>
      </c>
      <c r="AA861">
        <v>7</v>
      </c>
      <c r="AB861">
        <v>7</v>
      </c>
      <c r="AC861">
        <v>7</v>
      </c>
      <c r="AD861">
        <v>7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7</v>
      </c>
      <c r="AL861">
        <v>0</v>
      </c>
      <c r="AM861">
        <v>0</v>
      </c>
      <c r="AN861">
        <v>0</v>
      </c>
      <c r="AO861">
        <v>0</v>
      </c>
      <c r="AP861">
        <v>7</v>
      </c>
      <c r="AQ861">
        <v>0</v>
      </c>
      <c r="AR861">
        <v>0</v>
      </c>
      <c r="AS861">
        <v>0</v>
      </c>
      <c r="AT861" s="1">
        <v>791.65</v>
      </c>
      <c r="AU861" s="1">
        <v>5541.55</v>
      </c>
      <c r="AV861" s="1">
        <v>0</v>
      </c>
      <c r="AW861" s="1">
        <v>5541.55</v>
      </c>
      <c r="AX861" t="s">
        <v>325</v>
      </c>
    </row>
    <row r="862" spans="1:50" x14ac:dyDescent="0.25">
      <c r="A862" t="s">
        <v>4837</v>
      </c>
      <c r="B862" t="s">
        <v>67</v>
      </c>
      <c r="C862">
        <v>2014</v>
      </c>
      <c r="D862" t="s">
        <v>4838</v>
      </c>
      <c r="E862" t="s">
        <v>1931</v>
      </c>
      <c r="F862" t="s">
        <v>892</v>
      </c>
      <c r="G862" t="s">
        <v>71</v>
      </c>
      <c r="H862" t="s">
        <v>72</v>
      </c>
      <c r="I862" t="s">
        <v>391</v>
      </c>
      <c r="J862" t="s">
        <v>893</v>
      </c>
      <c r="K862" t="s">
        <v>894</v>
      </c>
      <c r="L862" t="s">
        <v>61</v>
      </c>
      <c r="M862" t="s">
        <v>76</v>
      </c>
      <c r="N862" t="s">
        <v>76</v>
      </c>
      <c r="O862" t="s">
        <v>76</v>
      </c>
      <c r="P862" t="s">
        <v>77</v>
      </c>
      <c r="Q862">
        <v>122</v>
      </c>
      <c r="R862">
        <v>122</v>
      </c>
      <c r="S862">
        <v>122</v>
      </c>
      <c r="T862">
        <v>122</v>
      </c>
      <c r="U862">
        <v>122</v>
      </c>
      <c r="V862">
        <v>122</v>
      </c>
      <c r="W862">
        <v>122</v>
      </c>
      <c r="X862">
        <v>122</v>
      </c>
      <c r="Y862">
        <v>122</v>
      </c>
      <c r="Z862">
        <v>122</v>
      </c>
      <c r="AA862">
        <v>122</v>
      </c>
      <c r="AB862">
        <v>122</v>
      </c>
      <c r="AC862">
        <v>122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122</v>
      </c>
      <c r="AL862">
        <v>0</v>
      </c>
      <c r="AM862">
        <v>0</v>
      </c>
      <c r="AN862">
        <v>0</v>
      </c>
      <c r="AO862">
        <v>0</v>
      </c>
      <c r="AP862">
        <v>122</v>
      </c>
      <c r="AQ862">
        <v>0</v>
      </c>
      <c r="AR862">
        <v>0</v>
      </c>
      <c r="AS862">
        <v>0</v>
      </c>
      <c r="AT862" s="1">
        <v>507.19</v>
      </c>
      <c r="AU862" s="1">
        <v>61877.18</v>
      </c>
      <c r="AV862" s="1">
        <v>0</v>
      </c>
      <c r="AW862" s="1">
        <v>61877.18</v>
      </c>
      <c r="AX862" t="s">
        <v>894</v>
      </c>
    </row>
    <row r="863" spans="1:50" x14ac:dyDescent="0.25">
      <c r="A863" t="s">
        <v>4867</v>
      </c>
      <c r="B863" t="s">
        <v>67</v>
      </c>
      <c r="C863">
        <v>2014</v>
      </c>
      <c r="D863" t="s">
        <v>4868</v>
      </c>
      <c r="E863" t="s">
        <v>561</v>
      </c>
      <c r="F863" t="s">
        <v>486</v>
      </c>
      <c r="G863" t="s">
        <v>71</v>
      </c>
      <c r="H863" t="s">
        <v>72</v>
      </c>
      <c r="I863" t="s">
        <v>230</v>
      </c>
      <c r="J863" t="s">
        <v>487</v>
      </c>
      <c r="K863" t="s">
        <v>488</v>
      </c>
      <c r="L863" t="s">
        <v>61</v>
      </c>
      <c r="M863" t="s">
        <v>76</v>
      </c>
      <c r="N863" t="s">
        <v>76</v>
      </c>
      <c r="O863" t="s">
        <v>76</v>
      </c>
      <c r="P863" t="s">
        <v>77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 s="1" t="s">
        <v>78</v>
      </c>
      <c r="AU863" s="1">
        <v>0</v>
      </c>
      <c r="AV863" s="1">
        <v>0</v>
      </c>
      <c r="AW863" s="1">
        <v>0</v>
      </c>
      <c r="AX863" t="s">
        <v>488</v>
      </c>
    </row>
    <row r="864" spans="1:50" x14ac:dyDescent="0.25">
      <c r="A864" t="s">
        <v>5167</v>
      </c>
      <c r="B864" t="s">
        <v>67</v>
      </c>
      <c r="C864">
        <v>2014</v>
      </c>
      <c r="D864" t="s">
        <v>5168</v>
      </c>
      <c r="E864" t="s">
        <v>1990</v>
      </c>
      <c r="F864" t="s">
        <v>987</v>
      </c>
      <c r="G864" t="s">
        <v>71</v>
      </c>
      <c r="H864" t="s">
        <v>72</v>
      </c>
      <c r="I864" t="s">
        <v>73</v>
      </c>
      <c r="J864" t="s">
        <v>988</v>
      </c>
      <c r="K864" t="s">
        <v>989</v>
      </c>
      <c r="L864" t="s">
        <v>61</v>
      </c>
      <c r="M864" t="s">
        <v>76</v>
      </c>
      <c r="N864" t="s">
        <v>76</v>
      </c>
      <c r="O864" t="s">
        <v>76</v>
      </c>
      <c r="P864" t="s">
        <v>77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 s="1" t="s">
        <v>78</v>
      </c>
      <c r="AU864" s="1">
        <v>0</v>
      </c>
      <c r="AV864" s="1">
        <v>0</v>
      </c>
      <c r="AW864" s="1">
        <v>0</v>
      </c>
      <c r="AX864" t="s">
        <v>989</v>
      </c>
    </row>
    <row r="865" spans="1:50" x14ac:dyDescent="0.25">
      <c r="A865" t="s">
        <v>5169</v>
      </c>
      <c r="B865" t="s">
        <v>101</v>
      </c>
      <c r="C865" t="s">
        <v>615</v>
      </c>
      <c r="D865" t="s">
        <v>5170</v>
      </c>
      <c r="E865" t="s">
        <v>5171</v>
      </c>
      <c r="F865" t="s">
        <v>535</v>
      </c>
      <c r="G865" t="s">
        <v>71</v>
      </c>
      <c r="H865" t="s">
        <v>106</v>
      </c>
      <c r="I865" t="s">
        <v>230</v>
      </c>
      <c r="J865" t="s">
        <v>536</v>
      </c>
      <c r="K865" t="s">
        <v>537</v>
      </c>
      <c r="L865" t="s">
        <v>61</v>
      </c>
      <c r="M865" t="s">
        <v>62</v>
      </c>
      <c r="N865" t="s">
        <v>76</v>
      </c>
      <c r="O865" t="s">
        <v>76</v>
      </c>
      <c r="P865" t="s">
        <v>110</v>
      </c>
      <c r="Q865">
        <v>14</v>
      </c>
      <c r="R865">
        <v>14</v>
      </c>
      <c r="S865">
        <v>14</v>
      </c>
      <c r="T865">
        <v>14</v>
      </c>
      <c r="U865">
        <v>14</v>
      </c>
      <c r="V865">
        <v>14</v>
      </c>
      <c r="W865">
        <v>14</v>
      </c>
      <c r="X865">
        <v>14</v>
      </c>
      <c r="Y865">
        <v>14</v>
      </c>
      <c r="Z865">
        <v>14</v>
      </c>
      <c r="AA865">
        <v>14</v>
      </c>
      <c r="AB865">
        <v>14</v>
      </c>
      <c r="AC865">
        <v>14</v>
      </c>
      <c r="AD865">
        <v>14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14</v>
      </c>
      <c r="AL865">
        <v>0</v>
      </c>
      <c r="AM865">
        <v>0</v>
      </c>
      <c r="AN865">
        <v>0</v>
      </c>
      <c r="AO865">
        <v>0</v>
      </c>
      <c r="AP865">
        <v>14</v>
      </c>
      <c r="AQ865">
        <v>0</v>
      </c>
      <c r="AR865">
        <v>0</v>
      </c>
      <c r="AS865">
        <v>0</v>
      </c>
      <c r="AT865" s="1">
        <v>421.63</v>
      </c>
      <c r="AU865" s="1">
        <v>5902.82</v>
      </c>
      <c r="AV865" s="1">
        <v>0</v>
      </c>
      <c r="AW865" s="1">
        <v>5902.82</v>
      </c>
      <c r="AX865" t="s">
        <v>537</v>
      </c>
    </row>
    <row r="866" spans="1:50" x14ac:dyDescent="0.25">
      <c r="A866" t="s">
        <v>5245</v>
      </c>
      <c r="B866" t="s">
        <v>190</v>
      </c>
      <c r="C866" t="s">
        <v>303</v>
      </c>
      <c r="D866" t="s">
        <v>5246</v>
      </c>
      <c r="E866" t="s">
        <v>5247</v>
      </c>
      <c r="F866" t="s">
        <v>2652</v>
      </c>
      <c r="G866" t="s">
        <v>56</v>
      </c>
      <c r="H866" t="s">
        <v>57</v>
      </c>
      <c r="I866" t="s">
        <v>58</v>
      </c>
      <c r="J866" t="s">
        <v>2653</v>
      </c>
      <c r="K866" t="s">
        <v>2654</v>
      </c>
      <c r="L866" t="s">
        <v>196</v>
      </c>
      <c r="M866" t="s">
        <v>76</v>
      </c>
      <c r="N866" t="s">
        <v>76</v>
      </c>
      <c r="O866" t="s">
        <v>76</v>
      </c>
      <c r="P866" t="s">
        <v>65</v>
      </c>
      <c r="Q866">
        <v>547</v>
      </c>
      <c r="R866">
        <v>547</v>
      </c>
      <c r="S866">
        <v>547</v>
      </c>
      <c r="T866">
        <v>547</v>
      </c>
      <c r="U866">
        <v>547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100</v>
      </c>
      <c r="AH866">
        <v>0</v>
      </c>
      <c r="AI866">
        <v>100</v>
      </c>
      <c r="AJ866">
        <v>0</v>
      </c>
      <c r="AK866">
        <v>277</v>
      </c>
      <c r="AL866">
        <v>0</v>
      </c>
      <c r="AM866">
        <v>0</v>
      </c>
      <c r="AN866">
        <v>0</v>
      </c>
      <c r="AO866">
        <v>270</v>
      </c>
      <c r="AP866">
        <v>547</v>
      </c>
      <c r="AQ866">
        <v>100</v>
      </c>
      <c r="AR866">
        <v>0</v>
      </c>
      <c r="AS866">
        <v>0</v>
      </c>
      <c r="AT866" s="1">
        <v>559.33000000000004</v>
      </c>
      <c r="AU866" s="1">
        <v>305953.51</v>
      </c>
      <c r="AV866" s="1">
        <v>55933.000000000007</v>
      </c>
      <c r="AW866" s="1">
        <v>0</v>
      </c>
      <c r="AX866" t="s">
        <v>2654</v>
      </c>
    </row>
    <row r="867" spans="1:50" x14ac:dyDescent="0.25">
      <c r="A867" t="s">
        <v>5248</v>
      </c>
      <c r="B867" t="s">
        <v>51</v>
      </c>
      <c r="C867" t="s">
        <v>156</v>
      </c>
      <c r="D867" t="s">
        <v>5249</v>
      </c>
      <c r="E867" t="s">
        <v>5250</v>
      </c>
      <c r="F867" t="s">
        <v>1789</v>
      </c>
      <c r="G867" t="s">
        <v>56</v>
      </c>
      <c r="H867" t="s">
        <v>57</v>
      </c>
      <c r="I867" t="s">
        <v>58</v>
      </c>
      <c r="J867" t="s">
        <v>1790</v>
      </c>
      <c r="K867" t="s">
        <v>1791</v>
      </c>
      <c r="L867" t="s">
        <v>61</v>
      </c>
      <c r="M867" t="s">
        <v>76</v>
      </c>
      <c r="N867" t="s">
        <v>76</v>
      </c>
      <c r="O867" t="s">
        <v>76</v>
      </c>
      <c r="P867" t="s">
        <v>65</v>
      </c>
      <c r="Q867">
        <v>2004</v>
      </c>
      <c r="R867">
        <v>2004</v>
      </c>
      <c r="S867">
        <v>1416</v>
      </c>
      <c r="T867">
        <v>1416</v>
      </c>
      <c r="U867">
        <v>1416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1848</v>
      </c>
      <c r="AH867">
        <v>0</v>
      </c>
      <c r="AI867">
        <v>1848</v>
      </c>
      <c r="AJ867">
        <v>945</v>
      </c>
      <c r="AK867">
        <v>1268</v>
      </c>
      <c r="AL867">
        <v>79</v>
      </c>
      <c r="AM867">
        <v>0</v>
      </c>
      <c r="AN867">
        <v>657</v>
      </c>
      <c r="AO867">
        <v>0</v>
      </c>
      <c r="AP867">
        <v>2004</v>
      </c>
      <c r="AQ867">
        <v>840</v>
      </c>
      <c r="AR867">
        <v>1008</v>
      </c>
      <c r="AS867">
        <v>756</v>
      </c>
      <c r="AT867" s="1">
        <v>570.78</v>
      </c>
      <c r="AU867" s="1">
        <v>1143843.1199999999</v>
      </c>
      <c r="AV867" s="1">
        <v>1054801.44</v>
      </c>
      <c r="AW867" s="1">
        <v>0</v>
      </c>
      <c r="AX867" t="s">
        <v>1791</v>
      </c>
    </row>
    <row r="868" spans="1:50" x14ac:dyDescent="0.25">
      <c r="A868" t="s">
        <v>8292</v>
      </c>
      <c r="B868" t="s">
        <v>51</v>
      </c>
      <c r="C868" t="s">
        <v>143</v>
      </c>
      <c r="D868" t="s">
        <v>8293</v>
      </c>
      <c r="E868" t="s">
        <v>8294</v>
      </c>
      <c r="F868" t="s">
        <v>8295</v>
      </c>
      <c r="G868" t="s">
        <v>56</v>
      </c>
      <c r="H868" t="s">
        <v>72</v>
      </c>
      <c r="I868" t="s">
        <v>58</v>
      </c>
      <c r="J868" t="s">
        <v>8296</v>
      </c>
      <c r="K868" t="s">
        <v>8297</v>
      </c>
      <c r="L868" t="s">
        <v>61</v>
      </c>
      <c r="M868" t="s">
        <v>76</v>
      </c>
      <c r="N868" t="s">
        <v>76</v>
      </c>
      <c r="O868" t="s">
        <v>76</v>
      </c>
      <c r="P868" t="s">
        <v>65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 s="1" t="s">
        <v>78</v>
      </c>
      <c r="AU868" s="1">
        <v>0</v>
      </c>
      <c r="AV868" s="1">
        <v>0</v>
      </c>
      <c r="AW868" s="1">
        <v>0</v>
      </c>
      <c r="AX868" t="s">
        <v>8297</v>
      </c>
    </row>
    <row r="869" spans="1:50" x14ac:dyDescent="0.25">
      <c r="A869" t="s">
        <v>4844</v>
      </c>
      <c r="B869" t="s">
        <v>67</v>
      </c>
      <c r="C869" t="s">
        <v>102</v>
      </c>
      <c r="D869" t="s">
        <v>4845</v>
      </c>
      <c r="E869" t="s">
        <v>4846</v>
      </c>
      <c r="F869" t="s">
        <v>451</v>
      </c>
      <c r="G869" t="s">
        <v>71</v>
      </c>
      <c r="H869" t="s">
        <v>72</v>
      </c>
      <c r="I869" t="s">
        <v>73</v>
      </c>
      <c r="J869" t="s">
        <v>452</v>
      </c>
      <c r="K869" t="s">
        <v>453</v>
      </c>
      <c r="L869" t="s">
        <v>61</v>
      </c>
      <c r="M869" t="s">
        <v>76</v>
      </c>
      <c r="N869" t="s">
        <v>76</v>
      </c>
      <c r="O869" t="s">
        <v>76</v>
      </c>
      <c r="P869" t="s">
        <v>77</v>
      </c>
      <c r="Q869">
        <v>6</v>
      </c>
      <c r="R869">
        <v>6</v>
      </c>
      <c r="S869">
        <v>6</v>
      </c>
      <c r="T869">
        <v>6</v>
      </c>
      <c r="U869">
        <v>6</v>
      </c>
      <c r="V869">
        <v>6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6</v>
      </c>
      <c r="AL869">
        <v>0</v>
      </c>
      <c r="AM869">
        <v>0</v>
      </c>
      <c r="AN869">
        <v>0</v>
      </c>
      <c r="AO869">
        <v>0</v>
      </c>
      <c r="AP869">
        <v>6</v>
      </c>
      <c r="AQ869">
        <v>0</v>
      </c>
      <c r="AR869">
        <v>0</v>
      </c>
      <c r="AS869">
        <v>0</v>
      </c>
      <c r="AT869" s="1">
        <v>836.02</v>
      </c>
      <c r="AU869" s="1">
        <v>5016.12</v>
      </c>
      <c r="AV869" s="1">
        <v>0</v>
      </c>
      <c r="AW869" s="1">
        <v>0</v>
      </c>
      <c r="AX869" t="s">
        <v>453</v>
      </c>
    </row>
    <row r="870" spans="1:50" x14ac:dyDescent="0.25">
      <c r="A870" t="s">
        <v>4847</v>
      </c>
      <c r="B870" t="s">
        <v>67</v>
      </c>
      <c r="C870">
        <v>2014</v>
      </c>
      <c r="D870" t="s">
        <v>4848</v>
      </c>
      <c r="E870" t="s">
        <v>555</v>
      </c>
      <c r="F870" t="s">
        <v>556</v>
      </c>
      <c r="G870" t="s">
        <v>71</v>
      </c>
      <c r="H870" t="s">
        <v>72</v>
      </c>
      <c r="I870" t="s">
        <v>355</v>
      </c>
      <c r="J870" t="s">
        <v>557</v>
      </c>
      <c r="K870" t="s">
        <v>558</v>
      </c>
      <c r="L870" t="s">
        <v>61</v>
      </c>
      <c r="M870" t="s">
        <v>76</v>
      </c>
      <c r="N870" t="s">
        <v>76</v>
      </c>
      <c r="O870" t="s">
        <v>76</v>
      </c>
      <c r="P870" t="s">
        <v>77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 s="1" t="s">
        <v>78</v>
      </c>
      <c r="AU870" s="1">
        <v>0</v>
      </c>
      <c r="AV870" s="1">
        <v>0</v>
      </c>
      <c r="AW870" s="1">
        <v>0</v>
      </c>
      <c r="AX870" t="s">
        <v>558</v>
      </c>
    </row>
    <row r="871" spans="1:50" x14ac:dyDescent="0.25">
      <c r="A871" t="s">
        <v>4849</v>
      </c>
      <c r="B871" t="s">
        <v>101</v>
      </c>
      <c r="C871">
        <v>2012</v>
      </c>
      <c r="D871" t="s">
        <v>4850</v>
      </c>
      <c r="E871" t="s">
        <v>4851</v>
      </c>
      <c r="F871" t="s">
        <v>4852</v>
      </c>
      <c r="G871" t="s">
        <v>71</v>
      </c>
      <c r="H871" t="s">
        <v>106</v>
      </c>
      <c r="I871" t="s">
        <v>107</v>
      </c>
      <c r="J871" t="s">
        <v>4853</v>
      </c>
      <c r="K871" t="s">
        <v>4854</v>
      </c>
      <c r="L871" t="s">
        <v>61</v>
      </c>
      <c r="M871" t="s">
        <v>62</v>
      </c>
      <c r="N871" t="s">
        <v>76</v>
      </c>
      <c r="O871" t="s">
        <v>76</v>
      </c>
      <c r="P871" t="s">
        <v>110</v>
      </c>
      <c r="Q871">
        <v>4</v>
      </c>
      <c r="R871">
        <v>4</v>
      </c>
      <c r="S871">
        <v>4</v>
      </c>
      <c r="T871">
        <v>4</v>
      </c>
      <c r="U871">
        <v>4</v>
      </c>
      <c r="V871">
        <v>4</v>
      </c>
      <c r="W871">
        <v>4</v>
      </c>
      <c r="X871">
        <v>4</v>
      </c>
      <c r="Y871">
        <v>4</v>
      </c>
      <c r="Z871">
        <v>4</v>
      </c>
      <c r="AA871">
        <v>4</v>
      </c>
      <c r="AB871">
        <v>4</v>
      </c>
      <c r="AC871">
        <v>4</v>
      </c>
      <c r="AD871">
        <v>4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4</v>
      </c>
      <c r="AL871">
        <v>0</v>
      </c>
      <c r="AM871">
        <v>0</v>
      </c>
      <c r="AN871">
        <v>0</v>
      </c>
      <c r="AO871">
        <v>0</v>
      </c>
      <c r="AP871">
        <v>4</v>
      </c>
      <c r="AQ871">
        <v>0</v>
      </c>
      <c r="AR871">
        <v>0</v>
      </c>
      <c r="AS871">
        <v>0</v>
      </c>
      <c r="AT871" s="1">
        <v>534.11</v>
      </c>
      <c r="AU871" s="1">
        <v>2136.44</v>
      </c>
      <c r="AV871" s="1">
        <v>0</v>
      </c>
      <c r="AW871" s="1">
        <v>2136.44</v>
      </c>
      <c r="AX871" t="s">
        <v>4854</v>
      </c>
    </row>
    <row r="872" spans="1:50" x14ac:dyDescent="0.25">
      <c r="A872" t="s">
        <v>4919</v>
      </c>
      <c r="B872" t="s">
        <v>67</v>
      </c>
      <c r="C872">
        <v>2014</v>
      </c>
      <c r="D872" t="s">
        <v>4920</v>
      </c>
      <c r="E872" t="s">
        <v>3675</v>
      </c>
      <c r="F872" t="s">
        <v>263</v>
      </c>
      <c r="G872" t="s">
        <v>71</v>
      </c>
      <c r="H872" t="s">
        <v>72</v>
      </c>
      <c r="I872" t="s">
        <v>73</v>
      </c>
      <c r="J872" t="s">
        <v>264</v>
      </c>
      <c r="K872" t="s">
        <v>265</v>
      </c>
      <c r="L872" t="s">
        <v>61</v>
      </c>
      <c r="M872" t="s">
        <v>76</v>
      </c>
      <c r="N872" t="s">
        <v>76</v>
      </c>
      <c r="O872" t="s">
        <v>76</v>
      </c>
      <c r="P872" t="s">
        <v>77</v>
      </c>
      <c r="Q872">
        <v>10</v>
      </c>
      <c r="R872">
        <v>10</v>
      </c>
      <c r="S872">
        <v>10</v>
      </c>
      <c r="T872">
        <v>10</v>
      </c>
      <c r="U872">
        <v>10</v>
      </c>
      <c r="V872">
        <v>10</v>
      </c>
      <c r="W872">
        <v>10</v>
      </c>
      <c r="X872">
        <v>10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10</v>
      </c>
      <c r="AL872">
        <v>0</v>
      </c>
      <c r="AM872">
        <v>0</v>
      </c>
      <c r="AN872">
        <v>0</v>
      </c>
      <c r="AO872">
        <v>0</v>
      </c>
      <c r="AP872">
        <v>10</v>
      </c>
      <c r="AQ872">
        <v>0</v>
      </c>
      <c r="AR872">
        <v>0</v>
      </c>
      <c r="AS872">
        <v>0</v>
      </c>
      <c r="AT872" s="1">
        <v>393.66</v>
      </c>
      <c r="AU872" s="1">
        <v>3936.6000000000004</v>
      </c>
      <c r="AV872" s="1">
        <v>0</v>
      </c>
      <c r="AW872" s="1">
        <v>3936.6000000000004</v>
      </c>
      <c r="AX872" t="s">
        <v>265</v>
      </c>
    </row>
    <row r="873" spans="1:50" x14ac:dyDescent="0.25">
      <c r="A873" t="s">
        <v>4921</v>
      </c>
      <c r="B873" t="s">
        <v>51</v>
      </c>
      <c r="C873" t="s">
        <v>122</v>
      </c>
      <c r="D873" t="s">
        <v>4922</v>
      </c>
      <c r="E873" t="s">
        <v>4923</v>
      </c>
      <c r="F873" t="s">
        <v>125</v>
      </c>
      <c r="G873" t="s">
        <v>76</v>
      </c>
      <c r="H873" t="s">
        <v>57</v>
      </c>
      <c r="I873" t="s">
        <v>126</v>
      </c>
      <c r="J873" t="s">
        <v>76</v>
      </c>
      <c r="K873" t="s">
        <v>76</v>
      </c>
      <c r="L873" t="s">
        <v>61</v>
      </c>
      <c r="M873" t="s">
        <v>76</v>
      </c>
      <c r="N873" t="s">
        <v>76</v>
      </c>
      <c r="O873" t="s">
        <v>76</v>
      </c>
      <c r="P873" t="s">
        <v>127</v>
      </c>
      <c r="Q873">
        <v>17</v>
      </c>
      <c r="R873">
        <v>17</v>
      </c>
      <c r="S873">
        <v>9</v>
      </c>
      <c r="T873">
        <v>9</v>
      </c>
      <c r="U873">
        <v>9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17</v>
      </c>
      <c r="AL873">
        <v>0</v>
      </c>
      <c r="AM873">
        <v>0</v>
      </c>
      <c r="AN873">
        <v>0</v>
      </c>
      <c r="AO873">
        <v>0</v>
      </c>
      <c r="AP873">
        <v>17</v>
      </c>
      <c r="AQ873">
        <v>0</v>
      </c>
      <c r="AR873">
        <v>0</v>
      </c>
      <c r="AS873">
        <v>0</v>
      </c>
      <c r="AT873" s="1">
        <v>6095</v>
      </c>
      <c r="AU873" s="1">
        <v>103615</v>
      </c>
      <c r="AV873" s="1">
        <v>0</v>
      </c>
      <c r="AW873" s="1">
        <v>0</v>
      </c>
      <c r="AX873" t="s">
        <v>125</v>
      </c>
    </row>
    <row r="874" spans="1:50" x14ac:dyDescent="0.25">
      <c r="A874" t="s">
        <v>2521</v>
      </c>
      <c r="B874" t="s">
        <v>51</v>
      </c>
      <c r="C874">
        <v>2013</v>
      </c>
      <c r="D874" t="s">
        <v>2522</v>
      </c>
      <c r="E874" t="s">
        <v>2523</v>
      </c>
      <c r="F874" t="s">
        <v>1865</v>
      </c>
      <c r="G874" t="s">
        <v>319</v>
      </c>
      <c r="H874" t="s">
        <v>57</v>
      </c>
      <c r="I874" t="s">
        <v>90</v>
      </c>
      <c r="J874" t="s">
        <v>76</v>
      </c>
      <c r="K874" t="s">
        <v>1866</v>
      </c>
      <c r="L874" t="s">
        <v>61</v>
      </c>
      <c r="M874" t="s">
        <v>62</v>
      </c>
      <c r="N874" t="s">
        <v>63</v>
      </c>
      <c r="O874" t="s">
        <v>372</v>
      </c>
      <c r="P874" t="s">
        <v>65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 s="1">
        <v>481.85002338363</v>
      </c>
      <c r="AU874" s="1">
        <v>0</v>
      </c>
      <c r="AV874" s="1">
        <v>0</v>
      </c>
      <c r="AW874" s="1">
        <v>0</v>
      </c>
      <c r="AX874" t="s">
        <v>1866</v>
      </c>
    </row>
    <row r="875" spans="1:50" x14ac:dyDescent="0.25">
      <c r="A875" t="s">
        <v>2731</v>
      </c>
      <c r="B875" t="s">
        <v>67</v>
      </c>
      <c r="C875" t="s">
        <v>94</v>
      </c>
      <c r="D875" t="s">
        <v>2732</v>
      </c>
      <c r="E875" t="s">
        <v>2733</v>
      </c>
      <c r="F875" t="s">
        <v>535</v>
      </c>
      <c r="G875" t="s">
        <v>71</v>
      </c>
      <c r="H875" t="s">
        <v>72</v>
      </c>
      <c r="I875" t="s">
        <v>230</v>
      </c>
      <c r="J875" t="s">
        <v>536</v>
      </c>
      <c r="K875" t="s">
        <v>537</v>
      </c>
      <c r="L875" t="s">
        <v>61</v>
      </c>
      <c r="M875" t="s">
        <v>76</v>
      </c>
      <c r="N875" t="s">
        <v>76</v>
      </c>
      <c r="O875" t="s">
        <v>76</v>
      </c>
      <c r="P875" t="s">
        <v>77</v>
      </c>
      <c r="Q875">
        <v>229</v>
      </c>
      <c r="R875">
        <v>229</v>
      </c>
      <c r="S875">
        <v>229</v>
      </c>
      <c r="T875">
        <v>229</v>
      </c>
      <c r="U875">
        <v>229</v>
      </c>
      <c r="V875">
        <v>229</v>
      </c>
      <c r="W875">
        <v>229</v>
      </c>
      <c r="X875">
        <v>229</v>
      </c>
      <c r="Y875">
        <v>109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229</v>
      </c>
      <c r="AL875">
        <v>0</v>
      </c>
      <c r="AM875">
        <v>0</v>
      </c>
      <c r="AN875">
        <v>0</v>
      </c>
      <c r="AO875">
        <v>0</v>
      </c>
      <c r="AP875">
        <v>229</v>
      </c>
      <c r="AQ875">
        <v>0</v>
      </c>
      <c r="AR875">
        <v>0</v>
      </c>
      <c r="AS875">
        <v>0</v>
      </c>
      <c r="AT875" s="1">
        <v>495.84</v>
      </c>
      <c r="AU875" s="1">
        <v>113547.36</v>
      </c>
      <c r="AV875" s="1">
        <v>0</v>
      </c>
      <c r="AW875" s="1">
        <v>113547.36</v>
      </c>
      <c r="AX875" t="s">
        <v>537</v>
      </c>
    </row>
    <row r="876" spans="1:50" x14ac:dyDescent="0.25">
      <c r="A876" t="s">
        <v>2734</v>
      </c>
      <c r="B876" t="s">
        <v>101</v>
      </c>
      <c r="C876" t="s">
        <v>2335</v>
      </c>
      <c r="D876" t="s">
        <v>2735</v>
      </c>
      <c r="E876" t="s">
        <v>2736</v>
      </c>
      <c r="F876" t="s">
        <v>2472</v>
      </c>
      <c r="G876" t="s">
        <v>71</v>
      </c>
      <c r="H876" t="s">
        <v>106</v>
      </c>
      <c r="I876" t="s">
        <v>73</v>
      </c>
      <c r="J876" t="s">
        <v>2473</v>
      </c>
      <c r="K876" t="s">
        <v>2474</v>
      </c>
      <c r="L876" t="s">
        <v>61</v>
      </c>
      <c r="M876" t="s">
        <v>196</v>
      </c>
      <c r="N876" t="s">
        <v>826</v>
      </c>
      <c r="O876" t="s">
        <v>885</v>
      </c>
      <c r="P876" t="s">
        <v>110</v>
      </c>
      <c r="Q876">
        <v>1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1</v>
      </c>
      <c r="AA876">
        <v>1</v>
      </c>
      <c r="AB876">
        <v>1</v>
      </c>
      <c r="AC876">
        <v>1</v>
      </c>
      <c r="AD876">
        <v>1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0</v>
      </c>
      <c r="AM876">
        <v>0</v>
      </c>
      <c r="AN876">
        <v>0</v>
      </c>
      <c r="AO876">
        <v>0</v>
      </c>
      <c r="AP876">
        <v>1</v>
      </c>
      <c r="AQ876">
        <v>0</v>
      </c>
      <c r="AR876">
        <v>0</v>
      </c>
      <c r="AS876">
        <v>0</v>
      </c>
      <c r="AT876" s="1">
        <v>266.1121</v>
      </c>
      <c r="AU876" s="1">
        <v>266.1121</v>
      </c>
      <c r="AV876" s="1">
        <v>0</v>
      </c>
      <c r="AW876" s="1">
        <v>266.1121</v>
      </c>
      <c r="AX876" t="s">
        <v>2474</v>
      </c>
    </row>
    <row r="877" spans="1:50" x14ac:dyDescent="0.25">
      <c r="A877" t="s">
        <v>2737</v>
      </c>
      <c r="B877" t="s">
        <v>51</v>
      </c>
      <c r="C877">
        <v>2013</v>
      </c>
      <c r="D877" t="s">
        <v>2738</v>
      </c>
      <c r="E877" t="s">
        <v>76</v>
      </c>
      <c r="F877" t="s">
        <v>2739</v>
      </c>
      <c r="G877" t="s">
        <v>76</v>
      </c>
      <c r="H877" t="s">
        <v>57</v>
      </c>
      <c r="I877" t="s">
        <v>58</v>
      </c>
      <c r="J877" t="s">
        <v>76</v>
      </c>
      <c r="K877" t="s">
        <v>76</v>
      </c>
      <c r="L877" t="s">
        <v>61</v>
      </c>
      <c r="M877" t="s">
        <v>62</v>
      </c>
      <c r="N877" t="s">
        <v>76</v>
      </c>
      <c r="O877" t="s">
        <v>76</v>
      </c>
      <c r="P877" t="s">
        <v>65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 s="1" t="s">
        <v>78</v>
      </c>
      <c r="AU877" s="1">
        <v>0</v>
      </c>
      <c r="AV877" s="1">
        <v>0</v>
      </c>
      <c r="AW877" s="1">
        <v>0</v>
      </c>
      <c r="AX877" t="s">
        <v>76</v>
      </c>
    </row>
    <row r="878" spans="1:50" x14ac:dyDescent="0.25">
      <c r="A878" t="s">
        <v>2740</v>
      </c>
      <c r="B878" t="s">
        <v>67</v>
      </c>
      <c r="C878">
        <v>2014</v>
      </c>
      <c r="D878" t="s">
        <v>2741</v>
      </c>
      <c r="E878" t="s">
        <v>219</v>
      </c>
      <c r="F878" t="s">
        <v>220</v>
      </c>
      <c r="G878" t="s">
        <v>71</v>
      </c>
      <c r="H878" t="s">
        <v>72</v>
      </c>
      <c r="I878" t="s">
        <v>73</v>
      </c>
      <c r="J878" t="s">
        <v>221</v>
      </c>
      <c r="K878" t="s">
        <v>222</v>
      </c>
      <c r="L878" t="s">
        <v>61</v>
      </c>
      <c r="M878" t="s">
        <v>76</v>
      </c>
      <c r="N878" t="s">
        <v>76</v>
      </c>
      <c r="O878" t="s">
        <v>76</v>
      </c>
      <c r="P878" t="s">
        <v>77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 s="1" t="s">
        <v>78</v>
      </c>
      <c r="AU878" s="1">
        <v>0</v>
      </c>
      <c r="AV878" s="1">
        <v>0</v>
      </c>
      <c r="AW878" s="1">
        <v>0</v>
      </c>
      <c r="AX878" t="s">
        <v>222</v>
      </c>
    </row>
    <row r="879" spans="1:50" x14ac:dyDescent="0.25">
      <c r="A879" t="s">
        <v>5285</v>
      </c>
      <c r="B879" t="s">
        <v>67</v>
      </c>
      <c r="C879" t="s">
        <v>102</v>
      </c>
      <c r="D879" t="s">
        <v>5286</v>
      </c>
      <c r="E879" t="s">
        <v>5287</v>
      </c>
      <c r="F879" t="s">
        <v>451</v>
      </c>
      <c r="G879" t="s">
        <v>71</v>
      </c>
      <c r="H879" t="s">
        <v>72</v>
      </c>
      <c r="I879" t="s">
        <v>73</v>
      </c>
      <c r="J879" t="s">
        <v>452</v>
      </c>
      <c r="K879" t="s">
        <v>453</v>
      </c>
      <c r="L879" t="s">
        <v>61</v>
      </c>
      <c r="M879" t="s">
        <v>76</v>
      </c>
      <c r="N879" t="s">
        <v>76</v>
      </c>
      <c r="O879" t="s">
        <v>76</v>
      </c>
      <c r="P879" t="s">
        <v>77</v>
      </c>
      <c r="Q879">
        <v>18</v>
      </c>
      <c r="R879">
        <v>18</v>
      </c>
      <c r="S879">
        <v>18</v>
      </c>
      <c r="T879">
        <v>18</v>
      </c>
      <c r="U879">
        <v>18</v>
      </c>
      <c r="V879">
        <v>18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18</v>
      </c>
      <c r="AL879">
        <v>0</v>
      </c>
      <c r="AM879">
        <v>0</v>
      </c>
      <c r="AN879">
        <v>0</v>
      </c>
      <c r="AO879">
        <v>0</v>
      </c>
      <c r="AP879">
        <v>18</v>
      </c>
      <c r="AQ879">
        <v>0</v>
      </c>
      <c r="AR879">
        <v>0</v>
      </c>
      <c r="AS879">
        <v>0</v>
      </c>
      <c r="AT879" s="1">
        <v>630.69000000000005</v>
      </c>
      <c r="AU879" s="1">
        <v>11352.420000000002</v>
      </c>
      <c r="AV879" s="1">
        <v>0</v>
      </c>
      <c r="AW879" s="1">
        <v>0</v>
      </c>
      <c r="AX879" t="s">
        <v>453</v>
      </c>
    </row>
    <row r="880" spans="1:50" x14ac:dyDescent="0.25">
      <c r="A880" t="s">
        <v>5288</v>
      </c>
      <c r="B880" t="s">
        <v>101</v>
      </c>
      <c r="C880" t="s">
        <v>251</v>
      </c>
      <c r="D880" t="s">
        <v>5289</v>
      </c>
      <c r="E880" t="s">
        <v>5290</v>
      </c>
      <c r="F880" t="s">
        <v>82</v>
      </c>
      <c r="G880" t="s">
        <v>71</v>
      </c>
      <c r="H880" t="s">
        <v>106</v>
      </c>
      <c r="I880" t="s">
        <v>73</v>
      </c>
      <c r="J880" t="s">
        <v>83</v>
      </c>
      <c r="K880" t="s">
        <v>84</v>
      </c>
      <c r="L880" t="s">
        <v>61</v>
      </c>
      <c r="M880" t="s">
        <v>76</v>
      </c>
      <c r="N880" t="s">
        <v>76</v>
      </c>
      <c r="O880" t="s">
        <v>76</v>
      </c>
      <c r="P880" t="s">
        <v>110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 s="1">
        <v>712.67</v>
      </c>
      <c r="AU880" s="1">
        <v>0</v>
      </c>
      <c r="AV880" s="1">
        <v>0</v>
      </c>
      <c r="AW880" s="1">
        <v>0</v>
      </c>
      <c r="AX880" t="s">
        <v>84</v>
      </c>
    </row>
    <row r="881" spans="1:50" x14ac:dyDescent="0.25">
      <c r="A881" t="s">
        <v>5291</v>
      </c>
      <c r="B881" t="s">
        <v>67</v>
      </c>
      <c r="C881">
        <v>2014</v>
      </c>
      <c r="D881" t="s">
        <v>5292</v>
      </c>
      <c r="E881" t="s">
        <v>589</v>
      </c>
      <c r="F881" t="s">
        <v>458</v>
      </c>
      <c r="G881" t="s">
        <v>71</v>
      </c>
      <c r="H881" t="s">
        <v>72</v>
      </c>
      <c r="I881" t="s">
        <v>73</v>
      </c>
      <c r="J881" t="s">
        <v>459</v>
      </c>
      <c r="K881" t="s">
        <v>460</v>
      </c>
      <c r="L881" t="s">
        <v>61</v>
      </c>
      <c r="M881" t="s">
        <v>76</v>
      </c>
      <c r="N881" t="s">
        <v>76</v>
      </c>
      <c r="O881" t="s">
        <v>76</v>
      </c>
      <c r="P881" t="s">
        <v>77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 s="1" t="s">
        <v>78</v>
      </c>
      <c r="AU881" s="1">
        <v>0</v>
      </c>
      <c r="AV881" s="1">
        <v>0</v>
      </c>
      <c r="AW881" s="1">
        <v>0</v>
      </c>
      <c r="AX881" t="s">
        <v>460</v>
      </c>
    </row>
    <row r="882" spans="1:50" x14ac:dyDescent="0.25">
      <c r="A882" t="s">
        <v>5317</v>
      </c>
      <c r="B882" t="s">
        <v>67</v>
      </c>
      <c r="C882">
        <v>2014</v>
      </c>
      <c r="D882" t="s">
        <v>5318</v>
      </c>
      <c r="E882" t="s">
        <v>292</v>
      </c>
      <c r="F882" t="s">
        <v>293</v>
      </c>
      <c r="G882" t="s">
        <v>71</v>
      </c>
      <c r="H882" t="s">
        <v>72</v>
      </c>
      <c r="I882" t="s">
        <v>73</v>
      </c>
      <c r="J882" t="s">
        <v>294</v>
      </c>
      <c r="K882" t="s">
        <v>295</v>
      </c>
      <c r="L882" t="s">
        <v>61</v>
      </c>
      <c r="M882" t="s">
        <v>62</v>
      </c>
      <c r="N882" t="s">
        <v>63</v>
      </c>
      <c r="O882" t="s">
        <v>85</v>
      </c>
      <c r="P882" t="s">
        <v>77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 s="1" t="s">
        <v>78</v>
      </c>
      <c r="AU882" s="1">
        <v>0</v>
      </c>
      <c r="AV882" s="1">
        <v>0</v>
      </c>
      <c r="AW882" s="1">
        <v>0</v>
      </c>
      <c r="AX882" t="s">
        <v>295</v>
      </c>
    </row>
    <row r="883" spans="1:50" x14ac:dyDescent="0.25">
      <c r="A883" t="s">
        <v>5319</v>
      </c>
      <c r="B883" t="s">
        <v>67</v>
      </c>
      <c r="C883">
        <v>2014</v>
      </c>
      <c r="D883" t="s">
        <v>5320</v>
      </c>
      <c r="E883" t="s">
        <v>292</v>
      </c>
      <c r="F883" t="s">
        <v>293</v>
      </c>
      <c r="G883" t="s">
        <v>71</v>
      </c>
      <c r="H883" t="s">
        <v>72</v>
      </c>
      <c r="I883" t="s">
        <v>73</v>
      </c>
      <c r="J883" t="s">
        <v>294</v>
      </c>
      <c r="K883" t="s">
        <v>295</v>
      </c>
      <c r="L883" t="s">
        <v>61</v>
      </c>
      <c r="M883" t="s">
        <v>76</v>
      </c>
      <c r="N883" t="s">
        <v>76</v>
      </c>
      <c r="O883" t="s">
        <v>76</v>
      </c>
      <c r="P883" t="s">
        <v>77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 s="1" t="s">
        <v>78</v>
      </c>
      <c r="AU883" s="1">
        <v>0</v>
      </c>
      <c r="AV883" s="1">
        <v>0</v>
      </c>
      <c r="AW883" s="1">
        <v>0</v>
      </c>
      <c r="AX883" t="s">
        <v>295</v>
      </c>
    </row>
    <row r="884" spans="1:50" x14ac:dyDescent="0.25">
      <c r="A884" t="s">
        <v>1160</v>
      </c>
      <c r="B884" t="s">
        <v>67</v>
      </c>
      <c r="C884" t="s">
        <v>455</v>
      </c>
      <c r="D884" t="s">
        <v>1161</v>
      </c>
      <c r="E884" t="s">
        <v>1162</v>
      </c>
      <c r="F884" t="s">
        <v>637</v>
      </c>
      <c r="G884" t="s">
        <v>71</v>
      </c>
      <c r="H884" t="s">
        <v>72</v>
      </c>
      <c r="I884" t="s">
        <v>73</v>
      </c>
      <c r="J884" t="s">
        <v>638</v>
      </c>
      <c r="K884" t="s">
        <v>639</v>
      </c>
      <c r="L884" t="s">
        <v>61</v>
      </c>
      <c r="M884" t="s">
        <v>76</v>
      </c>
      <c r="N884" t="s">
        <v>76</v>
      </c>
      <c r="O884" t="s">
        <v>76</v>
      </c>
      <c r="P884" t="s">
        <v>77</v>
      </c>
      <c r="Q884">
        <v>4</v>
      </c>
      <c r="R884">
        <v>4</v>
      </c>
      <c r="S884">
        <v>4</v>
      </c>
      <c r="T884">
        <v>4</v>
      </c>
      <c r="U884">
        <v>4</v>
      </c>
      <c r="V884">
        <v>4</v>
      </c>
      <c r="W884">
        <v>4</v>
      </c>
      <c r="X884">
        <v>4</v>
      </c>
      <c r="Y884">
        <v>4</v>
      </c>
      <c r="Z884">
        <v>4</v>
      </c>
      <c r="AA884">
        <v>4</v>
      </c>
      <c r="AB884">
        <v>4</v>
      </c>
      <c r="AC884">
        <v>4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4</v>
      </c>
      <c r="AL884">
        <v>0</v>
      </c>
      <c r="AM884">
        <v>0</v>
      </c>
      <c r="AN884">
        <v>0</v>
      </c>
      <c r="AO884">
        <v>0</v>
      </c>
      <c r="AP884">
        <v>4</v>
      </c>
      <c r="AQ884">
        <v>0</v>
      </c>
      <c r="AR884">
        <v>0</v>
      </c>
      <c r="AS884">
        <v>0</v>
      </c>
      <c r="AT884" s="1">
        <v>549.29999999999995</v>
      </c>
      <c r="AU884" s="1">
        <v>2197.1999999999998</v>
      </c>
      <c r="AV884" s="1">
        <v>0</v>
      </c>
      <c r="AW884" s="1">
        <v>2197.1999999999998</v>
      </c>
      <c r="AX884" t="s">
        <v>639</v>
      </c>
    </row>
    <row r="885" spans="1:50" x14ac:dyDescent="0.25">
      <c r="A885" t="s">
        <v>1163</v>
      </c>
      <c r="B885" t="s">
        <v>67</v>
      </c>
      <c r="C885">
        <v>2014</v>
      </c>
      <c r="D885" t="s">
        <v>1164</v>
      </c>
      <c r="E885" t="s">
        <v>1165</v>
      </c>
      <c r="F885" t="s">
        <v>1166</v>
      </c>
      <c r="G885" t="s">
        <v>71</v>
      </c>
      <c r="H885" t="s">
        <v>72</v>
      </c>
      <c r="I885" t="s">
        <v>73</v>
      </c>
      <c r="J885" t="s">
        <v>1167</v>
      </c>
      <c r="K885" t="s">
        <v>1168</v>
      </c>
      <c r="L885" t="s">
        <v>61</v>
      </c>
      <c r="M885" t="s">
        <v>76</v>
      </c>
      <c r="N885" t="s">
        <v>76</v>
      </c>
      <c r="O885" t="s">
        <v>76</v>
      </c>
      <c r="P885" t="s">
        <v>77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 s="1" t="s">
        <v>78</v>
      </c>
      <c r="AU885" s="1">
        <v>0</v>
      </c>
      <c r="AV885" s="1">
        <v>0</v>
      </c>
      <c r="AW885" s="1">
        <v>0</v>
      </c>
      <c r="AX885" t="s">
        <v>1168</v>
      </c>
    </row>
    <row r="886" spans="1:50" x14ac:dyDescent="0.25">
      <c r="A886" t="s">
        <v>8330</v>
      </c>
      <c r="B886" t="s">
        <v>51</v>
      </c>
      <c r="C886" t="s">
        <v>143</v>
      </c>
      <c r="D886" t="s">
        <v>8331</v>
      </c>
      <c r="E886" t="s">
        <v>8332</v>
      </c>
      <c r="F886" t="s">
        <v>8312</v>
      </c>
      <c r="G886" t="s">
        <v>56</v>
      </c>
      <c r="H886" t="s">
        <v>72</v>
      </c>
      <c r="I886" t="s">
        <v>90</v>
      </c>
      <c r="J886" t="s">
        <v>8259</v>
      </c>
      <c r="K886" t="s">
        <v>8313</v>
      </c>
      <c r="L886" t="s">
        <v>61</v>
      </c>
      <c r="M886" t="s">
        <v>76</v>
      </c>
      <c r="N886" t="s">
        <v>76</v>
      </c>
      <c r="O886" t="s">
        <v>76</v>
      </c>
      <c r="P886" t="s">
        <v>65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2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 s="1" t="s">
        <v>78</v>
      </c>
      <c r="AU886" s="1">
        <v>0</v>
      </c>
      <c r="AV886" s="1">
        <v>0</v>
      </c>
      <c r="AW886" s="1">
        <v>0</v>
      </c>
      <c r="AX886" t="s">
        <v>8313</v>
      </c>
    </row>
    <row r="887" spans="1:50" x14ac:dyDescent="0.25">
      <c r="A887" t="s">
        <v>1344</v>
      </c>
      <c r="B887" t="s">
        <v>67</v>
      </c>
      <c r="C887">
        <v>2014</v>
      </c>
      <c r="D887" t="s">
        <v>1345</v>
      </c>
      <c r="E887" t="s">
        <v>555</v>
      </c>
      <c r="F887" t="s">
        <v>556</v>
      </c>
      <c r="G887" t="s">
        <v>71</v>
      </c>
      <c r="H887" t="s">
        <v>72</v>
      </c>
      <c r="I887" t="s">
        <v>355</v>
      </c>
      <c r="J887" t="s">
        <v>557</v>
      </c>
      <c r="K887" t="s">
        <v>558</v>
      </c>
      <c r="L887" t="s">
        <v>61</v>
      </c>
      <c r="M887" t="s">
        <v>76</v>
      </c>
      <c r="N887" t="s">
        <v>76</v>
      </c>
      <c r="O887" t="s">
        <v>76</v>
      </c>
      <c r="P887" t="s">
        <v>77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 s="1" t="s">
        <v>78</v>
      </c>
      <c r="AU887" s="1">
        <v>0</v>
      </c>
      <c r="AV887" s="1">
        <v>0</v>
      </c>
      <c r="AW887" s="1">
        <v>0</v>
      </c>
      <c r="AX887" t="s">
        <v>558</v>
      </c>
    </row>
    <row r="888" spans="1:50" x14ac:dyDescent="0.25">
      <c r="A888" t="s">
        <v>1346</v>
      </c>
      <c r="B888" t="s">
        <v>51</v>
      </c>
      <c r="C888" t="s">
        <v>156</v>
      </c>
      <c r="D888" t="s">
        <v>1347</v>
      </c>
      <c r="E888" t="s">
        <v>1348</v>
      </c>
      <c r="F888" t="s">
        <v>1349</v>
      </c>
      <c r="G888" t="s">
        <v>688</v>
      </c>
      <c r="H888" t="s">
        <v>57</v>
      </c>
      <c r="I888" t="s">
        <v>689</v>
      </c>
      <c r="J888" t="s">
        <v>1350</v>
      </c>
      <c r="K888" t="s">
        <v>1351</v>
      </c>
      <c r="L888" t="s">
        <v>61</v>
      </c>
      <c r="M888" t="s">
        <v>76</v>
      </c>
      <c r="N888" t="s">
        <v>76</v>
      </c>
      <c r="O888" t="s">
        <v>76</v>
      </c>
      <c r="P888" t="s">
        <v>65</v>
      </c>
      <c r="Q888">
        <v>1599</v>
      </c>
      <c r="R888">
        <v>1599</v>
      </c>
      <c r="S888">
        <v>1599</v>
      </c>
      <c r="T888">
        <v>1299</v>
      </c>
      <c r="U888">
        <v>1299</v>
      </c>
      <c r="V888">
        <v>763</v>
      </c>
      <c r="W888">
        <v>475</v>
      </c>
      <c r="X888">
        <v>240</v>
      </c>
      <c r="Y888">
        <v>15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1599</v>
      </c>
      <c r="AL888">
        <v>0</v>
      </c>
      <c r="AM888">
        <v>0</v>
      </c>
      <c r="AN888">
        <v>0</v>
      </c>
      <c r="AO888">
        <v>0</v>
      </c>
      <c r="AP888">
        <v>1599</v>
      </c>
      <c r="AQ888">
        <v>0</v>
      </c>
      <c r="AR888">
        <v>0</v>
      </c>
      <c r="AS888">
        <v>0</v>
      </c>
      <c r="AT888" s="1">
        <v>79.98</v>
      </c>
      <c r="AU888" s="1">
        <v>127888.02</v>
      </c>
      <c r="AV888" s="1">
        <v>0</v>
      </c>
      <c r="AW888" s="1">
        <v>19195.2</v>
      </c>
      <c r="AX888" t="s">
        <v>1351</v>
      </c>
    </row>
    <row r="889" spans="1:50" x14ac:dyDescent="0.25">
      <c r="A889" t="s">
        <v>4759</v>
      </c>
      <c r="B889" t="s">
        <v>67</v>
      </c>
      <c r="C889" t="s">
        <v>94</v>
      </c>
      <c r="D889" t="s">
        <v>4760</v>
      </c>
      <c r="E889" t="s">
        <v>4761</v>
      </c>
      <c r="F889" t="s">
        <v>414</v>
      </c>
      <c r="G889" t="s">
        <v>71</v>
      </c>
      <c r="H889" t="s">
        <v>72</v>
      </c>
      <c r="I889" t="s">
        <v>73</v>
      </c>
      <c r="J889" t="s">
        <v>415</v>
      </c>
      <c r="K889" t="s">
        <v>416</v>
      </c>
      <c r="L889" t="s">
        <v>61</v>
      </c>
      <c r="M889" t="s">
        <v>76</v>
      </c>
      <c r="N889" t="s">
        <v>76</v>
      </c>
      <c r="O889" t="s">
        <v>76</v>
      </c>
      <c r="P889" t="s">
        <v>77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 s="1" t="s">
        <v>78</v>
      </c>
      <c r="AU889" s="1">
        <v>0</v>
      </c>
      <c r="AV889" s="1">
        <v>0</v>
      </c>
      <c r="AW889" s="1">
        <v>0</v>
      </c>
      <c r="AX889" t="s">
        <v>416</v>
      </c>
    </row>
    <row r="890" spans="1:50" x14ac:dyDescent="0.25">
      <c r="A890" t="s">
        <v>4815</v>
      </c>
      <c r="B890" t="s">
        <v>67</v>
      </c>
      <c r="C890">
        <v>2014</v>
      </c>
      <c r="D890" t="s">
        <v>4816</v>
      </c>
      <c r="E890" t="s">
        <v>334</v>
      </c>
      <c r="F890" t="s">
        <v>335</v>
      </c>
      <c r="G890" t="s">
        <v>71</v>
      </c>
      <c r="H890" t="s">
        <v>72</v>
      </c>
      <c r="I890" t="s">
        <v>230</v>
      </c>
      <c r="J890" t="s">
        <v>336</v>
      </c>
      <c r="K890" t="s">
        <v>335</v>
      </c>
      <c r="L890" t="s">
        <v>61</v>
      </c>
      <c r="M890" t="s">
        <v>62</v>
      </c>
      <c r="N890" t="s">
        <v>76</v>
      </c>
      <c r="O890" t="s">
        <v>76</v>
      </c>
      <c r="P890" t="s">
        <v>77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 s="1" t="s">
        <v>78</v>
      </c>
      <c r="AU890" s="1">
        <v>0</v>
      </c>
      <c r="AV890" s="1">
        <v>0</v>
      </c>
      <c r="AW890" s="1">
        <v>0</v>
      </c>
      <c r="AX890" t="s">
        <v>335</v>
      </c>
    </row>
    <row r="891" spans="1:50" x14ac:dyDescent="0.25">
      <c r="A891" t="s">
        <v>4817</v>
      </c>
      <c r="B891" t="s">
        <v>101</v>
      </c>
      <c r="C891" t="s">
        <v>718</v>
      </c>
      <c r="D891" t="s">
        <v>4818</v>
      </c>
      <c r="E891" t="s">
        <v>4819</v>
      </c>
      <c r="F891" t="s">
        <v>474</v>
      </c>
      <c r="G891" t="s">
        <v>71</v>
      </c>
      <c r="H891" t="s">
        <v>106</v>
      </c>
      <c r="I891" t="s">
        <v>230</v>
      </c>
      <c r="J891" t="s">
        <v>475</v>
      </c>
      <c r="K891" t="s">
        <v>476</v>
      </c>
      <c r="L891" t="s">
        <v>61</v>
      </c>
      <c r="M891" t="s">
        <v>76</v>
      </c>
      <c r="N891" t="s">
        <v>76</v>
      </c>
      <c r="O891" t="s">
        <v>76</v>
      </c>
      <c r="P891" t="s">
        <v>110</v>
      </c>
      <c r="Q891">
        <v>290</v>
      </c>
      <c r="R891">
        <v>290</v>
      </c>
      <c r="S891">
        <v>2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290</v>
      </c>
      <c r="AL891">
        <v>0</v>
      </c>
      <c r="AM891">
        <v>0</v>
      </c>
      <c r="AN891">
        <v>0</v>
      </c>
      <c r="AO891">
        <v>0</v>
      </c>
      <c r="AP891">
        <v>290</v>
      </c>
      <c r="AQ891">
        <v>0</v>
      </c>
      <c r="AR891">
        <v>0</v>
      </c>
      <c r="AS891">
        <v>0</v>
      </c>
      <c r="AT891" s="1">
        <v>860.73</v>
      </c>
      <c r="AU891" s="1">
        <v>249611.7</v>
      </c>
      <c r="AV891" s="1">
        <v>0</v>
      </c>
      <c r="AW891" s="1">
        <v>0</v>
      </c>
      <c r="AX891" t="s">
        <v>476</v>
      </c>
    </row>
    <row r="892" spans="1:50" x14ac:dyDescent="0.25">
      <c r="A892" t="s">
        <v>4820</v>
      </c>
      <c r="B892" t="s">
        <v>67</v>
      </c>
      <c r="C892">
        <v>2014</v>
      </c>
      <c r="D892" t="s">
        <v>4821</v>
      </c>
      <c r="E892" t="s">
        <v>353</v>
      </c>
      <c r="F892" t="s">
        <v>354</v>
      </c>
      <c r="G892" t="s">
        <v>71</v>
      </c>
      <c r="H892" t="s">
        <v>72</v>
      </c>
      <c r="I892" t="s">
        <v>355</v>
      </c>
      <c r="J892" t="s">
        <v>356</v>
      </c>
      <c r="K892" t="s">
        <v>357</v>
      </c>
      <c r="L892" t="s">
        <v>61</v>
      </c>
      <c r="M892" t="s">
        <v>62</v>
      </c>
      <c r="N892" t="s">
        <v>76</v>
      </c>
      <c r="O892" t="s">
        <v>76</v>
      </c>
      <c r="P892" t="s">
        <v>77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 s="1" t="s">
        <v>78</v>
      </c>
      <c r="AU892" s="1">
        <v>0</v>
      </c>
      <c r="AV892" s="1">
        <v>0</v>
      </c>
      <c r="AW892" s="1">
        <v>0</v>
      </c>
      <c r="AX892" t="s">
        <v>357</v>
      </c>
    </row>
    <row r="893" spans="1:50" x14ac:dyDescent="0.25">
      <c r="A893" t="s">
        <v>4822</v>
      </c>
      <c r="B893" t="s">
        <v>101</v>
      </c>
      <c r="C893" t="s">
        <v>468</v>
      </c>
      <c r="D893" t="s">
        <v>4823</v>
      </c>
      <c r="E893" t="s">
        <v>2638</v>
      </c>
      <c r="F893" t="s">
        <v>474</v>
      </c>
      <c r="G893" t="s">
        <v>71</v>
      </c>
      <c r="H893" t="s">
        <v>106</v>
      </c>
      <c r="I893" t="s">
        <v>230</v>
      </c>
      <c r="J893" t="s">
        <v>475</v>
      </c>
      <c r="K893" t="s">
        <v>476</v>
      </c>
      <c r="L893" t="s">
        <v>61</v>
      </c>
      <c r="M893" t="s">
        <v>76</v>
      </c>
      <c r="N893" t="s">
        <v>76</v>
      </c>
      <c r="O893" t="s">
        <v>76</v>
      </c>
      <c r="P893" t="s">
        <v>110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 s="1" t="s">
        <v>78</v>
      </c>
      <c r="AU893" s="1">
        <v>0</v>
      </c>
      <c r="AV893" s="1">
        <v>0</v>
      </c>
      <c r="AW893" s="1">
        <v>0</v>
      </c>
      <c r="AX893" t="s">
        <v>476</v>
      </c>
    </row>
    <row r="894" spans="1:50" x14ac:dyDescent="0.25">
      <c r="A894" t="s">
        <v>2193</v>
      </c>
      <c r="B894" t="s">
        <v>67</v>
      </c>
      <c r="C894">
        <v>2014</v>
      </c>
      <c r="D894" t="s">
        <v>2194</v>
      </c>
      <c r="E894" t="s">
        <v>256</v>
      </c>
      <c r="F894" t="s">
        <v>257</v>
      </c>
      <c r="G894" t="s">
        <v>71</v>
      </c>
      <c r="H894" t="s">
        <v>72</v>
      </c>
      <c r="I894" t="s">
        <v>133</v>
      </c>
      <c r="J894" t="s">
        <v>258</v>
      </c>
      <c r="K894" t="s">
        <v>259</v>
      </c>
      <c r="L894" t="s">
        <v>61</v>
      </c>
      <c r="M894" t="s">
        <v>76</v>
      </c>
      <c r="N894" t="s">
        <v>76</v>
      </c>
      <c r="O894" t="s">
        <v>76</v>
      </c>
      <c r="P894" t="s">
        <v>77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 s="1" t="s">
        <v>78</v>
      </c>
      <c r="AU894" s="1">
        <v>0</v>
      </c>
      <c r="AV894" s="1">
        <v>0</v>
      </c>
      <c r="AW894" s="1">
        <v>0</v>
      </c>
      <c r="AX894" t="s">
        <v>259</v>
      </c>
    </row>
    <row r="895" spans="1:50" x14ac:dyDescent="0.25">
      <c r="A895" t="s">
        <v>2195</v>
      </c>
      <c r="B895" t="s">
        <v>67</v>
      </c>
      <c r="C895">
        <v>2014</v>
      </c>
      <c r="D895" t="s">
        <v>2196</v>
      </c>
      <c r="E895" t="s">
        <v>1100</v>
      </c>
      <c r="F895" t="s">
        <v>1101</v>
      </c>
      <c r="G895" t="s">
        <v>71</v>
      </c>
      <c r="H895" t="s">
        <v>72</v>
      </c>
      <c r="I895" t="s">
        <v>73</v>
      </c>
      <c r="J895" t="s">
        <v>1102</v>
      </c>
      <c r="K895" t="s">
        <v>1103</v>
      </c>
      <c r="L895" t="s">
        <v>61</v>
      </c>
      <c r="M895" t="s">
        <v>76</v>
      </c>
      <c r="N895" t="s">
        <v>76</v>
      </c>
      <c r="O895" t="s">
        <v>76</v>
      </c>
      <c r="P895" t="s">
        <v>77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 s="1" t="s">
        <v>78</v>
      </c>
      <c r="AU895" s="1">
        <v>0</v>
      </c>
      <c r="AV895" s="1">
        <v>0</v>
      </c>
      <c r="AW895" s="1">
        <v>0</v>
      </c>
      <c r="AX895" t="s">
        <v>1103</v>
      </c>
    </row>
    <row r="896" spans="1:50" x14ac:dyDescent="0.25">
      <c r="A896" t="s">
        <v>2197</v>
      </c>
      <c r="B896" t="s">
        <v>67</v>
      </c>
      <c r="C896">
        <v>2014</v>
      </c>
      <c r="D896" t="s">
        <v>2198</v>
      </c>
      <c r="E896" t="s">
        <v>923</v>
      </c>
      <c r="F896" t="s">
        <v>397</v>
      </c>
      <c r="G896" t="s">
        <v>71</v>
      </c>
      <c r="H896" t="s">
        <v>72</v>
      </c>
      <c r="I896" t="s">
        <v>230</v>
      </c>
      <c r="J896" t="s">
        <v>398</v>
      </c>
      <c r="K896" t="s">
        <v>399</v>
      </c>
      <c r="L896" t="s">
        <v>61</v>
      </c>
      <c r="M896" t="s">
        <v>76</v>
      </c>
      <c r="N896" t="s">
        <v>76</v>
      </c>
      <c r="O896" t="s">
        <v>76</v>
      </c>
      <c r="P896" t="s">
        <v>77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 s="1" t="s">
        <v>78</v>
      </c>
      <c r="AU896" s="1">
        <v>0</v>
      </c>
      <c r="AV896" s="1">
        <v>0</v>
      </c>
      <c r="AW896" s="1">
        <v>0</v>
      </c>
      <c r="AX896" t="s">
        <v>399</v>
      </c>
    </row>
    <row r="897" spans="1:50" x14ac:dyDescent="0.25">
      <c r="A897" t="s">
        <v>2199</v>
      </c>
      <c r="B897" t="s">
        <v>67</v>
      </c>
      <c r="C897">
        <v>2014</v>
      </c>
      <c r="D897" t="s">
        <v>2200</v>
      </c>
      <c r="E897" t="s">
        <v>771</v>
      </c>
      <c r="F897" t="s">
        <v>618</v>
      </c>
      <c r="G897" t="s">
        <v>71</v>
      </c>
      <c r="H897" t="s">
        <v>72</v>
      </c>
      <c r="I897" t="s">
        <v>73</v>
      </c>
      <c r="J897" t="s">
        <v>619</v>
      </c>
      <c r="K897" t="s">
        <v>620</v>
      </c>
      <c r="L897" t="s">
        <v>61</v>
      </c>
      <c r="M897" t="s">
        <v>62</v>
      </c>
      <c r="N897" t="s">
        <v>76</v>
      </c>
      <c r="O897" t="s">
        <v>76</v>
      </c>
      <c r="P897" t="s">
        <v>77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 s="1" t="s">
        <v>78</v>
      </c>
      <c r="AU897" s="1">
        <v>0</v>
      </c>
      <c r="AV897" s="1">
        <v>0</v>
      </c>
      <c r="AW897" s="1">
        <v>0</v>
      </c>
      <c r="AX897" t="s">
        <v>620</v>
      </c>
    </row>
    <row r="898" spans="1:50" x14ac:dyDescent="0.25">
      <c r="A898" t="s">
        <v>5321</v>
      </c>
      <c r="B898" t="s">
        <v>67</v>
      </c>
      <c r="C898">
        <v>2014</v>
      </c>
      <c r="D898" t="s">
        <v>5322</v>
      </c>
      <c r="E898" t="s">
        <v>1433</v>
      </c>
      <c r="F898" t="s">
        <v>132</v>
      </c>
      <c r="G898" t="s">
        <v>71</v>
      </c>
      <c r="H898" t="s">
        <v>72</v>
      </c>
      <c r="I898" t="s">
        <v>133</v>
      </c>
      <c r="J898" t="s">
        <v>134</v>
      </c>
      <c r="K898" t="s">
        <v>135</v>
      </c>
      <c r="L898" t="s">
        <v>61</v>
      </c>
      <c r="M898" t="s">
        <v>62</v>
      </c>
      <c r="N898" t="s">
        <v>76</v>
      </c>
      <c r="O898" t="s">
        <v>76</v>
      </c>
      <c r="P898" t="s">
        <v>77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 s="1" t="s">
        <v>78</v>
      </c>
      <c r="AU898" s="1">
        <v>0</v>
      </c>
      <c r="AV898" s="1">
        <v>0</v>
      </c>
      <c r="AW898" s="1">
        <v>0</v>
      </c>
      <c r="AX898" t="s">
        <v>135</v>
      </c>
    </row>
    <row r="899" spans="1:50" x14ac:dyDescent="0.25">
      <c r="A899" t="s">
        <v>5323</v>
      </c>
      <c r="B899" t="s">
        <v>67</v>
      </c>
      <c r="C899">
        <v>2014</v>
      </c>
      <c r="D899" t="s">
        <v>5324</v>
      </c>
      <c r="E899" t="s">
        <v>2452</v>
      </c>
      <c r="F899" t="s">
        <v>97</v>
      </c>
      <c r="G899" t="s">
        <v>71</v>
      </c>
      <c r="H899" t="s">
        <v>72</v>
      </c>
      <c r="I899" t="s">
        <v>73</v>
      </c>
      <c r="J899" t="s">
        <v>98</v>
      </c>
      <c r="K899" t="s">
        <v>99</v>
      </c>
      <c r="L899" t="s">
        <v>61</v>
      </c>
      <c r="M899" t="s">
        <v>76</v>
      </c>
      <c r="N899" t="s">
        <v>76</v>
      </c>
      <c r="O899" t="s">
        <v>76</v>
      </c>
      <c r="P899" t="s">
        <v>77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 s="1" t="s">
        <v>78</v>
      </c>
      <c r="AU899" s="1">
        <v>0</v>
      </c>
      <c r="AV899" s="1">
        <v>0</v>
      </c>
      <c r="AW899" s="1">
        <v>0</v>
      </c>
      <c r="AX899" t="s">
        <v>99</v>
      </c>
    </row>
    <row r="900" spans="1:50" x14ac:dyDescent="0.25">
      <c r="A900" t="s">
        <v>6825</v>
      </c>
      <c r="B900" t="s">
        <v>67</v>
      </c>
      <c r="C900" t="s">
        <v>284</v>
      </c>
      <c r="D900" t="s">
        <v>6826</v>
      </c>
      <c r="E900" t="s">
        <v>8300</v>
      </c>
      <c r="F900" t="s">
        <v>8272</v>
      </c>
      <c r="G900" t="s">
        <v>71</v>
      </c>
      <c r="H900" t="s">
        <v>72</v>
      </c>
      <c r="I900" t="s">
        <v>280</v>
      </c>
      <c r="J900" t="s">
        <v>8273</v>
      </c>
      <c r="K900" t="s">
        <v>6827</v>
      </c>
      <c r="L900" t="s">
        <v>61</v>
      </c>
      <c r="M900" t="s">
        <v>76</v>
      </c>
      <c r="N900" t="s">
        <v>76</v>
      </c>
      <c r="O900" t="s">
        <v>76</v>
      </c>
      <c r="P900" t="s">
        <v>77</v>
      </c>
      <c r="Q900">
        <v>580</v>
      </c>
      <c r="R900">
        <v>580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555</v>
      </c>
      <c r="AF900">
        <v>0</v>
      </c>
      <c r="AG900">
        <v>0</v>
      </c>
      <c r="AH900">
        <v>0</v>
      </c>
      <c r="AI900">
        <v>555</v>
      </c>
      <c r="AJ900">
        <v>256</v>
      </c>
      <c r="AK900">
        <v>580</v>
      </c>
      <c r="AL900">
        <v>0</v>
      </c>
      <c r="AM900">
        <v>0</v>
      </c>
      <c r="AN900">
        <v>0</v>
      </c>
      <c r="AO900">
        <v>0</v>
      </c>
      <c r="AP900">
        <v>580</v>
      </c>
      <c r="AQ900">
        <v>195</v>
      </c>
      <c r="AR900">
        <v>360</v>
      </c>
      <c r="AS900">
        <v>915</v>
      </c>
      <c r="AT900" s="1">
        <v>1415.6801</v>
      </c>
      <c r="AU900" s="1">
        <v>821094.45799999998</v>
      </c>
      <c r="AV900" s="1">
        <v>785702.45550000004</v>
      </c>
      <c r="AW900" s="1">
        <v>0</v>
      </c>
      <c r="AX900" t="s">
        <v>6827</v>
      </c>
    </row>
    <row r="901" spans="1:50" x14ac:dyDescent="0.25">
      <c r="A901" t="s">
        <v>5325</v>
      </c>
      <c r="B901" t="s">
        <v>190</v>
      </c>
      <c r="C901" t="s">
        <v>52</v>
      </c>
      <c r="D901" t="s">
        <v>5326</v>
      </c>
      <c r="E901" t="s">
        <v>5327</v>
      </c>
      <c r="F901" t="s">
        <v>571</v>
      </c>
      <c r="G901" t="s">
        <v>56</v>
      </c>
      <c r="H901" t="s">
        <v>57</v>
      </c>
      <c r="I901" t="s">
        <v>58</v>
      </c>
      <c r="J901" t="s">
        <v>572</v>
      </c>
      <c r="K901" t="s">
        <v>573</v>
      </c>
      <c r="L901" t="s">
        <v>196</v>
      </c>
      <c r="M901" t="s">
        <v>196</v>
      </c>
      <c r="N901" t="s">
        <v>826</v>
      </c>
      <c r="O901" t="s">
        <v>64</v>
      </c>
      <c r="P901" t="s">
        <v>65</v>
      </c>
      <c r="Q901">
        <v>1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1</v>
      </c>
      <c r="Y901">
        <v>1</v>
      </c>
      <c r="Z901">
        <v>1</v>
      </c>
      <c r="AA901">
        <v>1</v>
      </c>
      <c r="AB901">
        <v>1</v>
      </c>
      <c r="AC901">
        <v>1</v>
      </c>
      <c r="AD901">
        <v>1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</v>
      </c>
      <c r="AM901">
        <v>0</v>
      </c>
      <c r="AN901">
        <v>0</v>
      </c>
      <c r="AO901">
        <v>0</v>
      </c>
      <c r="AP901">
        <v>1</v>
      </c>
      <c r="AQ901">
        <v>0</v>
      </c>
      <c r="AR901">
        <v>0</v>
      </c>
      <c r="AS901">
        <v>0</v>
      </c>
      <c r="AT901" s="1">
        <v>630.28</v>
      </c>
      <c r="AU901" s="1">
        <v>630.28</v>
      </c>
      <c r="AV901" s="1">
        <v>0</v>
      </c>
      <c r="AW901" s="1">
        <v>630.28</v>
      </c>
      <c r="AX901" t="s">
        <v>573</v>
      </c>
    </row>
    <row r="902" spans="1:50" x14ac:dyDescent="0.25">
      <c r="A902" t="s">
        <v>5499</v>
      </c>
      <c r="B902" t="s">
        <v>51</v>
      </c>
      <c r="C902" t="s">
        <v>156</v>
      </c>
      <c r="D902" t="s">
        <v>5500</v>
      </c>
      <c r="E902" t="s">
        <v>5501</v>
      </c>
      <c r="F902" t="s">
        <v>1449</v>
      </c>
      <c r="G902" t="s">
        <v>56</v>
      </c>
      <c r="H902" t="s">
        <v>57</v>
      </c>
      <c r="I902" t="s">
        <v>90</v>
      </c>
      <c r="J902" t="s">
        <v>1450</v>
      </c>
      <c r="K902" t="s">
        <v>1451</v>
      </c>
      <c r="L902" t="s">
        <v>61</v>
      </c>
      <c r="M902" t="s">
        <v>62</v>
      </c>
      <c r="N902" t="s">
        <v>76</v>
      </c>
      <c r="O902" t="s">
        <v>76</v>
      </c>
      <c r="P902" t="s">
        <v>65</v>
      </c>
      <c r="Q902">
        <v>125</v>
      </c>
      <c r="R902">
        <v>125</v>
      </c>
      <c r="S902">
        <v>125</v>
      </c>
      <c r="T902">
        <v>125</v>
      </c>
      <c r="U902">
        <v>125</v>
      </c>
      <c r="V902">
        <v>125</v>
      </c>
      <c r="W902">
        <v>125</v>
      </c>
      <c r="X902">
        <v>125</v>
      </c>
      <c r="Y902">
        <v>125</v>
      </c>
      <c r="Z902">
        <v>125</v>
      </c>
      <c r="AA902">
        <v>102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125</v>
      </c>
      <c r="AL902">
        <v>0</v>
      </c>
      <c r="AM902">
        <v>0</v>
      </c>
      <c r="AN902">
        <v>0</v>
      </c>
      <c r="AO902">
        <v>0</v>
      </c>
      <c r="AP902">
        <v>125</v>
      </c>
      <c r="AQ902">
        <v>0</v>
      </c>
      <c r="AR902">
        <v>0</v>
      </c>
      <c r="AS902">
        <v>0</v>
      </c>
      <c r="AT902" s="1">
        <v>573.1</v>
      </c>
      <c r="AU902" s="1">
        <v>71637.5</v>
      </c>
      <c r="AV902" s="1">
        <v>0</v>
      </c>
      <c r="AW902" s="1">
        <v>71637.5</v>
      </c>
      <c r="AX902" t="s">
        <v>1451</v>
      </c>
    </row>
    <row r="903" spans="1:50" x14ac:dyDescent="0.25">
      <c r="A903" t="s">
        <v>2742</v>
      </c>
      <c r="B903" t="s">
        <v>67</v>
      </c>
      <c r="C903">
        <v>2014</v>
      </c>
      <c r="D903" t="s">
        <v>2743</v>
      </c>
      <c r="E903" t="s">
        <v>2574</v>
      </c>
      <c r="F903" t="s">
        <v>414</v>
      </c>
      <c r="G903" t="s">
        <v>71</v>
      </c>
      <c r="H903" t="s">
        <v>72</v>
      </c>
      <c r="I903" t="s">
        <v>73</v>
      </c>
      <c r="J903" t="s">
        <v>415</v>
      </c>
      <c r="K903" t="s">
        <v>416</v>
      </c>
      <c r="L903" t="s">
        <v>61</v>
      </c>
      <c r="M903" t="s">
        <v>76</v>
      </c>
      <c r="N903" t="s">
        <v>76</v>
      </c>
      <c r="O903" t="s">
        <v>76</v>
      </c>
      <c r="P903" t="s">
        <v>77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 s="1" t="s">
        <v>78</v>
      </c>
      <c r="AU903" s="1">
        <v>0</v>
      </c>
      <c r="AV903" s="1">
        <v>0</v>
      </c>
      <c r="AW903" s="1">
        <v>0</v>
      </c>
      <c r="AX903" t="s">
        <v>416</v>
      </c>
    </row>
    <row r="904" spans="1:50" x14ac:dyDescent="0.25">
      <c r="A904" t="s">
        <v>2744</v>
      </c>
      <c r="B904" t="s">
        <v>67</v>
      </c>
      <c r="C904">
        <v>2014</v>
      </c>
      <c r="D904" t="s">
        <v>2745</v>
      </c>
      <c r="E904" t="s">
        <v>771</v>
      </c>
      <c r="F904" t="s">
        <v>618</v>
      </c>
      <c r="G904" t="s">
        <v>71</v>
      </c>
      <c r="H904" t="s">
        <v>72</v>
      </c>
      <c r="I904" t="s">
        <v>73</v>
      </c>
      <c r="J904" t="s">
        <v>619</v>
      </c>
      <c r="K904" t="s">
        <v>620</v>
      </c>
      <c r="L904" t="s">
        <v>61</v>
      </c>
      <c r="M904" t="s">
        <v>76</v>
      </c>
      <c r="N904" t="s">
        <v>76</v>
      </c>
      <c r="O904" t="s">
        <v>76</v>
      </c>
      <c r="P904" t="s">
        <v>77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 s="1" t="s">
        <v>78</v>
      </c>
      <c r="AU904" s="1">
        <v>0</v>
      </c>
      <c r="AV904" s="1">
        <v>0</v>
      </c>
      <c r="AW904" s="1">
        <v>0</v>
      </c>
      <c r="AX904" t="s">
        <v>620</v>
      </c>
    </row>
    <row r="905" spans="1:50" x14ac:dyDescent="0.25">
      <c r="A905" t="s">
        <v>2746</v>
      </c>
      <c r="B905" t="s">
        <v>190</v>
      </c>
      <c r="C905" t="s">
        <v>539</v>
      </c>
      <c r="D905" t="s">
        <v>2747</v>
      </c>
      <c r="E905" t="s">
        <v>264</v>
      </c>
      <c r="F905" t="s">
        <v>263</v>
      </c>
      <c r="G905" t="s">
        <v>71</v>
      </c>
      <c r="H905" t="s">
        <v>106</v>
      </c>
      <c r="I905" t="s">
        <v>73</v>
      </c>
      <c r="J905" t="s">
        <v>264</v>
      </c>
      <c r="K905" t="s">
        <v>265</v>
      </c>
      <c r="L905" t="s">
        <v>196</v>
      </c>
      <c r="M905" t="s">
        <v>76</v>
      </c>
      <c r="N905" t="s">
        <v>76</v>
      </c>
      <c r="O905" t="s">
        <v>76</v>
      </c>
      <c r="P905" t="s">
        <v>110</v>
      </c>
      <c r="Q905">
        <v>388</v>
      </c>
      <c r="R905">
        <v>388</v>
      </c>
      <c r="S905">
        <v>388</v>
      </c>
      <c r="T905">
        <v>388</v>
      </c>
      <c r="U905">
        <v>388</v>
      </c>
      <c r="V905">
        <v>388</v>
      </c>
      <c r="W905">
        <v>388</v>
      </c>
      <c r="X905">
        <v>388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5</v>
      </c>
      <c r="AL905">
        <v>0</v>
      </c>
      <c r="AM905">
        <v>0</v>
      </c>
      <c r="AN905">
        <v>0</v>
      </c>
      <c r="AO905">
        <v>383</v>
      </c>
      <c r="AP905">
        <v>388</v>
      </c>
      <c r="AQ905">
        <v>0</v>
      </c>
      <c r="AR905">
        <v>0</v>
      </c>
      <c r="AS905">
        <v>0</v>
      </c>
      <c r="AT905" s="1">
        <v>374.05</v>
      </c>
      <c r="AU905" s="1">
        <v>145131.4</v>
      </c>
      <c r="AV905" s="1">
        <v>0</v>
      </c>
      <c r="AW905" s="1">
        <v>145131.4</v>
      </c>
      <c r="AX905" t="s">
        <v>265</v>
      </c>
    </row>
    <row r="906" spans="1:50" x14ac:dyDescent="0.25">
      <c r="A906" t="s">
        <v>2748</v>
      </c>
      <c r="B906" t="s">
        <v>67</v>
      </c>
      <c r="C906">
        <v>2014</v>
      </c>
      <c r="D906" t="s">
        <v>2749</v>
      </c>
      <c r="E906" t="s">
        <v>69</v>
      </c>
      <c r="F906" t="s">
        <v>70</v>
      </c>
      <c r="G906" t="s">
        <v>71</v>
      </c>
      <c r="H906" t="s">
        <v>72</v>
      </c>
      <c r="I906" t="s">
        <v>73</v>
      </c>
      <c r="J906" t="s">
        <v>74</v>
      </c>
      <c r="K906" t="s">
        <v>75</v>
      </c>
      <c r="L906" t="s">
        <v>61</v>
      </c>
      <c r="M906" t="s">
        <v>76</v>
      </c>
      <c r="N906" t="s">
        <v>76</v>
      </c>
      <c r="O906" t="s">
        <v>76</v>
      </c>
      <c r="P906" t="s">
        <v>77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 s="1" t="s">
        <v>78</v>
      </c>
      <c r="AU906" s="1">
        <v>0</v>
      </c>
      <c r="AV906" s="1">
        <v>0</v>
      </c>
      <c r="AW906" s="1">
        <v>0</v>
      </c>
      <c r="AX906" t="s">
        <v>75</v>
      </c>
    </row>
    <row r="907" spans="1:50" x14ac:dyDescent="0.25">
      <c r="A907" t="s">
        <v>2750</v>
      </c>
      <c r="B907" t="s">
        <v>51</v>
      </c>
      <c r="C907" t="s">
        <v>1264</v>
      </c>
      <c r="D907" t="s">
        <v>2751</v>
      </c>
      <c r="E907" t="s">
        <v>2752</v>
      </c>
      <c r="F907" t="s">
        <v>2753</v>
      </c>
      <c r="G907" t="s">
        <v>56</v>
      </c>
      <c r="H907" t="s">
        <v>72</v>
      </c>
      <c r="I907" t="s">
        <v>2754</v>
      </c>
      <c r="J907" t="s">
        <v>2755</v>
      </c>
      <c r="K907" t="s">
        <v>2756</v>
      </c>
      <c r="L907" t="s">
        <v>61</v>
      </c>
      <c r="M907" t="s">
        <v>62</v>
      </c>
      <c r="N907" t="s">
        <v>63</v>
      </c>
      <c r="O907" t="s">
        <v>64</v>
      </c>
      <c r="P907" t="s">
        <v>65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1</v>
      </c>
      <c r="AB907">
        <v>1</v>
      </c>
      <c r="AC907">
        <v>1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0</v>
      </c>
      <c r="AM907">
        <v>0</v>
      </c>
      <c r="AN907">
        <v>0</v>
      </c>
      <c r="AO907">
        <v>0</v>
      </c>
      <c r="AP907">
        <v>1</v>
      </c>
      <c r="AQ907">
        <v>0</v>
      </c>
      <c r="AR907">
        <v>0</v>
      </c>
      <c r="AS907">
        <v>0</v>
      </c>
      <c r="AT907" s="1">
        <v>619.83000000000004</v>
      </c>
      <c r="AU907" s="1">
        <v>619.83000000000004</v>
      </c>
      <c r="AV907" s="1">
        <v>0</v>
      </c>
      <c r="AW907" s="1">
        <v>619.83000000000004</v>
      </c>
      <c r="AX907" t="s">
        <v>2756</v>
      </c>
    </row>
    <row r="908" spans="1:50" x14ac:dyDescent="0.25">
      <c r="A908" t="s">
        <v>4869</v>
      </c>
      <c r="B908" t="s">
        <v>101</v>
      </c>
      <c r="C908" t="s">
        <v>102</v>
      </c>
      <c r="D908" t="s">
        <v>4870</v>
      </c>
      <c r="E908" t="s">
        <v>4871</v>
      </c>
      <c r="F908" t="s">
        <v>1214</v>
      </c>
      <c r="G908" t="s">
        <v>71</v>
      </c>
      <c r="H908" t="s">
        <v>106</v>
      </c>
      <c r="I908" t="s">
        <v>107</v>
      </c>
      <c r="J908" t="s">
        <v>1215</v>
      </c>
      <c r="K908" t="s">
        <v>1216</v>
      </c>
      <c r="L908" t="s">
        <v>61</v>
      </c>
      <c r="M908" t="s">
        <v>76</v>
      </c>
      <c r="N908" t="s">
        <v>76</v>
      </c>
      <c r="O908" t="s">
        <v>76</v>
      </c>
      <c r="P908" t="s">
        <v>110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 s="1" t="s">
        <v>78</v>
      </c>
      <c r="AU908" s="1">
        <v>0</v>
      </c>
      <c r="AV908" s="1">
        <v>0</v>
      </c>
      <c r="AW908" s="1">
        <v>0</v>
      </c>
      <c r="AX908" t="s">
        <v>1216</v>
      </c>
    </row>
    <row r="909" spans="1:50" x14ac:dyDescent="0.25">
      <c r="A909" t="s">
        <v>4872</v>
      </c>
      <c r="B909" t="s">
        <v>67</v>
      </c>
      <c r="C909">
        <v>2014</v>
      </c>
      <c r="D909" t="s">
        <v>4873</v>
      </c>
      <c r="E909" t="s">
        <v>4874</v>
      </c>
      <c r="F909" t="s">
        <v>4875</v>
      </c>
      <c r="G909" t="s">
        <v>71</v>
      </c>
      <c r="H909" t="s">
        <v>72</v>
      </c>
      <c r="I909" t="s">
        <v>107</v>
      </c>
      <c r="J909" t="s">
        <v>4876</v>
      </c>
      <c r="K909" t="s">
        <v>4877</v>
      </c>
      <c r="L909" t="s">
        <v>61</v>
      </c>
      <c r="M909" t="s">
        <v>76</v>
      </c>
      <c r="N909" t="s">
        <v>76</v>
      </c>
      <c r="O909" t="s">
        <v>76</v>
      </c>
      <c r="P909" t="s">
        <v>110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 s="1" t="s">
        <v>78</v>
      </c>
      <c r="AU909" s="1">
        <v>0</v>
      </c>
      <c r="AV909" s="1">
        <v>0</v>
      </c>
      <c r="AW909" s="1">
        <v>0</v>
      </c>
      <c r="AX909" t="s">
        <v>4877</v>
      </c>
    </row>
    <row r="910" spans="1:50" x14ac:dyDescent="0.25">
      <c r="A910" t="s">
        <v>4878</v>
      </c>
      <c r="B910" t="s">
        <v>67</v>
      </c>
      <c r="C910">
        <v>2014</v>
      </c>
      <c r="D910" t="s">
        <v>4879</v>
      </c>
      <c r="E910" t="s">
        <v>2388</v>
      </c>
      <c r="F910" t="s">
        <v>2389</v>
      </c>
      <c r="G910" t="s">
        <v>71</v>
      </c>
      <c r="H910" t="s">
        <v>72</v>
      </c>
      <c r="I910" t="s">
        <v>73</v>
      </c>
      <c r="J910" t="s">
        <v>2390</v>
      </c>
      <c r="K910" t="s">
        <v>2391</v>
      </c>
      <c r="L910" t="s">
        <v>61</v>
      </c>
      <c r="M910" t="s">
        <v>62</v>
      </c>
      <c r="N910" t="s">
        <v>76</v>
      </c>
      <c r="O910" t="s">
        <v>76</v>
      </c>
      <c r="P910" t="s">
        <v>77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 s="1" t="s">
        <v>78</v>
      </c>
      <c r="AU910" s="1">
        <v>0</v>
      </c>
      <c r="AV910" s="1">
        <v>0</v>
      </c>
      <c r="AW910" s="1">
        <v>0</v>
      </c>
      <c r="AX910" t="s">
        <v>2391</v>
      </c>
    </row>
    <row r="911" spans="1:50" x14ac:dyDescent="0.25">
      <c r="A911" t="s">
        <v>4880</v>
      </c>
      <c r="B911" t="s">
        <v>101</v>
      </c>
      <c r="C911" t="s">
        <v>251</v>
      </c>
      <c r="D911" t="s">
        <v>4881</v>
      </c>
      <c r="E911" t="s">
        <v>4882</v>
      </c>
      <c r="F911" t="s">
        <v>556</v>
      </c>
      <c r="G911" t="s">
        <v>71</v>
      </c>
      <c r="H911" t="s">
        <v>106</v>
      </c>
      <c r="I911" t="s">
        <v>355</v>
      </c>
      <c r="J911" t="s">
        <v>557</v>
      </c>
      <c r="K911" t="s">
        <v>558</v>
      </c>
      <c r="L911" t="s">
        <v>61</v>
      </c>
      <c r="M911" t="s">
        <v>76</v>
      </c>
      <c r="N911" t="s">
        <v>76</v>
      </c>
      <c r="O911" t="s">
        <v>76</v>
      </c>
      <c r="P911" t="s">
        <v>110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 s="1" t="s">
        <v>78</v>
      </c>
      <c r="AU911" s="1">
        <v>0</v>
      </c>
      <c r="AV911" s="1">
        <v>0</v>
      </c>
      <c r="AW911" s="1">
        <v>0</v>
      </c>
      <c r="AX911" t="s">
        <v>558</v>
      </c>
    </row>
    <row r="912" spans="1:50" x14ac:dyDescent="0.25">
      <c r="A912" t="s">
        <v>4945</v>
      </c>
      <c r="B912" t="s">
        <v>101</v>
      </c>
      <c r="C912" t="s">
        <v>615</v>
      </c>
      <c r="D912" t="s">
        <v>4946</v>
      </c>
      <c r="E912" t="s">
        <v>4947</v>
      </c>
      <c r="F912" t="s">
        <v>82</v>
      </c>
      <c r="G912" t="s">
        <v>71</v>
      </c>
      <c r="H912" t="s">
        <v>106</v>
      </c>
      <c r="I912" t="s">
        <v>73</v>
      </c>
      <c r="J912" t="s">
        <v>83</v>
      </c>
      <c r="K912" t="s">
        <v>84</v>
      </c>
      <c r="L912" t="s">
        <v>61</v>
      </c>
      <c r="M912" t="s">
        <v>62</v>
      </c>
      <c r="N912" t="s">
        <v>76</v>
      </c>
      <c r="O912" t="s">
        <v>76</v>
      </c>
      <c r="P912" t="s">
        <v>110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1</v>
      </c>
      <c r="AB912">
        <v>1</v>
      </c>
      <c r="AC912">
        <v>1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0</v>
      </c>
      <c r="AR912">
        <v>0</v>
      </c>
      <c r="AS912">
        <v>0</v>
      </c>
      <c r="AT912" s="1">
        <v>560.29</v>
      </c>
      <c r="AU912" s="1">
        <v>560.29</v>
      </c>
      <c r="AV912" s="1">
        <v>0</v>
      </c>
      <c r="AW912" s="1">
        <v>560.29</v>
      </c>
      <c r="AX912" t="s">
        <v>84</v>
      </c>
    </row>
    <row r="913" spans="1:50" x14ac:dyDescent="0.25">
      <c r="A913" t="s">
        <v>1803</v>
      </c>
      <c r="B913" t="s">
        <v>101</v>
      </c>
      <c r="C913" t="s">
        <v>718</v>
      </c>
      <c r="D913" t="s">
        <v>1804</v>
      </c>
      <c r="E913" t="s">
        <v>1805</v>
      </c>
      <c r="F913" t="s">
        <v>397</v>
      </c>
      <c r="G913" t="s">
        <v>71</v>
      </c>
      <c r="H913" t="s">
        <v>106</v>
      </c>
      <c r="I913" t="s">
        <v>230</v>
      </c>
      <c r="J913" t="s">
        <v>398</v>
      </c>
      <c r="K913" t="s">
        <v>399</v>
      </c>
      <c r="L913" t="s">
        <v>61</v>
      </c>
      <c r="M913" t="s">
        <v>76</v>
      </c>
      <c r="N913" t="s">
        <v>76</v>
      </c>
      <c r="O913" t="s">
        <v>76</v>
      </c>
      <c r="P913" t="s">
        <v>110</v>
      </c>
      <c r="Q913">
        <v>12</v>
      </c>
      <c r="R913">
        <v>12</v>
      </c>
      <c r="S913">
        <v>12</v>
      </c>
      <c r="T913">
        <v>12</v>
      </c>
      <c r="U913">
        <v>12</v>
      </c>
      <c r="V913">
        <v>12</v>
      </c>
      <c r="W913">
        <v>12</v>
      </c>
      <c r="X913">
        <v>12</v>
      </c>
      <c r="Y913">
        <v>12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12</v>
      </c>
      <c r="AL913">
        <v>0</v>
      </c>
      <c r="AM913">
        <v>0</v>
      </c>
      <c r="AN913">
        <v>0</v>
      </c>
      <c r="AO913">
        <v>0</v>
      </c>
      <c r="AP913">
        <v>12</v>
      </c>
      <c r="AQ913">
        <v>0</v>
      </c>
      <c r="AR913">
        <v>0</v>
      </c>
      <c r="AS913">
        <v>0</v>
      </c>
      <c r="AT913" s="1">
        <v>455.79</v>
      </c>
      <c r="AU913" s="1">
        <v>5469.4800000000005</v>
      </c>
      <c r="AV913" s="1">
        <v>0</v>
      </c>
      <c r="AW913" s="1">
        <v>5469.4800000000005</v>
      </c>
      <c r="AX913" t="s">
        <v>399</v>
      </c>
    </row>
    <row r="914" spans="1:50" x14ac:dyDescent="0.25">
      <c r="A914" t="s">
        <v>1806</v>
      </c>
      <c r="B914" t="s">
        <v>101</v>
      </c>
      <c r="C914" t="s">
        <v>156</v>
      </c>
      <c r="D914" t="s">
        <v>1807</v>
      </c>
      <c r="E914" t="s">
        <v>1808</v>
      </c>
      <c r="F914" t="s">
        <v>1808</v>
      </c>
      <c r="G914" t="s">
        <v>71</v>
      </c>
      <c r="H914" t="s">
        <v>106</v>
      </c>
      <c r="I914" t="s">
        <v>73</v>
      </c>
      <c r="J914" t="s">
        <v>1809</v>
      </c>
      <c r="K914" t="s">
        <v>1810</v>
      </c>
      <c r="L914" t="s">
        <v>61</v>
      </c>
      <c r="M914" t="s">
        <v>76</v>
      </c>
      <c r="N914" t="s">
        <v>76</v>
      </c>
      <c r="O914" t="s">
        <v>76</v>
      </c>
      <c r="P914" t="s">
        <v>110</v>
      </c>
      <c r="Q914">
        <v>58</v>
      </c>
      <c r="R914">
        <v>58</v>
      </c>
      <c r="S914">
        <v>58</v>
      </c>
      <c r="T914">
        <v>58</v>
      </c>
      <c r="U914">
        <v>58</v>
      </c>
      <c r="V914">
        <v>58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2</v>
      </c>
      <c r="AL914">
        <v>0</v>
      </c>
      <c r="AM914">
        <v>0</v>
      </c>
      <c r="AN914">
        <v>56</v>
      </c>
      <c r="AO914">
        <v>0</v>
      </c>
      <c r="AP914">
        <v>58</v>
      </c>
      <c r="AQ914">
        <v>0</v>
      </c>
      <c r="AR914">
        <v>0</v>
      </c>
      <c r="AS914">
        <v>0</v>
      </c>
      <c r="AT914" s="1">
        <v>647.08000000000004</v>
      </c>
      <c r="AU914" s="1">
        <v>37530.639999999999</v>
      </c>
      <c r="AV914" s="1">
        <v>0</v>
      </c>
      <c r="AW914" s="1">
        <v>0</v>
      </c>
      <c r="AX914" t="s">
        <v>1810</v>
      </c>
    </row>
    <row r="915" spans="1:50" x14ac:dyDescent="0.25">
      <c r="A915" t="s">
        <v>1811</v>
      </c>
      <c r="B915" t="s">
        <v>67</v>
      </c>
      <c r="C915" t="s">
        <v>129</v>
      </c>
      <c r="D915" t="s">
        <v>1812</v>
      </c>
      <c r="E915" t="s">
        <v>1813</v>
      </c>
      <c r="F915" t="s">
        <v>535</v>
      </c>
      <c r="G915" t="s">
        <v>71</v>
      </c>
      <c r="H915" t="s">
        <v>72</v>
      </c>
      <c r="I915" t="s">
        <v>230</v>
      </c>
      <c r="J915" t="s">
        <v>536</v>
      </c>
      <c r="K915" t="s">
        <v>537</v>
      </c>
      <c r="L915" t="s">
        <v>61</v>
      </c>
      <c r="M915" t="s">
        <v>62</v>
      </c>
      <c r="N915" t="s">
        <v>76</v>
      </c>
      <c r="O915" t="s">
        <v>76</v>
      </c>
      <c r="P915" t="s">
        <v>77</v>
      </c>
      <c r="Q915">
        <v>45</v>
      </c>
      <c r="R915">
        <v>45</v>
      </c>
      <c r="S915">
        <v>45</v>
      </c>
      <c r="T915">
        <v>45</v>
      </c>
      <c r="U915">
        <v>45</v>
      </c>
      <c r="V915">
        <v>45</v>
      </c>
      <c r="W915">
        <v>45</v>
      </c>
      <c r="X915">
        <v>45</v>
      </c>
      <c r="Y915">
        <v>45</v>
      </c>
      <c r="Z915">
        <v>45</v>
      </c>
      <c r="AA915">
        <v>45</v>
      </c>
      <c r="AB915">
        <v>45</v>
      </c>
      <c r="AC915">
        <v>45</v>
      </c>
      <c r="AD915">
        <v>45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45</v>
      </c>
      <c r="AL915">
        <v>0</v>
      </c>
      <c r="AM915">
        <v>0</v>
      </c>
      <c r="AN915">
        <v>0</v>
      </c>
      <c r="AO915">
        <v>0</v>
      </c>
      <c r="AP915">
        <v>45</v>
      </c>
      <c r="AQ915">
        <v>0</v>
      </c>
      <c r="AR915">
        <v>0</v>
      </c>
      <c r="AS915">
        <v>0</v>
      </c>
      <c r="AT915" s="1">
        <v>471.69</v>
      </c>
      <c r="AU915" s="1">
        <v>21226.05</v>
      </c>
      <c r="AV915" s="1">
        <v>0</v>
      </c>
      <c r="AW915" s="1">
        <v>21226.05</v>
      </c>
      <c r="AX915" t="s">
        <v>537</v>
      </c>
    </row>
    <row r="916" spans="1:50" x14ac:dyDescent="0.25">
      <c r="A916" t="s">
        <v>1814</v>
      </c>
      <c r="B916" t="s">
        <v>51</v>
      </c>
      <c r="C916" t="s">
        <v>156</v>
      </c>
      <c r="D916" t="s">
        <v>1815</v>
      </c>
      <c r="E916" t="s">
        <v>1816</v>
      </c>
      <c r="F916" t="s">
        <v>708</v>
      </c>
      <c r="G916" t="s">
        <v>56</v>
      </c>
      <c r="H916" t="s">
        <v>57</v>
      </c>
      <c r="I916" t="s">
        <v>58</v>
      </c>
      <c r="J916" t="s">
        <v>709</v>
      </c>
      <c r="K916" t="s">
        <v>710</v>
      </c>
      <c r="L916" t="s">
        <v>61</v>
      </c>
      <c r="M916" t="s">
        <v>76</v>
      </c>
      <c r="N916" t="s">
        <v>76</v>
      </c>
      <c r="O916" t="s">
        <v>76</v>
      </c>
      <c r="P916" t="s">
        <v>65</v>
      </c>
      <c r="Q916">
        <v>3834</v>
      </c>
      <c r="R916">
        <v>3834</v>
      </c>
      <c r="S916">
        <v>2853</v>
      </c>
      <c r="T916">
        <v>1047</v>
      </c>
      <c r="U916">
        <v>1047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2553</v>
      </c>
      <c r="AH916">
        <v>0</v>
      </c>
      <c r="AI916">
        <v>2553</v>
      </c>
      <c r="AJ916">
        <v>1260</v>
      </c>
      <c r="AK916">
        <v>2379</v>
      </c>
      <c r="AL916">
        <v>82</v>
      </c>
      <c r="AM916">
        <v>0</v>
      </c>
      <c r="AN916">
        <v>1373</v>
      </c>
      <c r="AO916">
        <v>0</v>
      </c>
      <c r="AP916">
        <v>3834</v>
      </c>
      <c r="AQ916">
        <v>789</v>
      </c>
      <c r="AR916">
        <v>1764</v>
      </c>
      <c r="AS916">
        <v>756</v>
      </c>
      <c r="AT916" s="1">
        <v>788.46</v>
      </c>
      <c r="AU916" s="1">
        <v>3022955.64</v>
      </c>
      <c r="AV916" s="1">
        <v>2012938.3800000001</v>
      </c>
      <c r="AW916" s="1">
        <v>0</v>
      </c>
      <c r="AX916" t="s">
        <v>710</v>
      </c>
    </row>
    <row r="917" spans="1:50" x14ac:dyDescent="0.25">
      <c r="A917" t="s">
        <v>1817</v>
      </c>
      <c r="B917" t="s">
        <v>67</v>
      </c>
      <c r="C917">
        <v>2014</v>
      </c>
      <c r="D917" t="s">
        <v>1818</v>
      </c>
      <c r="E917" t="s">
        <v>636</v>
      </c>
      <c r="F917" t="s">
        <v>637</v>
      </c>
      <c r="G917" t="s">
        <v>71</v>
      </c>
      <c r="H917" t="s">
        <v>72</v>
      </c>
      <c r="I917" t="s">
        <v>73</v>
      </c>
      <c r="J917" t="s">
        <v>638</v>
      </c>
      <c r="K917" t="s">
        <v>639</v>
      </c>
      <c r="L917" t="s">
        <v>61</v>
      </c>
      <c r="M917" t="s">
        <v>62</v>
      </c>
      <c r="N917" t="s">
        <v>76</v>
      </c>
      <c r="O917" t="s">
        <v>76</v>
      </c>
      <c r="P917" t="s">
        <v>77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 s="1" t="s">
        <v>78</v>
      </c>
      <c r="AU917" s="1">
        <v>0</v>
      </c>
      <c r="AV917" s="1">
        <v>0</v>
      </c>
      <c r="AW917" s="1">
        <v>0</v>
      </c>
      <c r="AX917" t="s">
        <v>639</v>
      </c>
    </row>
    <row r="918" spans="1:50" x14ac:dyDescent="0.25">
      <c r="A918" t="s">
        <v>1870</v>
      </c>
      <c r="B918" t="s">
        <v>67</v>
      </c>
      <c r="C918" t="s">
        <v>359</v>
      </c>
      <c r="D918" t="s">
        <v>1871</v>
      </c>
      <c r="E918" t="s">
        <v>1872</v>
      </c>
      <c r="F918" t="s">
        <v>1377</v>
      </c>
      <c r="G918" t="s">
        <v>71</v>
      </c>
      <c r="H918" t="s">
        <v>72</v>
      </c>
      <c r="I918" t="s">
        <v>280</v>
      </c>
      <c r="J918" t="s">
        <v>1378</v>
      </c>
      <c r="K918" t="s">
        <v>1379</v>
      </c>
      <c r="L918" t="s">
        <v>61</v>
      </c>
      <c r="M918" t="s">
        <v>62</v>
      </c>
      <c r="N918" t="s">
        <v>63</v>
      </c>
      <c r="O918" t="s">
        <v>85</v>
      </c>
      <c r="P918" t="s">
        <v>77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1</v>
      </c>
      <c r="AA918">
        <v>1</v>
      </c>
      <c r="AB918">
        <v>1</v>
      </c>
      <c r="AC918">
        <v>1</v>
      </c>
      <c r="AD918">
        <v>1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1</v>
      </c>
      <c r="AQ918">
        <v>0</v>
      </c>
      <c r="AR918">
        <v>0</v>
      </c>
      <c r="AS918">
        <v>0</v>
      </c>
      <c r="AT918" s="1">
        <v>1277.9000000000001</v>
      </c>
      <c r="AU918" s="1">
        <v>1277.9000000000001</v>
      </c>
      <c r="AV918" s="1">
        <v>0</v>
      </c>
      <c r="AW918" s="1">
        <v>1277.9000000000001</v>
      </c>
      <c r="AX918" t="s">
        <v>1379</v>
      </c>
    </row>
    <row r="919" spans="1:50" x14ac:dyDescent="0.25">
      <c r="A919" t="s">
        <v>1873</v>
      </c>
      <c r="B919" t="s">
        <v>67</v>
      </c>
      <c r="C919">
        <v>2014</v>
      </c>
      <c r="D919" t="s">
        <v>1874</v>
      </c>
      <c r="E919" t="s">
        <v>1605</v>
      </c>
      <c r="F919" t="s">
        <v>1606</v>
      </c>
      <c r="G919" t="s">
        <v>71</v>
      </c>
      <c r="H919" t="s">
        <v>72</v>
      </c>
      <c r="I919" t="s">
        <v>133</v>
      </c>
      <c r="J919" t="s">
        <v>1607</v>
      </c>
      <c r="K919" t="s">
        <v>1608</v>
      </c>
      <c r="L919" t="s">
        <v>61</v>
      </c>
      <c r="M919" t="s">
        <v>76</v>
      </c>
      <c r="N919" t="s">
        <v>76</v>
      </c>
      <c r="O919" t="s">
        <v>76</v>
      </c>
      <c r="P919" t="s">
        <v>77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 s="1" t="s">
        <v>78</v>
      </c>
      <c r="AU919" s="1">
        <v>0</v>
      </c>
      <c r="AV919" s="1">
        <v>0</v>
      </c>
      <c r="AW919" s="1">
        <v>0</v>
      </c>
      <c r="AX919" t="s">
        <v>1608</v>
      </c>
    </row>
    <row r="920" spans="1:50" x14ac:dyDescent="0.25">
      <c r="A920" t="s">
        <v>1875</v>
      </c>
      <c r="B920" t="s">
        <v>67</v>
      </c>
      <c r="C920">
        <v>2014</v>
      </c>
      <c r="D920" t="s">
        <v>1876</v>
      </c>
      <c r="E920" t="s">
        <v>834</v>
      </c>
      <c r="F920" t="s">
        <v>451</v>
      </c>
      <c r="G920" t="s">
        <v>71</v>
      </c>
      <c r="H920" t="s">
        <v>72</v>
      </c>
      <c r="I920" t="s">
        <v>73</v>
      </c>
      <c r="J920" t="s">
        <v>452</v>
      </c>
      <c r="K920" t="s">
        <v>453</v>
      </c>
      <c r="L920" t="s">
        <v>61</v>
      </c>
      <c r="M920" t="s">
        <v>76</v>
      </c>
      <c r="N920" t="s">
        <v>76</v>
      </c>
      <c r="O920" t="s">
        <v>76</v>
      </c>
      <c r="P920" t="s">
        <v>77</v>
      </c>
      <c r="Q920">
        <v>6322</v>
      </c>
      <c r="R920">
        <v>6322</v>
      </c>
      <c r="S920">
        <v>3221</v>
      </c>
      <c r="T920">
        <v>721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1451</v>
      </c>
      <c r="AH920">
        <v>0</v>
      </c>
      <c r="AI920">
        <v>1451</v>
      </c>
      <c r="AJ920">
        <v>1736</v>
      </c>
      <c r="AK920">
        <v>5822</v>
      </c>
      <c r="AL920">
        <v>0</v>
      </c>
      <c r="AM920">
        <v>0</v>
      </c>
      <c r="AN920">
        <v>500</v>
      </c>
      <c r="AO920">
        <v>0</v>
      </c>
      <c r="AP920">
        <v>6322</v>
      </c>
      <c r="AQ920">
        <v>1451</v>
      </c>
      <c r="AR920">
        <v>0</v>
      </c>
      <c r="AS920">
        <v>941</v>
      </c>
      <c r="AT920" s="1">
        <v>602.19000000000005</v>
      </c>
      <c r="AU920" s="1">
        <v>3807045.18</v>
      </c>
      <c r="AV920" s="1">
        <v>873777.69000000006</v>
      </c>
      <c r="AW920" s="1">
        <v>0</v>
      </c>
      <c r="AX920" t="s">
        <v>453</v>
      </c>
    </row>
    <row r="921" spans="1:50" x14ac:dyDescent="0.25">
      <c r="A921" t="s">
        <v>1877</v>
      </c>
      <c r="B921" t="s">
        <v>67</v>
      </c>
      <c r="C921">
        <v>2014</v>
      </c>
      <c r="D921" t="s">
        <v>1878</v>
      </c>
      <c r="E921" t="s">
        <v>729</v>
      </c>
      <c r="F921" t="s">
        <v>493</v>
      </c>
      <c r="G921" t="s">
        <v>71</v>
      </c>
      <c r="H921" t="s">
        <v>72</v>
      </c>
      <c r="I921" t="s">
        <v>230</v>
      </c>
      <c r="J921" t="s">
        <v>494</v>
      </c>
      <c r="K921" t="s">
        <v>495</v>
      </c>
      <c r="L921" t="s">
        <v>61</v>
      </c>
      <c r="M921" t="s">
        <v>76</v>
      </c>
      <c r="N921" t="s">
        <v>76</v>
      </c>
      <c r="O921" t="s">
        <v>76</v>
      </c>
      <c r="P921" t="s">
        <v>77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 s="1" t="s">
        <v>78</v>
      </c>
      <c r="AU921" s="1">
        <v>0</v>
      </c>
      <c r="AV921" s="1">
        <v>0</v>
      </c>
      <c r="AW921" s="1">
        <v>0</v>
      </c>
      <c r="AX921" t="s">
        <v>495</v>
      </c>
    </row>
    <row r="922" spans="1:50" x14ac:dyDescent="0.25">
      <c r="A922" t="s">
        <v>1879</v>
      </c>
      <c r="B922" t="s">
        <v>67</v>
      </c>
      <c r="C922">
        <v>2014</v>
      </c>
      <c r="D922" t="s">
        <v>1880</v>
      </c>
      <c r="E922" t="s">
        <v>729</v>
      </c>
      <c r="F922" t="s">
        <v>493</v>
      </c>
      <c r="G922" t="s">
        <v>71</v>
      </c>
      <c r="H922" t="s">
        <v>72</v>
      </c>
      <c r="I922" t="s">
        <v>230</v>
      </c>
      <c r="J922" t="s">
        <v>494</v>
      </c>
      <c r="K922" t="s">
        <v>495</v>
      </c>
      <c r="L922" t="s">
        <v>61</v>
      </c>
      <c r="M922" t="s">
        <v>76</v>
      </c>
      <c r="N922" t="s">
        <v>76</v>
      </c>
      <c r="O922" t="s">
        <v>76</v>
      </c>
      <c r="P922" t="s">
        <v>77</v>
      </c>
      <c r="Q922">
        <v>999</v>
      </c>
      <c r="R922">
        <v>999</v>
      </c>
      <c r="S922">
        <v>999</v>
      </c>
      <c r="T922">
        <v>999</v>
      </c>
      <c r="U922">
        <v>999</v>
      </c>
      <c r="V922">
        <v>999</v>
      </c>
      <c r="W922">
        <v>999</v>
      </c>
      <c r="X922">
        <v>999</v>
      </c>
      <c r="Y922">
        <v>999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999</v>
      </c>
      <c r="AL922">
        <v>0</v>
      </c>
      <c r="AM922">
        <v>0</v>
      </c>
      <c r="AN922">
        <v>0</v>
      </c>
      <c r="AO922">
        <v>0</v>
      </c>
      <c r="AP922">
        <v>999</v>
      </c>
      <c r="AQ922">
        <v>0</v>
      </c>
      <c r="AR922">
        <v>0</v>
      </c>
      <c r="AS922">
        <v>0</v>
      </c>
      <c r="AT922" s="1">
        <v>383.46</v>
      </c>
      <c r="AU922" s="1">
        <v>383076.54</v>
      </c>
      <c r="AV922" s="1">
        <v>0</v>
      </c>
      <c r="AW922" s="1">
        <v>383076.54</v>
      </c>
      <c r="AX922" t="s">
        <v>495</v>
      </c>
    </row>
    <row r="923" spans="1:50" x14ac:dyDescent="0.25">
      <c r="A923" t="s">
        <v>4948</v>
      </c>
      <c r="B923" t="s">
        <v>67</v>
      </c>
      <c r="C923">
        <v>2014</v>
      </c>
      <c r="D923" t="s">
        <v>4949</v>
      </c>
      <c r="E923" t="s">
        <v>419</v>
      </c>
      <c r="F923" t="s">
        <v>420</v>
      </c>
      <c r="G923" t="s">
        <v>71</v>
      </c>
      <c r="H923" t="s">
        <v>72</v>
      </c>
      <c r="I923" t="s">
        <v>133</v>
      </c>
      <c r="J923" t="s">
        <v>421</v>
      </c>
      <c r="K923" t="s">
        <v>422</v>
      </c>
      <c r="L923" t="s">
        <v>61</v>
      </c>
      <c r="M923" t="s">
        <v>76</v>
      </c>
      <c r="N923" t="s">
        <v>76</v>
      </c>
      <c r="O923" t="s">
        <v>76</v>
      </c>
      <c r="P923" t="s">
        <v>77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 s="1" t="s">
        <v>78</v>
      </c>
      <c r="AU923" s="1">
        <v>0</v>
      </c>
      <c r="AV923" s="1">
        <v>0</v>
      </c>
      <c r="AW923" s="1">
        <v>0</v>
      </c>
      <c r="AX923" t="s">
        <v>422</v>
      </c>
    </row>
    <row r="924" spans="1:50" x14ac:dyDescent="0.25">
      <c r="A924" t="s">
        <v>4950</v>
      </c>
      <c r="B924" t="s">
        <v>67</v>
      </c>
      <c r="C924" t="s">
        <v>455</v>
      </c>
      <c r="D924" t="s">
        <v>4951</v>
      </c>
      <c r="E924" t="s">
        <v>4952</v>
      </c>
      <c r="F924" t="s">
        <v>882</v>
      </c>
      <c r="G924" t="s">
        <v>71</v>
      </c>
      <c r="H924" t="s">
        <v>72</v>
      </c>
      <c r="I924" t="s">
        <v>73</v>
      </c>
      <c r="J924" t="s">
        <v>883</v>
      </c>
      <c r="K924" t="s">
        <v>884</v>
      </c>
      <c r="L924" t="s">
        <v>61</v>
      </c>
      <c r="M924" t="s">
        <v>62</v>
      </c>
      <c r="N924" t="s">
        <v>63</v>
      </c>
      <c r="O924" t="s">
        <v>85</v>
      </c>
      <c r="P924" t="s">
        <v>77</v>
      </c>
      <c r="Q924">
        <v>1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1</v>
      </c>
      <c r="Y924">
        <v>1</v>
      </c>
      <c r="Z924">
        <v>1</v>
      </c>
      <c r="AA924">
        <v>1</v>
      </c>
      <c r="AB924">
        <v>1</v>
      </c>
      <c r="AC924">
        <v>1</v>
      </c>
      <c r="AD924">
        <v>1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1</v>
      </c>
      <c r="AQ924">
        <v>0</v>
      </c>
      <c r="AR924">
        <v>0</v>
      </c>
      <c r="AS924">
        <v>0</v>
      </c>
      <c r="AT924" s="1">
        <v>619.88</v>
      </c>
      <c r="AU924" s="1">
        <v>619.88</v>
      </c>
      <c r="AV924" s="1">
        <v>0</v>
      </c>
      <c r="AW924" s="1">
        <v>619.88</v>
      </c>
      <c r="AX924" t="s">
        <v>884</v>
      </c>
    </row>
    <row r="925" spans="1:50" x14ac:dyDescent="0.25">
      <c r="A925" t="s">
        <v>4953</v>
      </c>
      <c r="B925" t="s">
        <v>67</v>
      </c>
      <c r="C925" t="s">
        <v>94</v>
      </c>
      <c r="D925" t="s">
        <v>4954</v>
      </c>
      <c r="E925" t="s">
        <v>4955</v>
      </c>
      <c r="F925" t="s">
        <v>174</v>
      </c>
      <c r="G925" t="s">
        <v>71</v>
      </c>
      <c r="H925" t="s">
        <v>72</v>
      </c>
      <c r="I925" t="s">
        <v>73</v>
      </c>
      <c r="J925" t="s">
        <v>175</v>
      </c>
      <c r="K925" t="s">
        <v>176</v>
      </c>
      <c r="L925" t="s">
        <v>61</v>
      </c>
      <c r="M925" t="s">
        <v>76</v>
      </c>
      <c r="N925" t="s">
        <v>76</v>
      </c>
      <c r="O925" t="s">
        <v>76</v>
      </c>
      <c r="P925" t="s">
        <v>77</v>
      </c>
      <c r="Q925">
        <v>1</v>
      </c>
      <c r="R925">
        <v>1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1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0</v>
      </c>
      <c r="AM925">
        <v>0</v>
      </c>
      <c r="AN925">
        <v>0</v>
      </c>
      <c r="AO925">
        <v>0</v>
      </c>
      <c r="AP925">
        <v>1</v>
      </c>
      <c r="AQ925">
        <v>0</v>
      </c>
      <c r="AR925">
        <v>0</v>
      </c>
      <c r="AS925">
        <v>0</v>
      </c>
      <c r="AT925" s="1">
        <v>579.66</v>
      </c>
      <c r="AU925" s="1">
        <v>579.66</v>
      </c>
      <c r="AV925" s="1">
        <v>0</v>
      </c>
      <c r="AW925" s="1">
        <v>579.66</v>
      </c>
      <c r="AX925" t="s">
        <v>176</v>
      </c>
    </row>
    <row r="926" spans="1:50" x14ac:dyDescent="0.25">
      <c r="A926" t="s">
        <v>4956</v>
      </c>
      <c r="B926" t="s">
        <v>101</v>
      </c>
      <c r="C926" t="s">
        <v>102</v>
      </c>
      <c r="D926" t="s">
        <v>4957</v>
      </c>
      <c r="E926" t="s">
        <v>108</v>
      </c>
      <c r="F926" t="s">
        <v>105</v>
      </c>
      <c r="G926" t="s">
        <v>71</v>
      </c>
      <c r="H926" t="s">
        <v>106</v>
      </c>
      <c r="I926" t="s">
        <v>107</v>
      </c>
      <c r="J926" t="s">
        <v>108</v>
      </c>
      <c r="K926" t="s">
        <v>109</v>
      </c>
      <c r="L926" t="s">
        <v>61</v>
      </c>
      <c r="M926" t="s">
        <v>76</v>
      </c>
      <c r="N926" t="s">
        <v>76</v>
      </c>
      <c r="O926" t="s">
        <v>76</v>
      </c>
      <c r="P926" t="s">
        <v>110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 s="1" t="s">
        <v>78</v>
      </c>
      <c r="AU926" s="1">
        <v>0</v>
      </c>
      <c r="AV926" s="1">
        <v>0</v>
      </c>
      <c r="AW926" s="1">
        <v>0</v>
      </c>
      <c r="AX926" t="s">
        <v>109</v>
      </c>
    </row>
    <row r="927" spans="1:50" x14ac:dyDescent="0.25">
      <c r="A927" t="s">
        <v>4978</v>
      </c>
      <c r="B927" t="s">
        <v>51</v>
      </c>
      <c r="C927" t="s">
        <v>752</v>
      </c>
      <c r="D927" t="s">
        <v>4979</v>
      </c>
      <c r="E927" t="s">
        <v>4980</v>
      </c>
      <c r="F927" t="s">
        <v>3274</v>
      </c>
      <c r="G927" t="s">
        <v>56</v>
      </c>
      <c r="H927" t="s">
        <v>72</v>
      </c>
      <c r="I927" t="s">
        <v>2754</v>
      </c>
      <c r="J927" t="s">
        <v>2755</v>
      </c>
      <c r="K927" t="s">
        <v>3275</v>
      </c>
      <c r="L927" t="s">
        <v>61</v>
      </c>
      <c r="M927" t="s">
        <v>62</v>
      </c>
      <c r="N927" t="s">
        <v>63</v>
      </c>
      <c r="O927" t="s">
        <v>64</v>
      </c>
      <c r="P927" t="s">
        <v>65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 s="1" t="s">
        <v>78</v>
      </c>
      <c r="AU927" s="1">
        <v>0</v>
      </c>
      <c r="AV927" s="1">
        <v>0</v>
      </c>
      <c r="AW927" s="1">
        <v>0</v>
      </c>
      <c r="AX927" t="s">
        <v>3275</v>
      </c>
    </row>
    <row r="928" spans="1:50" x14ac:dyDescent="0.25">
      <c r="A928" t="s">
        <v>4924</v>
      </c>
      <c r="B928" t="s">
        <v>67</v>
      </c>
      <c r="C928">
        <v>2014</v>
      </c>
      <c r="D928" t="s">
        <v>4925</v>
      </c>
      <c r="E928" t="s">
        <v>4926</v>
      </c>
      <c r="F928" t="s">
        <v>499</v>
      </c>
      <c r="G928" t="s">
        <v>71</v>
      </c>
      <c r="H928" t="s">
        <v>72</v>
      </c>
      <c r="I928" t="s">
        <v>73</v>
      </c>
      <c r="J928" t="s">
        <v>498</v>
      </c>
      <c r="K928" t="s">
        <v>500</v>
      </c>
      <c r="L928" t="s">
        <v>61</v>
      </c>
      <c r="M928" t="s">
        <v>62</v>
      </c>
      <c r="N928" t="s">
        <v>76</v>
      </c>
      <c r="O928" t="s">
        <v>76</v>
      </c>
      <c r="P928" t="s">
        <v>77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 s="1" t="s">
        <v>78</v>
      </c>
      <c r="AU928" s="1">
        <v>0</v>
      </c>
      <c r="AV928" s="1">
        <v>0</v>
      </c>
      <c r="AW928" s="1">
        <v>0</v>
      </c>
      <c r="AX928" t="s">
        <v>500</v>
      </c>
    </row>
    <row r="929" spans="1:50" x14ac:dyDescent="0.25">
      <c r="A929" t="s">
        <v>4927</v>
      </c>
      <c r="B929" t="s">
        <v>67</v>
      </c>
      <c r="C929">
        <v>2014</v>
      </c>
      <c r="D929" t="s">
        <v>4928</v>
      </c>
      <c r="E929" t="s">
        <v>816</v>
      </c>
      <c r="F929" t="s">
        <v>817</v>
      </c>
      <c r="G929" t="s">
        <v>71</v>
      </c>
      <c r="H929" t="s">
        <v>72</v>
      </c>
      <c r="I929" t="s">
        <v>230</v>
      </c>
      <c r="J929" t="s">
        <v>818</v>
      </c>
      <c r="K929" t="s">
        <v>819</v>
      </c>
      <c r="L929" t="s">
        <v>61</v>
      </c>
      <c r="M929" t="s">
        <v>76</v>
      </c>
      <c r="N929" t="s">
        <v>76</v>
      </c>
      <c r="O929" t="s">
        <v>76</v>
      </c>
      <c r="P929" t="s">
        <v>77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 s="1" t="s">
        <v>78</v>
      </c>
      <c r="AU929" s="1">
        <v>0</v>
      </c>
      <c r="AV929" s="1">
        <v>0</v>
      </c>
      <c r="AW929" s="1">
        <v>0</v>
      </c>
      <c r="AX929" t="s">
        <v>819</v>
      </c>
    </row>
    <row r="930" spans="1:50" x14ac:dyDescent="0.25">
      <c r="A930" t="s">
        <v>4929</v>
      </c>
      <c r="B930" t="s">
        <v>67</v>
      </c>
      <c r="C930">
        <v>2014</v>
      </c>
      <c r="D930" t="s">
        <v>4930</v>
      </c>
      <c r="E930" t="s">
        <v>734</v>
      </c>
      <c r="F930" t="s">
        <v>735</v>
      </c>
      <c r="G930" t="s">
        <v>71</v>
      </c>
      <c r="H930" t="s">
        <v>72</v>
      </c>
      <c r="I930" t="s">
        <v>73</v>
      </c>
      <c r="J930" t="s">
        <v>736</v>
      </c>
      <c r="K930" t="s">
        <v>737</v>
      </c>
      <c r="L930" t="s">
        <v>61</v>
      </c>
      <c r="M930" t="s">
        <v>76</v>
      </c>
      <c r="N930" t="s">
        <v>76</v>
      </c>
      <c r="O930" t="s">
        <v>76</v>
      </c>
      <c r="P930" t="s">
        <v>77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 s="1" t="s">
        <v>78</v>
      </c>
      <c r="AU930" s="1">
        <v>0</v>
      </c>
      <c r="AV930" s="1">
        <v>0</v>
      </c>
      <c r="AW930" s="1">
        <v>0</v>
      </c>
      <c r="AX930" t="s">
        <v>737</v>
      </c>
    </row>
    <row r="931" spans="1:50" x14ac:dyDescent="0.25">
      <c r="A931" t="s">
        <v>4967</v>
      </c>
      <c r="B931" t="s">
        <v>51</v>
      </c>
      <c r="C931" t="s">
        <v>156</v>
      </c>
      <c r="D931" t="s">
        <v>4968</v>
      </c>
      <c r="E931" t="s">
        <v>4449</v>
      </c>
      <c r="F931" t="s">
        <v>612</v>
      </c>
      <c r="G931" t="s">
        <v>56</v>
      </c>
      <c r="H931" t="s">
        <v>57</v>
      </c>
      <c r="I931" t="s">
        <v>90</v>
      </c>
      <c r="J931" t="s">
        <v>307</v>
      </c>
      <c r="K931" t="s">
        <v>613</v>
      </c>
      <c r="L931" t="s">
        <v>61</v>
      </c>
      <c r="M931" t="s">
        <v>62</v>
      </c>
      <c r="N931" t="s">
        <v>76</v>
      </c>
      <c r="O931" t="s">
        <v>76</v>
      </c>
      <c r="P931" t="s">
        <v>65</v>
      </c>
      <c r="Q931">
        <v>3113</v>
      </c>
      <c r="R931">
        <v>3113</v>
      </c>
      <c r="S931">
        <v>905</v>
      </c>
      <c r="T931">
        <v>665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13080</v>
      </c>
      <c r="AH931">
        <v>0</v>
      </c>
      <c r="AI931">
        <v>13080</v>
      </c>
      <c r="AJ931">
        <v>3025</v>
      </c>
      <c r="AK931">
        <v>1399</v>
      </c>
      <c r="AL931">
        <v>53</v>
      </c>
      <c r="AM931">
        <v>0</v>
      </c>
      <c r="AN931">
        <v>1661</v>
      </c>
      <c r="AO931">
        <v>0</v>
      </c>
      <c r="AP931">
        <v>3113</v>
      </c>
      <c r="AQ931">
        <v>5400</v>
      </c>
      <c r="AR931">
        <v>7680</v>
      </c>
      <c r="AS931">
        <v>1440</v>
      </c>
      <c r="AT931" s="1">
        <v>442.58</v>
      </c>
      <c r="AU931" s="1">
        <v>1377751.54</v>
      </c>
      <c r="AV931" s="1">
        <v>5788946.3999999994</v>
      </c>
      <c r="AW931" s="1">
        <v>0</v>
      </c>
      <c r="AX931" t="s">
        <v>613</v>
      </c>
    </row>
    <row r="932" spans="1:50" x14ac:dyDescent="0.25">
      <c r="A932" t="s">
        <v>4969</v>
      </c>
      <c r="B932" t="s">
        <v>101</v>
      </c>
      <c r="C932" t="s">
        <v>251</v>
      </c>
      <c r="D932" t="s">
        <v>4970</v>
      </c>
      <c r="E932" t="s">
        <v>4253</v>
      </c>
      <c r="F932" t="s">
        <v>1000</v>
      </c>
      <c r="G932" t="s">
        <v>71</v>
      </c>
      <c r="H932" t="s">
        <v>106</v>
      </c>
      <c r="I932" t="s">
        <v>73</v>
      </c>
      <c r="J932" t="s">
        <v>1001</v>
      </c>
      <c r="K932" t="s">
        <v>1002</v>
      </c>
      <c r="L932" t="s">
        <v>61</v>
      </c>
      <c r="M932" t="s">
        <v>76</v>
      </c>
      <c r="N932" t="s">
        <v>76</v>
      </c>
      <c r="O932" t="s">
        <v>76</v>
      </c>
      <c r="P932" t="s">
        <v>110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1</v>
      </c>
      <c r="AA932">
        <v>1</v>
      </c>
      <c r="AB932">
        <v>1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0</v>
      </c>
      <c r="AM932">
        <v>0</v>
      </c>
      <c r="AN932">
        <v>0</v>
      </c>
      <c r="AO932">
        <v>0</v>
      </c>
      <c r="AP932">
        <v>1</v>
      </c>
      <c r="AQ932">
        <v>0</v>
      </c>
      <c r="AR932">
        <v>0</v>
      </c>
      <c r="AS932">
        <v>0</v>
      </c>
      <c r="AT932" s="1">
        <v>312.39</v>
      </c>
      <c r="AU932" s="1">
        <v>312.39</v>
      </c>
      <c r="AV932" s="1">
        <v>0</v>
      </c>
      <c r="AW932" s="1">
        <v>312.39</v>
      </c>
      <c r="AX932" t="s">
        <v>1002</v>
      </c>
    </row>
    <row r="933" spans="1:50" x14ac:dyDescent="0.25">
      <c r="A933" t="s">
        <v>2757</v>
      </c>
      <c r="B933" t="s">
        <v>67</v>
      </c>
      <c r="C933" t="s">
        <v>575</v>
      </c>
      <c r="D933" t="s">
        <v>2758</v>
      </c>
      <c r="E933" t="s">
        <v>2759</v>
      </c>
      <c r="F933" t="s">
        <v>645</v>
      </c>
      <c r="G933" t="s">
        <v>71</v>
      </c>
      <c r="H933" t="s">
        <v>72</v>
      </c>
      <c r="I933" t="s">
        <v>73</v>
      </c>
      <c r="J933" t="s">
        <v>646</v>
      </c>
      <c r="K933" t="s">
        <v>647</v>
      </c>
      <c r="L933" t="s">
        <v>61</v>
      </c>
      <c r="M933" t="s">
        <v>62</v>
      </c>
      <c r="N933" t="s">
        <v>76</v>
      </c>
      <c r="O933" t="s">
        <v>76</v>
      </c>
      <c r="P933" t="s">
        <v>77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 s="1">
        <v>668.62</v>
      </c>
      <c r="AU933" s="1">
        <v>0</v>
      </c>
      <c r="AV933" s="1">
        <v>0</v>
      </c>
      <c r="AW933" s="1">
        <v>0</v>
      </c>
      <c r="AX933" t="s">
        <v>647</v>
      </c>
    </row>
    <row r="934" spans="1:50" x14ac:dyDescent="0.25">
      <c r="A934" t="s">
        <v>3022</v>
      </c>
      <c r="B934" t="s">
        <v>67</v>
      </c>
      <c r="C934">
        <v>2014</v>
      </c>
      <c r="D934" t="s">
        <v>3023</v>
      </c>
      <c r="E934" t="s">
        <v>1032</v>
      </c>
      <c r="F934" t="s">
        <v>1033</v>
      </c>
      <c r="G934" t="s">
        <v>71</v>
      </c>
      <c r="H934" t="s">
        <v>72</v>
      </c>
      <c r="I934" t="s">
        <v>133</v>
      </c>
      <c r="J934" t="s">
        <v>1034</v>
      </c>
      <c r="K934" t="s">
        <v>1035</v>
      </c>
      <c r="L934" t="s">
        <v>61</v>
      </c>
      <c r="M934" t="s">
        <v>76</v>
      </c>
      <c r="N934" t="s">
        <v>76</v>
      </c>
      <c r="O934" t="s">
        <v>76</v>
      </c>
      <c r="P934" t="s">
        <v>77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 s="1" t="s">
        <v>78</v>
      </c>
      <c r="AU934" s="1">
        <v>0</v>
      </c>
      <c r="AV934" s="1">
        <v>0</v>
      </c>
      <c r="AW934" s="1">
        <v>0</v>
      </c>
      <c r="AX934" t="s">
        <v>1035</v>
      </c>
    </row>
    <row r="935" spans="1:50" x14ac:dyDescent="0.25">
      <c r="A935" t="s">
        <v>3024</v>
      </c>
      <c r="B935" t="s">
        <v>67</v>
      </c>
      <c r="C935">
        <v>2014</v>
      </c>
      <c r="D935" t="s">
        <v>3025</v>
      </c>
      <c r="E935" t="s">
        <v>81</v>
      </c>
      <c r="F935" t="s">
        <v>82</v>
      </c>
      <c r="G935" t="s">
        <v>71</v>
      </c>
      <c r="H935" t="s">
        <v>72</v>
      </c>
      <c r="I935" t="s">
        <v>73</v>
      </c>
      <c r="J935" t="s">
        <v>83</v>
      </c>
      <c r="K935" t="s">
        <v>84</v>
      </c>
      <c r="L935" t="s">
        <v>61</v>
      </c>
      <c r="M935" t="s">
        <v>62</v>
      </c>
      <c r="N935" t="s">
        <v>63</v>
      </c>
      <c r="O935" t="s">
        <v>85</v>
      </c>
      <c r="P935" t="s">
        <v>77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 s="1" t="s">
        <v>78</v>
      </c>
      <c r="AU935" s="1">
        <v>0</v>
      </c>
      <c r="AV935" s="1">
        <v>0</v>
      </c>
      <c r="AW935" s="1">
        <v>0</v>
      </c>
      <c r="AX935" t="s">
        <v>84</v>
      </c>
    </row>
    <row r="936" spans="1:50" x14ac:dyDescent="0.25">
      <c r="A936" t="s">
        <v>3026</v>
      </c>
      <c r="B936" t="s">
        <v>67</v>
      </c>
      <c r="C936">
        <v>2014</v>
      </c>
      <c r="D936" t="s">
        <v>3027</v>
      </c>
      <c r="E936" t="s">
        <v>636</v>
      </c>
      <c r="F936" t="s">
        <v>637</v>
      </c>
      <c r="G936" t="s">
        <v>71</v>
      </c>
      <c r="H936" t="s">
        <v>72</v>
      </c>
      <c r="I936" t="s">
        <v>73</v>
      </c>
      <c r="J936" t="s">
        <v>638</v>
      </c>
      <c r="K936" t="s">
        <v>639</v>
      </c>
      <c r="L936" t="s">
        <v>61</v>
      </c>
      <c r="M936" t="s">
        <v>62</v>
      </c>
      <c r="N936" t="s">
        <v>76</v>
      </c>
      <c r="O936" t="s">
        <v>76</v>
      </c>
      <c r="P936" t="s">
        <v>77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 s="1" t="s">
        <v>78</v>
      </c>
      <c r="AU936" s="1">
        <v>0</v>
      </c>
      <c r="AV936" s="1">
        <v>0</v>
      </c>
      <c r="AW936" s="1">
        <v>0</v>
      </c>
      <c r="AX936" t="s">
        <v>639</v>
      </c>
    </row>
    <row r="937" spans="1:50" x14ac:dyDescent="0.25">
      <c r="A937" t="s">
        <v>3028</v>
      </c>
      <c r="B937" t="s">
        <v>51</v>
      </c>
      <c r="C937" t="s">
        <v>143</v>
      </c>
      <c r="D937" t="s">
        <v>3029</v>
      </c>
      <c r="E937" t="s">
        <v>3030</v>
      </c>
      <c r="F937" t="s">
        <v>3031</v>
      </c>
      <c r="G937" t="s">
        <v>56</v>
      </c>
      <c r="H937" t="s">
        <v>72</v>
      </c>
      <c r="I937" t="s">
        <v>90</v>
      </c>
      <c r="J937" t="s">
        <v>3032</v>
      </c>
      <c r="K937" t="s">
        <v>3033</v>
      </c>
      <c r="L937" t="s">
        <v>61</v>
      </c>
      <c r="M937" t="s">
        <v>76</v>
      </c>
      <c r="N937" t="s">
        <v>76</v>
      </c>
      <c r="O937" t="s">
        <v>76</v>
      </c>
      <c r="P937" t="s">
        <v>65</v>
      </c>
      <c r="Q937">
        <v>172</v>
      </c>
      <c r="R937">
        <v>172</v>
      </c>
      <c r="S937">
        <v>60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117</v>
      </c>
      <c r="AK937">
        <v>172</v>
      </c>
      <c r="AL937">
        <v>0</v>
      </c>
      <c r="AM937">
        <v>0</v>
      </c>
      <c r="AN937">
        <v>0</v>
      </c>
      <c r="AO937">
        <v>0</v>
      </c>
      <c r="AP937">
        <v>172</v>
      </c>
      <c r="AQ937">
        <v>0</v>
      </c>
      <c r="AR937">
        <v>0</v>
      </c>
      <c r="AS937">
        <v>12</v>
      </c>
      <c r="AT937" s="1">
        <v>673.91989999999998</v>
      </c>
      <c r="AU937" s="1">
        <v>115914.2228</v>
      </c>
      <c r="AV937" s="1">
        <v>0</v>
      </c>
      <c r="AW937" s="1">
        <v>0</v>
      </c>
      <c r="AX937" t="s">
        <v>3033</v>
      </c>
    </row>
    <row r="938" spans="1:50" x14ac:dyDescent="0.25">
      <c r="A938" t="s">
        <v>4824</v>
      </c>
      <c r="B938" t="s">
        <v>67</v>
      </c>
      <c r="C938">
        <v>2014</v>
      </c>
      <c r="D938" t="s">
        <v>4825</v>
      </c>
      <c r="E938" t="s">
        <v>834</v>
      </c>
      <c r="F938" t="s">
        <v>451</v>
      </c>
      <c r="G938" t="s">
        <v>71</v>
      </c>
      <c r="H938" t="s">
        <v>72</v>
      </c>
      <c r="I938" t="s">
        <v>73</v>
      </c>
      <c r="J938" t="s">
        <v>452</v>
      </c>
      <c r="K938" t="s">
        <v>453</v>
      </c>
      <c r="L938" t="s">
        <v>61</v>
      </c>
      <c r="M938" t="s">
        <v>76</v>
      </c>
      <c r="N938" t="s">
        <v>76</v>
      </c>
      <c r="O938" t="s">
        <v>76</v>
      </c>
      <c r="P938" t="s">
        <v>77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800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 s="1" t="s">
        <v>78</v>
      </c>
      <c r="AU938" s="1">
        <v>0</v>
      </c>
      <c r="AV938" s="1">
        <v>0</v>
      </c>
      <c r="AW938" s="1">
        <v>0</v>
      </c>
      <c r="AX938" t="s">
        <v>453</v>
      </c>
    </row>
    <row r="939" spans="1:50" x14ac:dyDescent="0.25">
      <c r="A939" t="s">
        <v>4855</v>
      </c>
      <c r="B939" t="s">
        <v>51</v>
      </c>
      <c r="C939" t="s">
        <v>156</v>
      </c>
      <c r="D939" t="s">
        <v>4856</v>
      </c>
      <c r="E939" t="s">
        <v>4857</v>
      </c>
      <c r="F939" t="s">
        <v>755</v>
      </c>
      <c r="G939" t="s">
        <v>56</v>
      </c>
      <c r="H939" t="s">
        <v>57</v>
      </c>
      <c r="I939" t="s">
        <v>90</v>
      </c>
      <c r="J939" t="s">
        <v>91</v>
      </c>
      <c r="K939" t="s">
        <v>756</v>
      </c>
      <c r="L939" t="s">
        <v>61</v>
      </c>
      <c r="M939" t="s">
        <v>62</v>
      </c>
      <c r="N939" t="s">
        <v>76</v>
      </c>
      <c r="O939" t="s">
        <v>76</v>
      </c>
      <c r="P939" t="s">
        <v>65</v>
      </c>
      <c r="Q939">
        <v>455</v>
      </c>
      <c r="R939">
        <v>455</v>
      </c>
      <c r="S939">
        <v>455</v>
      </c>
      <c r="T939">
        <v>443</v>
      </c>
      <c r="U939">
        <v>443</v>
      </c>
      <c r="V939">
        <v>311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380</v>
      </c>
      <c r="AH939">
        <v>0</v>
      </c>
      <c r="AI939">
        <v>380</v>
      </c>
      <c r="AJ939">
        <v>52</v>
      </c>
      <c r="AK939">
        <v>317</v>
      </c>
      <c r="AL939">
        <v>8</v>
      </c>
      <c r="AM939">
        <v>0</v>
      </c>
      <c r="AN939">
        <v>130</v>
      </c>
      <c r="AO939">
        <v>0</v>
      </c>
      <c r="AP939">
        <v>455</v>
      </c>
      <c r="AQ939">
        <v>0</v>
      </c>
      <c r="AR939">
        <v>380</v>
      </c>
      <c r="AS939">
        <v>128</v>
      </c>
      <c r="AT939" s="1">
        <v>564.41999999999996</v>
      </c>
      <c r="AU939" s="1">
        <v>256811.09999999998</v>
      </c>
      <c r="AV939" s="1">
        <v>214479.59999999998</v>
      </c>
      <c r="AW939" s="1">
        <v>0</v>
      </c>
      <c r="AX939" t="s">
        <v>756</v>
      </c>
    </row>
    <row r="940" spans="1:50" x14ac:dyDescent="0.25">
      <c r="A940" t="s">
        <v>4858</v>
      </c>
      <c r="B940" t="s">
        <v>190</v>
      </c>
      <c r="C940" t="s">
        <v>303</v>
      </c>
      <c r="D940" t="s">
        <v>4859</v>
      </c>
      <c r="E940" t="s">
        <v>4860</v>
      </c>
      <c r="F940" t="s">
        <v>1449</v>
      </c>
      <c r="G940" t="s">
        <v>56</v>
      </c>
      <c r="H940" t="s">
        <v>57</v>
      </c>
      <c r="I940" t="s">
        <v>90</v>
      </c>
      <c r="J940" t="s">
        <v>1450</v>
      </c>
      <c r="K940" t="s">
        <v>1451</v>
      </c>
      <c r="L940" t="s">
        <v>196</v>
      </c>
      <c r="M940" t="s">
        <v>196</v>
      </c>
      <c r="N940" t="s">
        <v>76</v>
      </c>
      <c r="O940" t="s">
        <v>76</v>
      </c>
      <c r="P940" t="s">
        <v>65</v>
      </c>
      <c r="Q940">
        <v>71</v>
      </c>
      <c r="R940">
        <v>71</v>
      </c>
      <c r="S940">
        <v>71</v>
      </c>
      <c r="T940">
        <v>71</v>
      </c>
      <c r="U940">
        <v>71</v>
      </c>
      <c r="V940">
        <v>71</v>
      </c>
      <c r="W940">
        <v>71</v>
      </c>
      <c r="X940">
        <v>71</v>
      </c>
      <c r="Y940">
        <v>71</v>
      </c>
      <c r="Z940">
        <v>71</v>
      </c>
      <c r="AA940">
        <v>71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71</v>
      </c>
      <c r="AL940">
        <v>0</v>
      </c>
      <c r="AM940">
        <v>0</v>
      </c>
      <c r="AN940">
        <v>0</v>
      </c>
      <c r="AO940">
        <v>0</v>
      </c>
      <c r="AP940">
        <v>71</v>
      </c>
      <c r="AQ940">
        <v>0</v>
      </c>
      <c r="AR940">
        <v>0</v>
      </c>
      <c r="AS940">
        <v>0</v>
      </c>
      <c r="AT940" s="1">
        <v>505.31</v>
      </c>
      <c r="AU940" s="1">
        <v>35877.01</v>
      </c>
      <c r="AV940" s="1">
        <v>0</v>
      </c>
      <c r="AW940" s="1">
        <v>35877.01</v>
      </c>
      <c r="AX940" t="s">
        <v>1451</v>
      </c>
    </row>
    <row r="941" spans="1:50" x14ac:dyDescent="0.25">
      <c r="A941" t="s">
        <v>4861</v>
      </c>
      <c r="B941" t="s">
        <v>67</v>
      </c>
      <c r="C941">
        <v>2014</v>
      </c>
      <c r="D941" t="s">
        <v>4862</v>
      </c>
      <c r="E941" t="s">
        <v>138</v>
      </c>
      <c r="F941" t="s">
        <v>139</v>
      </c>
      <c r="G941" t="s">
        <v>71</v>
      </c>
      <c r="H941" t="s">
        <v>72</v>
      </c>
      <c r="I941" t="s">
        <v>73</v>
      </c>
      <c r="J941" t="s">
        <v>140</v>
      </c>
      <c r="K941" t="s">
        <v>141</v>
      </c>
      <c r="L941" t="s">
        <v>61</v>
      </c>
      <c r="M941" t="s">
        <v>76</v>
      </c>
      <c r="N941" t="s">
        <v>76</v>
      </c>
      <c r="O941" t="s">
        <v>76</v>
      </c>
      <c r="P941" t="s">
        <v>77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 s="1" t="s">
        <v>78</v>
      </c>
      <c r="AU941" s="1">
        <v>0</v>
      </c>
      <c r="AV941" s="1">
        <v>0</v>
      </c>
      <c r="AW941" s="1">
        <v>0</v>
      </c>
      <c r="AX941" t="s">
        <v>141</v>
      </c>
    </row>
    <row r="942" spans="1:50" x14ac:dyDescent="0.25">
      <c r="A942" t="s">
        <v>4863</v>
      </c>
      <c r="B942" t="s">
        <v>67</v>
      </c>
      <c r="C942">
        <v>2014</v>
      </c>
      <c r="D942" t="s">
        <v>4864</v>
      </c>
      <c r="E942" t="s">
        <v>555</v>
      </c>
      <c r="F942" t="s">
        <v>556</v>
      </c>
      <c r="G942" t="s">
        <v>71</v>
      </c>
      <c r="H942" t="s">
        <v>72</v>
      </c>
      <c r="I942" t="s">
        <v>355</v>
      </c>
      <c r="J942" t="s">
        <v>557</v>
      </c>
      <c r="K942" t="s">
        <v>558</v>
      </c>
      <c r="L942" t="s">
        <v>61</v>
      </c>
      <c r="M942" t="s">
        <v>62</v>
      </c>
      <c r="N942" t="s">
        <v>76</v>
      </c>
      <c r="O942" t="s">
        <v>76</v>
      </c>
      <c r="P942" t="s">
        <v>77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 s="1" t="s">
        <v>78</v>
      </c>
      <c r="AU942" s="1">
        <v>0</v>
      </c>
      <c r="AV942" s="1">
        <v>0</v>
      </c>
      <c r="AW942" s="1">
        <v>0</v>
      </c>
      <c r="AX942" t="s">
        <v>558</v>
      </c>
    </row>
    <row r="943" spans="1:50" x14ac:dyDescent="0.25">
      <c r="A943" t="s">
        <v>2248</v>
      </c>
      <c r="B943" t="s">
        <v>67</v>
      </c>
      <c r="C943">
        <v>2014</v>
      </c>
      <c r="D943" t="s">
        <v>2249</v>
      </c>
      <c r="E943" t="s">
        <v>441</v>
      </c>
      <c r="F943" t="s">
        <v>362</v>
      </c>
      <c r="G943" t="s">
        <v>71</v>
      </c>
      <c r="H943" t="s">
        <v>72</v>
      </c>
      <c r="I943" t="s">
        <v>230</v>
      </c>
      <c r="J943" t="s">
        <v>363</v>
      </c>
      <c r="K943" t="s">
        <v>364</v>
      </c>
      <c r="L943" t="s">
        <v>61</v>
      </c>
      <c r="M943" t="s">
        <v>76</v>
      </c>
      <c r="N943" t="s">
        <v>76</v>
      </c>
      <c r="O943" t="s">
        <v>76</v>
      </c>
      <c r="P943" t="s">
        <v>77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 s="1" t="s">
        <v>78</v>
      </c>
      <c r="AU943" s="1">
        <v>0</v>
      </c>
      <c r="AV943" s="1">
        <v>0</v>
      </c>
      <c r="AW943" s="1">
        <v>0</v>
      </c>
      <c r="AX943" t="s">
        <v>364</v>
      </c>
    </row>
    <row r="944" spans="1:50" x14ac:dyDescent="0.25">
      <c r="A944" t="s">
        <v>2250</v>
      </c>
      <c r="B944" t="s">
        <v>101</v>
      </c>
      <c r="C944" t="s">
        <v>251</v>
      </c>
      <c r="D944" t="s">
        <v>2251</v>
      </c>
      <c r="E944" t="s">
        <v>2252</v>
      </c>
      <c r="F944" t="s">
        <v>556</v>
      </c>
      <c r="G944" t="s">
        <v>71</v>
      </c>
      <c r="H944" t="s">
        <v>106</v>
      </c>
      <c r="I944" t="s">
        <v>355</v>
      </c>
      <c r="J944" t="s">
        <v>557</v>
      </c>
      <c r="K944" t="s">
        <v>558</v>
      </c>
      <c r="L944" t="s">
        <v>61</v>
      </c>
      <c r="M944" t="s">
        <v>76</v>
      </c>
      <c r="N944" t="s">
        <v>76</v>
      </c>
      <c r="O944" t="s">
        <v>76</v>
      </c>
      <c r="P944" t="s">
        <v>110</v>
      </c>
      <c r="Q944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1</v>
      </c>
      <c r="Y944">
        <v>1</v>
      </c>
      <c r="Z944">
        <v>1</v>
      </c>
      <c r="AA944">
        <v>1</v>
      </c>
      <c r="AB944">
        <v>1</v>
      </c>
      <c r="AC944">
        <v>1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1</v>
      </c>
      <c r="AQ944">
        <v>0</v>
      </c>
      <c r="AR944">
        <v>0</v>
      </c>
      <c r="AS944">
        <v>0</v>
      </c>
      <c r="AT944" s="1">
        <v>669.51</v>
      </c>
      <c r="AU944" s="1">
        <v>669.51</v>
      </c>
      <c r="AV944" s="1">
        <v>0</v>
      </c>
      <c r="AW944" s="1">
        <v>669.51</v>
      </c>
      <c r="AX944" t="s">
        <v>558</v>
      </c>
    </row>
    <row r="945" spans="1:50" x14ac:dyDescent="0.25">
      <c r="A945" t="s">
        <v>2253</v>
      </c>
      <c r="B945" t="s">
        <v>67</v>
      </c>
      <c r="C945">
        <v>2014</v>
      </c>
      <c r="D945" t="s">
        <v>2254</v>
      </c>
      <c r="E945" t="s">
        <v>834</v>
      </c>
      <c r="F945" t="s">
        <v>451</v>
      </c>
      <c r="G945" t="s">
        <v>71</v>
      </c>
      <c r="H945" t="s">
        <v>72</v>
      </c>
      <c r="I945" t="s">
        <v>73</v>
      </c>
      <c r="J945" t="s">
        <v>452</v>
      </c>
      <c r="K945" t="s">
        <v>453</v>
      </c>
      <c r="L945" t="s">
        <v>61</v>
      </c>
      <c r="M945" t="s">
        <v>76</v>
      </c>
      <c r="N945" t="s">
        <v>76</v>
      </c>
      <c r="O945" t="s">
        <v>76</v>
      </c>
      <c r="P945" t="s">
        <v>77</v>
      </c>
      <c r="Q945">
        <v>42</v>
      </c>
      <c r="R945">
        <v>42</v>
      </c>
      <c r="S945">
        <v>42</v>
      </c>
      <c r="T945">
        <v>42</v>
      </c>
      <c r="U945">
        <v>42</v>
      </c>
      <c r="V945">
        <v>42</v>
      </c>
      <c r="W945">
        <v>42</v>
      </c>
      <c r="X945">
        <v>12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316</v>
      </c>
      <c r="AK945">
        <v>9</v>
      </c>
      <c r="AL945">
        <v>0</v>
      </c>
      <c r="AM945">
        <v>0</v>
      </c>
      <c r="AN945">
        <v>33</v>
      </c>
      <c r="AO945">
        <v>0</v>
      </c>
      <c r="AP945">
        <v>42</v>
      </c>
      <c r="AQ945">
        <v>0</v>
      </c>
      <c r="AR945">
        <v>0</v>
      </c>
      <c r="AS945">
        <v>0</v>
      </c>
      <c r="AT945" s="1">
        <v>714.07</v>
      </c>
      <c r="AU945" s="1">
        <v>29990.940000000002</v>
      </c>
      <c r="AV945" s="1">
        <v>0</v>
      </c>
      <c r="AW945" s="1">
        <v>8568.84</v>
      </c>
      <c r="AX945" t="s">
        <v>453</v>
      </c>
    </row>
    <row r="946" spans="1:50" x14ac:dyDescent="0.25">
      <c r="A946" t="s">
        <v>2255</v>
      </c>
      <c r="B946" t="s">
        <v>67</v>
      </c>
      <c r="C946">
        <v>2014</v>
      </c>
      <c r="D946" t="s">
        <v>2256</v>
      </c>
      <c r="E946" t="s">
        <v>973</v>
      </c>
      <c r="F946" t="s">
        <v>974</v>
      </c>
      <c r="G946" t="s">
        <v>71</v>
      </c>
      <c r="H946" t="s">
        <v>72</v>
      </c>
      <c r="I946" t="s">
        <v>73</v>
      </c>
      <c r="J946" t="s">
        <v>975</v>
      </c>
      <c r="K946" t="s">
        <v>976</v>
      </c>
      <c r="L946" t="s">
        <v>61</v>
      </c>
      <c r="M946" t="s">
        <v>76</v>
      </c>
      <c r="N946" t="s">
        <v>76</v>
      </c>
      <c r="O946" t="s">
        <v>76</v>
      </c>
      <c r="P946" t="s">
        <v>77</v>
      </c>
      <c r="Q946">
        <v>36</v>
      </c>
      <c r="R946">
        <v>36</v>
      </c>
      <c r="S946">
        <v>36</v>
      </c>
      <c r="T946">
        <v>36</v>
      </c>
      <c r="U946">
        <v>36</v>
      </c>
      <c r="V946">
        <v>36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36</v>
      </c>
      <c r="AL946">
        <v>0</v>
      </c>
      <c r="AM946">
        <v>0</v>
      </c>
      <c r="AN946">
        <v>0</v>
      </c>
      <c r="AO946">
        <v>0</v>
      </c>
      <c r="AP946">
        <v>36</v>
      </c>
      <c r="AQ946">
        <v>0</v>
      </c>
      <c r="AR946">
        <v>0</v>
      </c>
      <c r="AS946">
        <v>0</v>
      </c>
      <c r="AT946" s="1">
        <v>507.32</v>
      </c>
      <c r="AU946" s="1">
        <v>18263.52</v>
      </c>
      <c r="AV946" s="1">
        <v>0</v>
      </c>
      <c r="AW946" s="1">
        <v>0</v>
      </c>
      <c r="AX946" t="s">
        <v>976</v>
      </c>
    </row>
    <row r="947" spans="1:50" x14ac:dyDescent="0.25">
      <c r="A947" t="s">
        <v>2257</v>
      </c>
      <c r="B947" t="s">
        <v>190</v>
      </c>
      <c r="C947" t="s">
        <v>705</v>
      </c>
      <c r="D947" t="s">
        <v>2258</v>
      </c>
      <c r="E947" t="s">
        <v>2259</v>
      </c>
      <c r="F947" t="s">
        <v>1449</v>
      </c>
      <c r="G947" t="s">
        <v>56</v>
      </c>
      <c r="H947" t="s">
        <v>57</v>
      </c>
      <c r="I947" t="s">
        <v>90</v>
      </c>
      <c r="J947" t="s">
        <v>1450</v>
      </c>
      <c r="K947" t="s">
        <v>1451</v>
      </c>
      <c r="L947" t="s">
        <v>196</v>
      </c>
      <c r="M947" t="s">
        <v>76</v>
      </c>
      <c r="N947" t="s">
        <v>76</v>
      </c>
      <c r="O947" t="s">
        <v>76</v>
      </c>
      <c r="P947" t="s">
        <v>65</v>
      </c>
      <c r="Q947">
        <v>695</v>
      </c>
      <c r="R947">
        <v>695</v>
      </c>
      <c r="S947">
        <v>655</v>
      </c>
      <c r="T947">
        <v>635</v>
      </c>
      <c r="U947">
        <v>405</v>
      </c>
      <c r="V947">
        <v>342</v>
      </c>
      <c r="W947">
        <v>342</v>
      </c>
      <c r="X947">
        <v>67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40</v>
      </c>
      <c r="AG947">
        <v>0</v>
      </c>
      <c r="AH947">
        <v>0</v>
      </c>
      <c r="AI947">
        <v>40</v>
      </c>
      <c r="AJ947">
        <v>98</v>
      </c>
      <c r="AK947">
        <v>316</v>
      </c>
      <c r="AL947">
        <v>20</v>
      </c>
      <c r="AM947">
        <v>0</v>
      </c>
      <c r="AN947">
        <v>0</v>
      </c>
      <c r="AO947">
        <v>359</v>
      </c>
      <c r="AP947">
        <v>695</v>
      </c>
      <c r="AQ947">
        <v>0</v>
      </c>
      <c r="AR947">
        <v>40</v>
      </c>
      <c r="AS947">
        <v>40</v>
      </c>
      <c r="AT947" s="1">
        <v>507.56</v>
      </c>
      <c r="AU947" s="1">
        <v>352754.2</v>
      </c>
      <c r="AV947" s="1">
        <v>20302.400000000001</v>
      </c>
      <c r="AW947" s="1">
        <v>34006.519999999997</v>
      </c>
      <c r="AX947" t="s">
        <v>1451</v>
      </c>
    </row>
    <row r="948" spans="1:50" x14ac:dyDescent="0.25">
      <c r="A948" t="s">
        <v>5668</v>
      </c>
      <c r="B948" t="s">
        <v>51</v>
      </c>
      <c r="C948" t="s">
        <v>303</v>
      </c>
      <c r="D948" t="s">
        <v>5669</v>
      </c>
      <c r="E948" t="s">
        <v>5670</v>
      </c>
      <c r="F948" t="s">
        <v>841</v>
      </c>
      <c r="G948" t="s">
        <v>56</v>
      </c>
      <c r="H948" t="s">
        <v>57</v>
      </c>
      <c r="I948" t="s">
        <v>58</v>
      </c>
      <c r="J948" t="s">
        <v>842</v>
      </c>
      <c r="K948" t="s">
        <v>843</v>
      </c>
      <c r="L948" t="s">
        <v>61</v>
      </c>
      <c r="M948" t="s">
        <v>62</v>
      </c>
      <c r="N948" t="s">
        <v>63</v>
      </c>
      <c r="O948" t="s">
        <v>64</v>
      </c>
      <c r="P948" t="s">
        <v>65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 s="1" t="s">
        <v>78</v>
      </c>
      <c r="AU948" s="1">
        <v>0</v>
      </c>
      <c r="AV948" s="1">
        <v>0</v>
      </c>
      <c r="AW948" s="1">
        <v>0</v>
      </c>
      <c r="AX948" t="s">
        <v>843</v>
      </c>
    </row>
    <row r="949" spans="1:50" x14ac:dyDescent="0.25">
      <c r="A949" t="s">
        <v>5671</v>
      </c>
      <c r="B949" t="s">
        <v>67</v>
      </c>
      <c r="C949">
        <v>2014</v>
      </c>
      <c r="D949" t="s">
        <v>5672</v>
      </c>
      <c r="E949" t="s">
        <v>2122</v>
      </c>
      <c r="F949" t="s">
        <v>2123</v>
      </c>
      <c r="G949" t="s">
        <v>71</v>
      </c>
      <c r="H949" t="s">
        <v>72</v>
      </c>
      <c r="I949" t="s">
        <v>73</v>
      </c>
      <c r="J949" t="s">
        <v>2124</v>
      </c>
      <c r="K949" t="s">
        <v>2125</v>
      </c>
      <c r="L949" t="s">
        <v>61</v>
      </c>
      <c r="M949" t="s">
        <v>76</v>
      </c>
      <c r="N949" t="s">
        <v>76</v>
      </c>
      <c r="O949" t="s">
        <v>76</v>
      </c>
      <c r="P949" t="s">
        <v>77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 s="1" t="s">
        <v>78</v>
      </c>
      <c r="AU949" s="1">
        <v>0</v>
      </c>
      <c r="AV949" s="1">
        <v>0</v>
      </c>
      <c r="AW949" s="1">
        <v>0</v>
      </c>
      <c r="AX949" t="s">
        <v>2125</v>
      </c>
    </row>
    <row r="950" spans="1:50" x14ac:dyDescent="0.25">
      <c r="A950" t="s">
        <v>5673</v>
      </c>
      <c r="B950" t="s">
        <v>67</v>
      </c>
      <c r="C950" t="s">
        <v>94</v>
      </c>
      <c r="D950" t="s">
        <v>5674</v>
      </c>
      <c r="E950" t="s">
        <v>5675</v>
      </c>
      <c r="F950" t="s">
        <v>651</v>
      </c>
      <c r="G950" t="s">
        <v>71</v>
      </c>
      <c r="H950" t="s">
        <v>72</v>
      </c>
      <c r="I950" t="s">
        <v>73</v>
      </c>
      <c r="J950" t="s">
        <v>652</v>
      </c>
      <c r="K950" t="s">
        <v>653</v>
      </c>
      <c r="L950" t="s">
        <v>61</v>
      </c>
      <c r="M950" t="s">
        <v>76</v>
      </c>
      <c r="N950" t="s">
        <v>76</v>
      </c>
      <c r="O950" t="s">
        <v>76</v>
      </c>
      <c r="P950" t="s">
        <v>77</v>
      </c>
      <c r="Q950">
        <v>49</v>
      </c>
      <c r="R950">
        <v>49</v>
      </c>
      <c r="S950">
        <v>49</v>
      </c>
      <c r="T950">
        <v>49</v>
      </c>
      <c r="U950">
        <v>49</v>
      </c>
      <c r="V950">
        <v>49</v>
      </c>
      <c r="W950">
        <v>49</v>
      </c>
      <c r="X950">
        <v>49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49</v>
      </c>
      <c r="AL950">
        <v>0</v>
      </c>
      <c r="AM950">
        <v>0</v>
      </c>
      <c r="AN950">
        <v>0</v>
      </c>
      <c r="AO950">
        <v>0</v>
      </c>
      <c r="AP950">
        <v>49</v>
      </c>
      <c r="AQ950">
        <v>0</v>
      </c>
      <c r="AR950">
        <v>0</v>
      </c>
      <c r="AS950">
        <v>0</v>
      </c>
      <c r="AT950" s="1">
        <v>642.4</v>
      </c>
      <c r="AU950" s="1">
        <v>31477.599999999999</v>
      </c>
      <c r="AV950" s="1">
        <v>0</v>
      </c>
      <c r="AW950" s="1">
        <v>31477.599999999999</v>
      </c>
      <c r="AX950" t="s">
        <v>653</v>
      </c>
    </row>
    <row r="951" spans="1:50" x14ac:dyDescent="0.25">
      <c r="A951" t="s">
        <v>5676</v>
      </c>
      <c r="B951" t="s">
        <v>67</v>
      </c>
      <c r="C951">
        <v>2014</v>
      </c>
      <c r="D951" t="s">
        <v>5677</v>
      </c>
      <c r="E951" t="s">
        <v>334</v>
      </c>
      <c r="F951" t="s">
        <v>335</v>
      </c>
      <c r="G951" t="s">
        <v>71</v>
      </c>
      <c r="H951" t="s">
        <v>72</v>
      </c>
      <c r="I951" t="s">
        <v>230</v>
      </c>
      <c r="J951" t="s">
        <v>336</v>
      </c>
      <c r="K951" t="s">
        <v>335</v>
      </c>
      <c r="L951" t="s">
        <v>61</v>
      </c>
      <c r="M951" t="s">
        <v>76</v>
      </c>
      <c r="N951" t="s">
        <v>76</v>
      </c>
      <c r="O951" t="s">
        <v>76</v>
      </c>
      <c r="P951" t="s">
        <v>77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 s="1" t="s">
        <v>78</v>
      </c>
      <c r="AU951" s="1">
        <v>0</v>
      </c>
      <c r="AV951" s="1">
        <v>0</v>
      </c>
      <c r="AW951" s="1">
        <v>0</v>
      </c>
      <c r="AX951" t="s">
        <v>335</v>
      </c>
    </row>
    <row r="952" spans="1:50" x14ac:dyDescent="0.25">
      <c r="A952" t="s">
        <v>5678</v>
      </c>
      <c r="B952" t="s">
        <v>67</v>
      </c>
      <c r="C952">
        <v>2014</v>
      </c>
      <c r="D952" t="s">
        <v>5679</v>
      </c>
      <c r="E952" t="s">
        <v>311</v>
      </c>
      <c r="F952" t="s">
        <v>312</v>
      </c>
      <c r="G952" t="s">
        <v>71</v>
      </c>
      <c r="H952" t="s">
        <v>72</v>
      </c>
      <c r="I952" t="s">
        <v>73</v>
      </c>
      <c r="J952" t="s">
        <v>313</v>
      </c>
      <c r="K952" t="s">
        <v>314</v>
      </c>
      <c r="L952" t="s">
        <v>61</v>
      </c>
      <c r="M952" t="s">
        <v>76</v>
      </c>
      <c r="N952" t="s">
        <v>76</v>
      </c>
      <c r="O952" t="s">
        <v>76</v>
      </c>
      <c r="P952" t="s">
        <v>77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 s="1" t="s">
        <v>78</v>
      </c>
      <c r="AU952" s="1">
        <v>0</v>
      </c>
      <c r="AV952" s="1">
        <v>0</v>
      </c>
      <c r="AW952" s="1">
        <v>0</v>
      </c>
      <c r="AX952" t="s">
        <v>314</v>
      </c>
    </row>
    <row r="953" spans="1:50" x14ac:dyDescent="0.25">
      <c r="A953" t="s">
        <v>632</v>
      </c>
      <c r="B953" t="s">
        <v>67</v>
      </c>
      <c r="C953">
        <v>2014</v>
      </c>
      <c r="D953" t="s">
        <v>633</v>
      </c>
      <c r="E953" t="s">
        <v>292</v>
      </c>
      <c r="F953" t="s">
        <v>293</v>
      </c>
      <c r="G953" t="s">
        <v>71</v>
      </c>
      <c r="H953" t="s">
        <v>72</v>
      </c>
      <c r="I953" t="s">
        <v>73</v>
      </c>
      <c r="J953" t="s">
        <v>294</v>
      </c>
      <c r="K953" t="s">
        <v>295</v>
      </c>
      <c r="L953" t="s">
        <v>61</v>
      </c>
      <c r="M953" t="s">
        <v>62</v>
      </c>
      <c r="N953" t="s">
        <v>76</v>
      </c>
      <c r="O953" t="s">
        <v>76</v>
      </c>
      <c r="P953" t="s">
        <v>77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 s="1" t="s">
        <v>78</v>
      </c>
      <c r="AU953" s="1">
        <v>0</v>
      </c>
      <c r="AV953" s="1">
        <v>0</v>
      </c>
      <c r="AW953" s="1">
        <v>0</v>
      </c>
      <c r="AX953" t="s">
        <v>295</v>
      </c>
    </row>
    <row r="954" spans="1:50" x14ac:dyDescent="0.25">
      <c r="A954" t="s">
        <v>634</v>
      </c>
      <c r="B954" t="s">
        <v>67</v>
      </c>
      <c r="C954">
        <v>2014</v>
      </c>
      <c r="D954" t="s">
        <v>635</v>
      </c>
      <c r="E954" t="s">
        <v>636</v>
      </c>
      <c r="F954" t="s">
        <v>637</v>
      </c>
      <c r="G954" t="s">
        <v>71</v>
      </c>
      <c r="H954" t="s">
        <v>72</v>
      </c>
      <c r="I954" t="s">
        <v>73</v>
      </c>
      <c r="J954" t="s">
        <v>638</v>
      </c>
      <c r="K954" t="s">
        <v>639</v>
      </c>
      <c r="L954" t="s">
        <v>61</v>
      </c>
      <c r="M954" t="s">
        <v>62</v>
      </c>
      <c r="N954" t="s">
        <v>63</v>
      </c>
      <c r="O954" t="s">
        <v>85</v>
      </c>
      <c r="P954" t="s">
        <v>77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 s="1" t="s">
        <v>78</v>
      </c>
      <c r="AU954" s="1">
        <v>0</v>
      </c>
      <c r="AV954" s="1">
        <v>0</v>
      </c>
      <c r="AW954" s="1">
        <v>0</v>
      </c>
      <c r="AX954" t="s">
        <v>639</v>
      </c>
    </row>
    <row r="955" spans="1:50" x14ac:dyDescent="0.25">
      <c r="A955" t="s">
        <v>8228</v>
      </c>
      <c r="B955" t="s">
        <v>67</v>
      </c>
      <c r="C955" t="s">
        <v>284</v>
      </c>
      <c r="D955" t="s">
        <v>8229</v>
      </c>
      <c r="E955" t="s">
        <v>8393</v>
      </c>
      <c r="F955" t="s">
        <v>4509</v>
      </c>
      <c r="G955" t="s">
        <v>71</v>
      </c>
      <c r="H955" t="s">
        <v>72</v>
      </c>
      <c r="I955" t="s">
        <v>73</v>
      </c>
      <c r="J955" t="s">
        <v>4510</v>
      </c>
      <c r="K955" t="s">
        <v>4511</v>
      </c>
      <c r="L955" t="s">
        <v>61</v>
      </c>
      <c r="M955" t="s">
        <v>76</v>
      </c>
      <c r="N955" t="s">
        <v>76</v>
      </c>
      <c r="O955" t="s">
        <v>76</v>
      </c>
      <c r="P955" t="s">
        <v>77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467</v>
      </c>
      <c r="AF955">
        <v>0</v>
      </c>
      <c r="AG955">
        <v>0</v>
      </c>
      <c r="AH955">
        <v>0</v>
      </c>
      <c r="AI955">
        <v>467</v>
      </c>
      <c r="AJ955">
        <v>63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467</v>
      </c>
      <c r="AR955">
        <v>0</v>
      </c>
      <c r="AS955">
        <v>467</v>
      </c>
      <c r="AT955" s="1">
        <v>848.77819999999997</v>
      </c>
      <c r="AU955" s="1">
        <v>0</v>
      </c>
      <c r="AV955" s="1">
        <v>396379.41940000001</v>
      </c>
      <c r="AW955" s="1">
        <v>0</v>
      </c>
      <c r="AX955" t="s">
        <v>4511</v>
      </c>
    </row>
    <row r="956" spans="1:50" x14ac:dyDescent="0.25">
      <c r="A956" t="s">
        <v>640</v>
      </c>
      <c r="B956" t="s">
        <v>67</v>
      </c>
      <c r="C956">
        <v>2014</v>
      </c>
      <c r="D956" t="s">
        <v>641</v>
      </c>
      <c r="E956" t="s">
        <v>88</v>
      </c>
      <c r="F956" t="s">
        <v>89</v>
      </c>
      <c r="G956" t="s">
        <v>56</v>
      </c>
      <c r="H956" t="s">
        <v>72</v>
      </c>
      <c r="I956" t="s">
        <v>90</v>
      </c>
      <c r="J956" t="s">
        <v>91</v>
      </c>
      <c r="K956" t="s">
        <v>92</v>
      </c>
      <c r="L956" t="s">
        <v>61</v>
      </c>
      <c r="M956" t="s">
        <v>76</v>
      </c>
      <c r="N956" t="s">
        <v>76</v>
      </c>
      <c r="O956" t="s">
        <v>76</v>
      </c>
      <c r="P956" t="s">
        <v>65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 s="1" t="s">
        <v>78</v>
      </c>
      <c r="AU956" s="1">
        <v>0</v>
      </c>
      <c r="AV956" s="1">
        <v>0</v>
      </c>
      <c r="AW956" s="1">
        <v>0</v>
      </c>
      <c r="AX956" t="s">
        <v>92</v>
      </c>
    </row>
    <row r="957" spans="1:50" x14ac:dyDescent="0.25">
      <c r="A957" t="s">
        <v>5502</v>
      </c>
      <c r="B957" t="s">
        <v>51</v>
      </c>
      <c r="C957">
        <v>2013</v>
      </c>
      <c r="D957" t="s">
        <v>5503</v>
      </c>
      <c r="E957" t="s">
        <v>5504</v>
      </c>
      <c r="F957" t="s">
        <v>4692</v>
      </c>
      <c r="G957" t="s">
        <v>2986</v>
      </c>
      <c r="H957" t="s">
        <v>57</v>
      </c>
      <c r="I957" t="s">
        <v>58</v>
      </c>
      <c r="J957" t="s">
        <v>76</v>
      </c>
      <c r="K957" t="s">
        <v>5505</v>
      </c>
      <c r="L957" t="s">
        <v>61</v>
      </c>
      <c r="M957" t="s">
        <v>62</v>
      </c>
      <c r="N957" t="s">
        <v>76</v>
      </c>
      <c r="O957" t="s">
        <v>76</v>
      </c>
      <c r="P957" t="s">
        <v>65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 s="1" t="s">
        <v>78</v>
      </c>
      <c r="AU957" s="1">
        <v>0</v>
      </c>
      <c r="AV957" s="1">
        <v>0</v>
      </c>
      <c r="AW957" s="1">
        <v>0</v>
      </c>
      <c r="AX957" t="s">
        <v>5505</v>
      </c>
    </row>
    <row r="958" spans="1:50" x14ac:dyDescent="0.25">
      <c r="A958" t="s">
        <v>5506</v>
      </c>
      <c r="B958" t="s">
        <v>51</v>
      </c>
      <c r="C958" t="s">
        <v>156</v>
      </c>
      <c r="D958" t="s">
        <v>5507</v>
      </c>
      <c r="E958" t="s">
        <v>5508</v>
      </c>
      <c r="F958" t="s">
        <v>2081</v>
      </c>
      <c r="G958" t="s">
        <v>116</v>
      </c>
      <c r="H958" t="s">
        <v>57</v>
      </c>
      <c r="I958" t="s">
        <v>117</v>
      </c>
      <c r="J958" t="s">
        <v>2082</v>
      </c>
      <c r="K958" t="s">
        <v>2083</v>
      </c>
      <c r="L958" t="s">
        <v>61</v>
      </c>
      <c r="M958" t="s">
        <v>76</v>
      </c>
      <c r="N958" t="s">
        <v>76</v>
      </c>
      <c r="O958" t="s">
        <v>76</v>
      </c>
      <c r="P958" t="s">
        <v>120</v>
      </c>
      <c r="Q958">
        <v>337</v>
      </c>
      <c r="R958">
        <v>337</v>
      </c>
      <c r="S958">
        <v>337</v>
      </c>
      <c r="T958">
        <v>337</v>
      </c>
      <c r="U958">
        <v>337</v>
      </c>
      <c r="V958">
        <v>337</v>
      </c>
      <c r="W958">
        <v>337</v>
      </c>
      <c r="X958">
        <v>337</v>
      </c>
      <c r="Y958">
        <v>337</v>
      </c>
      <c r="Z958">
        <v>337</v>
      </c>
      <c r="AA958">
        <v>337</v>
      </c>
      <c r="AB958">
        <v>337</v>
      </c>
      <c r="AC958">
        <v>226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287</v>
      </c>
      <c r="AL958">
        <v>50</v>
      </c>
      <c r="AM958">
        <v>0</v>
      </c>
      <c r="AN958">
        <v>0</v>
      </c>
      <c r="AO958">
        <v>0</v>
      </c>
      <c r="AP958">
        <v>337</v>
      </c>
      <c r="AQ958">
        <v>0</v>
      </c>
      <c r="AR958">
        <v>0</v>
      </c>
      <c r="AS958">
        <v>0</v>
      </c>
      <c r="AT958" s="1">
        <v>634.29999999999995</v>
      </c>
      <c r="AU958" s="1">
        <v>213759.09999999998</v>
      </c>
      <c r="AV958" s="1">
        <v>0</v>
      </c>
      <c r="AW958" s="1">
        <v>213759.09999999998</v>
      </c>
      <c r="AX958" t="s">
        <v>2083</v>
      </c>
    </row>
    <row r="959" spans="1:50" x14ac:dyDescent="0.25">
      <c r="A959" t="s">
        <v>5509</v>
      </c>
      <c r="B959" t="s">
        <v>101</v>
      </c>
      <c r="C959" t="s">
        <v>171</v>
      </c>
      <c r="D959" t="s">
        <v>5510</v>
      </c>
      <c r="E959" t="s">
        <v>5511</v>
      </c>
      <c r="F959" t="s">
        <v>414</v>
      </c>
      <c r="G959" t="s">
        <v>71</v>
      </c>
      <c r="H959" t="s">
        <v>106</v>
      </c>
      <c r="I959" t="s">
        <v>73</v>
      </c>
      <c r="J959" t="s">
        <v>415</v>
      </c>
      <c r="K959" t="s">
        <v>416</v>
      </c>
      <c r="L959" t="s">
        <v>61</v>
      </c>
      <c r="M959" t="s">
        <v>76</v>
      </c>
      <c r="N959" t="s">
        <v>76</v>
      </c>
      <c r="O959" t="s">
        <v>76</v>
      </c>
      <c r="P959" t="s">
        <v>110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 s="1" t="s">
        <v>78</v>
      </c>
      <c r="AU959" s="1">
        <v>0</v>
      </c>
      <c r="AV959" s="1">
        <v>0</v>
      </c>
      <c r="AW959" s="1">
        <v>0</v>
      </c>
      <c r="AX959" t="s">
        <v>416</v>
      </c>
    </row>
    <row r="960" spans="1:50" x14ac:dyDescent="0.25">
      <c r="A960" t="s">
        <v>5512</v>
      </c>
      <c r="B960" t="s">
        <v>101</v>
      </c>
      <c r="C960" t="s">
        <v>468</v>
      </c>
      <c r="D960" t="s">
        <v>5513</v>
      </c>
      <c r="E960" t="s">
        <v>5514</v>
      </c>
      <c r="F960" t="s">
        <v>657</v>
      </c>
      <c r="G960" t="s">
        <v>71</v>
      </c>
      <c r="H960" t="s">
        <v>106</v>
      </c>
      <c r="I960" t="s">
        <v>230</v>
      </c>
      <c r="J960" t="s">
        <v>658</v>
      </c>
      <c r="K960" t="s">
        <v>659</v>
      </c>
      <c r="L960" t="s">
        <v>61</v>
      </c>
      <c r="M960" t="s">
        <v>76</v>
      </c>
      <c r="N960" t="s">
        <v>76</v>
      </c>
      <c r="O960" t="s">
        <v>76</v>
      </c>
      <c r="P960" t="s">
        <v>110</v>
      </c>
      <c r="Q960">
        <v>49</v>
      </c>
      <c r="R960">
        <v>49</v>
      </c>
      <c r="S960">
        <v>49</v>
      </c>
      <c r="T960">
        <v>49</v>
      </c>
      <c r="U960">
        <v>49</v>
      </c>
      <c r="V960">
        <v>49</v>
      </c>
      <c r="W960">
        <v>49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46</v>
      </c>
      <c r="AL960">
        <v>0</v>
      </c>
      <c r="AM960">
        <v>0</v>
      </c>
      <c r="AN960">
        <v>3</v>
      </c>
      <c r="AO960">
        <v>0</v>
      </c>
      <c r="AP960">
        <v>49</v>
      </c>
      <c r="AQ960">
        <v>0</v>
      </c>
      <c r="AR960">
        <v>0</v>
      </c>
      <c r="AS960">
        <v>0</v>
      </c>
      <c r="AT960" s="1">
        <v>309.24</v>
      </c>
      <c r="AU960" s="1">
        <v>15152.76</v>
      </c>
      <c r="AV960" s="1">
        <v>0</v>
      </c>
      <c r="AW960" s="1">
        <v>0</v>
      </c>
      <c r="AX960" t="s">
        <v>659</v>
      </c>
    </row>
    <row r="961" spans="1:50" x14ac:dyDescent="0.25">
      <c r="A961" t="s">
        <v>5546</v>
      </c>
      <c r="B961" t="s">
        <v>67</v>
      </c>
      <c r="C961">
        <v>2014</v>
      </c>
      <c r="D961" t="s">
        <v>5547</v>
      </c>
      <c r="E961" t="s">
        <v>353</v>
      </c>
      <c r="F961" t="s">
        <v>354</v>
      </c>
      <c r="G961" t="s">
        <v>71</v>
      </c>
      <c r="H961" t="s">
        <v>72</v>
      </c>
      <c r="I961" t="s">
        <v>355</v>
      </c>
      <c r="J961" t="s">
        <v>356</v>
      </c>
      <c r="K961" t="s">
        <v>357</v>
      </c>
      <c r="L961" t="s">
        <v>61</v>
      </c>
      <c r="M961" t="s">
        <v>76</v>
      </c>
      <c r="N961" t="s">
        <v>76</v>
      </c>
      <c r="O961" t="s">
        <v>76</v>
      </c>
      <c r="P961" t="s">
        <v>77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 s="1" t="s">
        <v>78</v>
      </c>
      <c r="AU961" s="1">
        <v>0</v>
      </c>
      <c r="AV961" s="1">
        <v>0</v>
      </c>
      <c r="AW961" s="1">
        <v>0</v>
      </c>
      <c r="AX961" t="s">
        <v>357</v>
      </c>
    </row>
    <row r="962" spans="1:50" x14ac:dyDescent="0.25">
      <c r="A962" t="s">
        <v>4981</v>
      </c>
      <c r="B962" t="s">
        <v>51</v>
      </c>
      <c r="C962" t="s">
        <v>1264</v>
      </c>
      <c r="D962" t="s">
        <v>4982</v>
      </c>
      <c r="E962" t="s">
        <v>1360</v>
      </c>
      <c r="F962" t="s">
        <v>571</v>
      </c>
      <c r="G962" t="s">
        <v>56</v>
      </c>
      <c r="H962" t="s">
        <v>72</v>
      </c>
      <c r="I962" t="s">
        <v>58</v>
      </c>
      <c r="J962" t="s">
        <v>572</v>
      </c>
      <c r="K962" t="s">
        <v>573</v>
      </c>
      <c r="L962" t="s">
        <v>61</v>
      </c>
      <c r="M962" t="s">
        <v>196</v>
      </c>
      <c r="N962" t="s">
        <v>76</v>
      </c>
      <c r="O962" t="s">
        <v>757</v>
      </c>
      <c r="P962" t="s">
        <v>65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 s="1" t="s">
        <v>78</v>
      </c>
      <c r="AU962" s="1">
        <v>0</v>
      </c>
      <c r="AV962" s="1">
        <v>0</v>
      </c>
      <c r="AW962" s="1">
        <v>0</v>
      </c>
      <c r="AX962" t="s">
        <v>573</v>
      </c>
    </row>
    <row r="963" spans="1:50" x14ac:dyDescent="0.25">
      <c r="A963" t="s">
        <v>4983</v>
      </c>
      <c r="B963" t="s">
        <v>67</v>
      </c>
      <c r="C963" t="s">
        <v>575</v>
      </c>
      <c r="D963" t="s">
        <v>4984</v>
      </c>
      <c r="E963" t="s">
        <v>4985</v>
      </c>
      <c r="F963" t="s">
        <v>618</v>
      </c>
      <c r="G963" t="s">
        <v>71</v>
      </c>
      <c r="H963" t="s">
        <v>72</v>
      </c>
      <c r="I963" t="s">
        <v>73</v>
      </c>
      <c r="J963" t="s">
        <v>619</v>
      </c>
      <c r="K963" t="s">
        <v>620</v>
      </c>
      <c r="L963" t="s">
        <v>61</v>
      </c>
      <c r="M963" t="s">
        <v>76</v>
      </c>
      <c r="N963" t="s">
        <v>76</v>
      </c>
      <c r="O963" t="s">
        <v>76</v>
      </c>
      <c r="P963" t="s">
        <v>77</v>
      </c>
      <c r="Q963">
        <v>100</v>
      </c>
      <c r="R963">
        <v>100</v>
      </c>
      <c r="S963">
        <v>100</v>
      </c>
      <c r="T963">
        <v>100</v>
      </c>
      <c r="U963">
        <v>100</v>
      </c>
      <c r="V963">
        <v>100</v>
      </c>
      <c r="W963">
        <v>100</v>
      </c>
      <c r="X963">
        <v>100</v>
      </c>
      <c r="Y963">
        <v>100</v>
      </c>
      <c r="Z963">
        <v>100</v>
      </c>
      <c r="AA963">
        <v>100</v>
      </c>
      <c r="AB963">
        <v>100</v>
      </c>
      <c r="AC963">
        <v>100</v>
      </c>
      <c r="AD963">
        <v>100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100</v>
      </c>
      <c r="AL963">
        <v>0</v>
      </c>
      <c r="AM963">
        <v>0</v>
      </c>
      <c r="AN963">
        <v>0</v>
      </c>
      <c r="AO963">
        <v>0</v>
      </c>
      <c r="AP963">
        <v>100</v>
      </c>
      <c r="AQ963">
        <v>0</v>
      </c>
      <c r="AR963">
        <v>0</v>
      </c>
      <c r="AS963">
        <v>0</v>
      </c>
      <c r="AT963" s="1">
        <v>606.76</v>
      </c>
      <c r="AU963" s="1">
        <v>60676</v>
      </c>
      <c r="AV963" s="1">
        <v>0</v>
      </c>
      <c r="AW963" s="1">
        <v>60676</v>
      </c>
      <c r="AX963" t="s">
        <v>620</v>
      </c>
    </row>
    <row r="964" spans="1:50" x14ac:dyDescent="0.25">
      <c r="A964" t="s">
        <v>4986</v>
      </c>
      <c r="B964" t="s">
        <v>67</v>
      </c>
      <c r="C964">
        <v>2014</v>
      </c>
      <c r="D964" t="s">
        <v>4987</v>
      </c>
      <c r="E964" t="s">
        <v>923</v>
      </c>
      <c r="F964" t="s">
        <v>397</v>
      </c>
      <c r="G964" t="s">
        <v>71</v>
      </c>
      <c r="H964" t="s">
        <v>72</v>
      </c>
      <c r="I964" t="s">
        <v>230</v>
      </c>
      <c r="J964" t="s">
        <v>398</v>
      </c>
      <c r="K964" t="s">
        <v>399</v>
      </c>
      <c r="L964" t="s">
        <v>61</v>
      </c>
      <c r="M964" t="s">
        <v>76</v>
      </c>
      <c r="N964" t="s">
        <v>76</v>
      </c>
      <c r="O964" t="s">
        <v>76</v>
      </c>
      <c r="P964" t="s">
        <v>77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 s="1" t="s">
        <v>78</v>
      </c>
      <c r="AU964" s="1">
        <v>0</v>
      </c>
      <c r="AV964" s="1">
        <v>0</v>
      </c>
      <c r="AW964" s="1">
        <v>0</v>
      </c>
      <c r="AX964" t="s">
        <v>399</v>
      </c>
    </row>
    <row r="965" spans="1:50" x14ac:dyDescent="0.25">
      <c r="A965" t="s">
        <v>4988</v>
      </c>
      <c r="B965" t="s">
        <v>67</v>
      </c>
      <c r="C965">
        <v>2014</v>
      </c>
      <c r="D965" t="s">
        <v>4989</v>
      </c>
      <c r="E965" t="s">
        <v>151</v>
      </c>
      <c r="F965" t="s">
        <v>152</v>
      </c>
      <c r="G965" t="s">
        <v>71</v>
      </c>
      <c r="H965" t="s">
        <v>72</v>
      </c>
      <c r="I965" t="s">
        <v>73</v>
      </c>
      <c r="J965" t="s">
        <v>153</v>
      </c>
      <c r="K965" t="s">
        <v>154</v>
      </c>
      <c r="L965" t="s">
        <v>61</v>
      </c>
      <c r="M965" t="s">
        <v>76</v>
      </c>
      <c r="N965" t="s">
        <v>76</v>
      </c>
      <c r="O965" t="s">
        <v>76</v>
      </c>
      <c r="P965" t="s">
        <v>77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 s="1" t="s">
        <v>78</v>
      </c>
      <c r="AU965" s="1">
        <v>0</v>
      </c>
      <c r="AV965" s="1">
        <v>0</v>
      </c>
      <c r="AW965" s="1">
        <v>0</v>
      </c>
      <c r="AX965" t="s">
        <v>154</v>
      </c>
    </row>
    <row r="966" spans="1:50" x14ac:dyDescent="0.25">
      <c r="A966" t="s">
        <v>5055</v>
      </c>
      <c r="B966" t="s">
        <v>67</v>
      </c>
      <c r="C966">
        <v>2014</v>
      </c>
      <c r="D966" t="s">
        <v>5056</v>
      </c>
      <c r="E966" t="s">
        <v>69</v>
      </c>
      <c r="F966" t="s">
        <v>70</v>
      </c>
      <c r="G966" t="s">
        <v>71</v>
      </c>
      <c r="H966" t="s">
        <v>72</v>
      </c>
      <c r="I966" t="s">
        <v>73</v>
      </c>
      <c r="J966" t="s">
        <v>74</v>
      </c>
      <c r="K966" t="s">
        <v>75</v>
      </c>
      <c r="L966" t="s">
        <v>61</v>
      </c>
      <c r="M966" t="s">
        <v>76</v>
      </c>
      <c r="N966" t="s">
        <v>76</v>
      </c>
      <c r="O966" t="s">
        <v>76</v>
      </c>
      <c r="P966" t="s">
        <v>77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 s="1" t="s">
        <v>78</v>
      </c>
      <c r="AU966" s="1">
        <v>0</v>
      </c>
      <c r="AV966" s="1">
        <v>0</v>
      </c>
      <c r="AW966" s="1">
        <v>0</v>
      </c>
      <c r="AX966" t="s">
        <v>75</v>
      </c>
    </row>
    <row r="967" spans="1:50" x14ac:dyDescent="0.25">
      <c r="A967" t="s">
        <v>5251</v>
      </c>
      <c r="B967" t="s">
        <v>51</v>
      </c>
      <c r="C967" t="s">
        <v>303</v>
      </c>
      <c r="D967" t="s">
        <v>5252</v>
      </c>
      <c r="E967" t="s">
        <v>5106</v>
      </c>
      <c r="F967" t="s">
        <v>1267</v>
      </c>
      <c r="G967" t="s">
        <v>56</v>
      </c>
      <c r="H967" t="s">
        <v>57</v>
      </c>
      <c r="I967" t="s">
        <v>90</v>
      </c>
      <c r="J967" t="s">
        <v>91</v>
      </c>
      <c r="K967" t="s">
        <v>1268</v>
      </c>
      <c r="L967" t="s">
        <v>61</v>
      </c>
      <c r="M967" t="s">
        <v>62</v>
      </c>
      <c r="N967" t="s">
        <v>63</v>
      </c>
      <c r="O967" t="s">
        <v>757</v>
      </c>
      <c r="P967" t="s">
        <v>65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 s="1" t="s">
        <v>78</v>
      </c>
      <c r="AU967" s="1">
        <v>0</v>
      </c>
      <c r="AV967" s="1">
        <v>0</v>
      </c>
      <c r="AW967" s="1">
        <v>0</v>
      </c>
      <c r="AX967" t="s">
        <v>1268</v>
      </c>
    </row>
    <row r="968" spans="1:50" x14ac:dyDescent="0.25">
      <c r="A968" t="s">
        <v>5253</v>
      </c>
      <c r="B968" t="s">
        <v>67</v>
      </c>
      <c r="C968">
        <v>2014</v>
      </c>
      <c r="D968" t="s">
        <v>5254</v>
      </c>
      <c r="E968" t="s">
        <v>69</v>
      </c>
      <c r="F968" t="s">
        <v>70</v>
      </c>
      <c r="G968" t="s">
        <v>71</v>
      </c>
      <c r="H968" t="s">
        <v>72</v>
      </c>
      <c r="I968" t="s">
        <v>73</v>
      </c>
      <c r="J968" t="s">
        <v>74</v>
      </c>
      <c r="K968" t="s">
        <v>75</v>
      </c>
      <c r="L968" t="s">
        <v>61</v>
      </c>
      <c r="M968" t="s">
        <v>76</v>
      </c>
      <c r="N968" t="s">
        <v>76</v>
      </c>
      <c r="O968" t="s">
        <v>76</v>
      </c>
      <c r="P968" t="s">
        <v>77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 s="1" t="s">
        <v>78</v>
      </c>
      <c r="AU968" s="1">
        <v>0</v>
      </c>
      <c r="AV968" s="1">
        <v>0</v>
      </c>
      <c r="AW968" s="1">
        <v>0</v>
      </c>
      <c r="AX968" t="s">
        <v>75</v>
      </c>
    </row>
    <row r="969" spans="1:50" x14ac:dyDescent="0.25">
      <c r="A969" t="s">
        <v>5255</v>
      </c>
      <c r="B969" t="s">
        <v>67</v>
      </c>
      <c r="C969">
        <v>2014</v>
      </c>
      <c r="D969" t="s">
        <v>5256</v>
      </c>
      <c r="E969" t="s">
        <v>1333</v>
      </c>
      <c r="F969" t="s">
        <v>1334</v>
      </c>
      <c r="G969" t="s">
        <v>71</v>
      </c>
      <c r="H969" t="s">
        <v>72</v>
      </c>
      <c r="I969" t="s">
        <v>133</v>
      </c>
      <c r="J969" t="s">
        <v>134</v>
      </c>
      <c r="K969" t="s">
        <v>1335</v>
      </c>
      <c r="L969" t="s">
        <v>61</v>
      </c>
      <c r="M969" t="s">
        <v>76</v>
      </c>
      <c r="N969" t="s">
        <v>76</v>
      </c>
      <c r="O969" t="s">
        <v>76</v>
      </c>
      <c r="P969" t="s">
        <v>77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 s="1" t="s">
        <v>78</v>
      </c>
      <c r="AU969" s="1">
        <v>0</v>
      </c>
      <c r="AV969" s="1">
        <v>0</v>
      </c>
      <c r="AW969" s="1">
        <v>0</v>
      </c>
      <c r="AX969" t="s">
        <v>1335</v>
      </c>
    </row>
    <row r="970" spans="1:50" x14ac:dyDescent="0.25">
      <c r="A970" t="s">
        <v>5293</v>
      </c>
      <c r="B970" t="s">
        <v>67</v>
      </c>
      <c r="C970">
        <v>2014</v>
      </c>
      <c r="D970" t="s">
        <v>5294</v>
      </c>
      <c r="E970" t="s">
        <v>834</v>
      </c>
      <c r="F970" t="s">
        <v>451</v>
      </c>
      <c r="G970" t="s">
        <v>71</v>
      </c>
      <c r="H970" t="s">
        <v>72</v>
      </c>
      <c r="I970" t="s">
        <v>73</v>
      </c>
      <c r="J970" t="s">
        <v>452</v>
      </c>
      <c r="K970" t="s">
        <v>453</v>
      </c>
      <c r="L970" t="s">
        <v>61</v>
      </c>
      <c r="M970" t="s">
        <v>76</v>
      </c>
      <c r="N970" t="s">
        <v>76</v>
      </c>
      <c r="O970" t="s">
        <v>76</v>
      </c>
      <c r="P970" t="s">
        <v>77</v>
      </c>
      <c r="Q970">
        <v>101</v>
      </c>
      <c r="R970">
        <v>101</v>
      </c>
      <c r="S970">
        <v>101</v>
      </c>
      <c r="T970">
        <v>101</v>
      </c>
      <c r="U970">
        <v>101</v>
      </c>
      <c r="V970">
        <v>101</v>
      </c>
      <c r="W970">
        <v>99</v>
      </c>
      <c r="X970">
        <v>99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101</v>
      </c>
      <c r="AL970">
        <v>0</v>
      </c>
      <c r="AM970">
        <v>0</v>
      </c>
      <c r="AN970">
        <v>0</v>
      </c>
      <c r="AO970">
        <v>0</v>
      </c>
      <c r="AP970">
        <v>101</v>
      </c>
      <c r="AQ970">
        <v>0</v>
      </c>
      <c r="AR970">
        <v>0</v>
      </c>
      <c r="AS970">
        <v>0</v>
      </c>
      <c r="AT970" s="1">
        <v>539.17999999999995</v>
      </c>
      <c r="AU970" s="1">
        <v>54457.179999999993</v>
      </c>
      <c r="AV970" s="1">
        <v>0</v>
      </c>
      <c r="AW970" s="1">
        <v>53378.819999999992</v>
      </c>
      <c r="AX970" t="s">
        <v>453</v>
      </c>
    </row>
    <row r="971" spans="1:50" x14ac:dyDescent="0.25">
      <c r="A971" t="s">
        <v>5295</v>
      </c>
      <c r="B971" t="s">
        <v>101</v>
      </c>
      <c r="C971" t="s">
        <v>468</v>
      </c>
      <c r="D971" t="s">
        <v>5296</v>
      </c>
      <c r="E971" t="s">
        <v>5297</v>
      </c>
      <c r="F971" t="s">
        <v>556</v>
      </c>
      <c r="G971" t="s">
        <v>71</v>
      </c>
      <c r="H971" t="s">
        <v>106</v>
      </c>
      <c r="I971" t="s">
        <v>355</v>
      </c>
      <c r="J971" t="s">
        <v>557</v>
      </c>
      <c r="K971" t="s">
        <v>558</v>
      </c>
      <c r="L971" t="s">
        <v>61</v>
      </c>
      <c r="M971" t="s">
        <v>76</v>
      </c>
      <c r="N971" t="s">
        <v>76</v>
      </c>
      <c r="O971" t="s">
        <v>76</v>
      </c>
      <c r="P971" t="s">
        <v>110</v>
      </c>
      <c r="Q971">
        <v>22</v>
      </c>
      <c r="R971">
        <v>22</v>
      </c>
      <c r="S971">
        <v>22</v>
      </c>
      <c r="T971">
        <v>22</v>
      </c>
      <c r="U971">
        <v>22</v>
      </c>
      <c r="V971">
        <v>22</v>
      </c>
      <c r="W971">
        <v>22</v>
      </c>
      <c r="X971">
        <v>22</v>
      </c>
      <c r="Y971">
        <v>22</v>
      </c>
      <c r="Z971">
        <v>22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22</v>
      </c>
      <c r="AL971">
        <v>0</v>
      </c>
      <c r="AM971">
        <v>0</v>
      </c>
      <c r="AN971">
        <v>0</v>
      </c>
      <c r="AO971">
        <v>0</v>
      </c>
      <c r="AP971">
        <v>22</v>
      </c>
      <c r="AQ971">
        <v>0</v>
      </c>
      <c r="AR971">
        <v>0</v>
      </c>
      <c r="AS971">
        <v>0</v>
      </c>
      <c r="AT971" s="1">
        <v>567.51</v>
      </c>
      <c r="AU971" s="1">
        <v>12485.22</v>
      </c>
      <c r="AV971" s="1">
        <v>0</v>
      </c>
      <c r="AW971" s="1">
        <v>12485.22</v>
      </c>
      <c r="AX971" t="s">
        <v>558</v>
      </c>
    </row>
    <row r="972" spans="1:50" x14ac:dyDescent="0.25">
      <c r="A972" t="s">
        <v>1621</v>
      </c>
      <c r="B972" t="s">
        <v>67</v>
      </c>
      <c r="C972">
        <v>2014</v>
      </c>
      <c r="D972" t="s">
        <v>1622</v>
      </c>
      <c r="E972" t="s">
        <v>589</v>
      </c>
      <c r="F972" t="s">
        <v>458</v>
      </c>
      <c r="G972" t="s">
        <v>71</v>
      </c>
      <c r="H972" t="s">
        <v>72</v>
      </c>
      <c r="I972" t="s">
        <v>73</v>
      </c>
      <c r="J972" t="s">
        <v>459</v>
      </c>
      <c r="K972" t="s">
        <v>460</v>
      </c>
      <c r="L972" t="s">
        <v>61</v>
      </c>
      <c r="M972" t="s">
        <v>76</v>
      </c>
      <c r="N972" t="s">
        <v>76</v>
      </c>
      <c r="O972" t="s">
        <v>76</v>
      </c>
      <c r="P972" t="s">
        <v>77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 s="1" t="s">
        <v>78</v>
      </c>
      <c r="AU972" s="1">
        <v>0</v>
      </c>
      <c r="AV972" s="1">
        <v>0</v>
      </c>
      <c r="AW972" s="1">
        <v>0</v>
      </c>
      <c r="AX972" t="s">
        <v>460</v>
      </c>
    </row>
    <row r="973" spans="1:50" x14ac:dyDescent="0.25">
      <c r="A973" t="s">
        <v>1623</v>
      </c>
      <c r="B973" t="s">
        <v>67</v>
      </c>
      <c r="C973">
        <v>2014</v>
      </c>
      <c r="D973" t="s">
        <v>1624</v>
      </c>
      <c r="E973" t="s">
        <v>298</v>
      </c>
      <c r="F973" t="s">
        <v>299</v>
      </c>
      <c r="G973" t="s">
        <v>71</v>
      </c>
      <c r="H973" t="s">
        <v>72</v>
      </c>
      <c r="I973" t="s">
        <v>230</v>
      </c>
      <c r="J973" t="s">
        <v>300</v>
      </c>
      <c r="K973" t="s">
        <v>301</v>
      </c>
      <c r="L973" t="s">
        <v>61</v>
      </c>
      <c r="M973" t="s">
        <v>76</v>
      </c>
      <c r="N973" t="s">
        <v>76</v>
      </c>
      <c r="O973" t="s">
        <v>76</v>
      </c>
      <c r="P973" t="s">
        <v>77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 s="1" t="s">
        <v>78</v>
      </c>
      <c r="AU973" s="1">
        <v>0</v>
      </c>
      <c r="AV973" s="1">
        <v>0</v>
      </c>
      <c r="AW973" s="1">
        <v>0</v>
      </c>
      <c r="AX973" t="s">
        <v>301</v>
      </c>
    </row>
    <row r="974" spans="1:50" x14ac:dyDescent="0.25">
      <c r="A974" t="s">
        <v>1832</v>
      </c>
      <c r="B974" t="s">
        <v>101</v>
      </c>
      <c r="C974" t="s">
        <v>1833</v>
      </c>
      <c r="D974" t="s">
        <v>1834</v>
      </c>
      <c r="E974" t="s">
        <v>1835</v>
      </c>
      <c r="F974" t="s">
        <v>1377</v>
      </c>
      <c r="G974" t="s">
        <v>71</v>
      </c>
      <c r="H974" t="s">
        <v>106</v>
      </c>
      <c r="I974" t="s">
        <v>280</v>
      </c>
      <c r="J974" t="s">
        <v>1378</v>
      </c>
      <c r="K974" t="s">
        <v>1379</v>
      </c>
      <c r="L974" t="s">
        <v>61</v>
      </c>
      <c r="M974" t="s">
        <v>62</v>
      </c>
      <c r="N974" t="s">
        <v>63</v>
      </c>
      <c r="O974" t="s">
        <v>85</v>
      </c>
      <c r="P974" t="s">
        <v>110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 s="1" t="s">
        <v>78</v>
      </c>
      <c r="AU974" s="1">
        <v>0</v>
      </c>
      <c r="AV974" s="1">
        <v>0</v>
      </c>
      <c r="AW974" s="1">
        <v>0</v>
      </c>
      <c r="AX974" t="s">
        <v>1379</v>
      </c>
    </row>
    <row r="975" spans="1:50" x14ac:dyDescent="0.25">
      <c r="A975" t="s">
        <v>1836</v>
      </c>
      <c r="B975" t="s">
        <v>67</v>
      </c>
      <c r="C975">
        <v>2014</v>
      </c>
      <c r="D975" t="s">
        <v>1837</v>
      </c>
      <c r="E975" t="s">
        <v>1838</v>
      </c>
      <c r="F975" t="s">
        <v>535</v>
      </c>
      <c r="G975" t="s">
        <v>71</v>
      </c>
      <c r="H975" t="s">
        <v>72</v>
      </c>
      <c r="I975" t="s">
        <v>230</v>
      </c>
      <c r="J975" t="s">
        <v>536</v>
      </c>
      <c r="K975" t="s">
        <v>537</v>
      </c>
      <c r="L975" t="s">
        <v>61</v>
      </c>
      <c r="M975" t="s">
        <v>76</v>
      </c>
      <c r="N975" t="s">
        <v>76</v>
      </c>
      <c r="O975" t="s">
        <v>76</v>
      </c>
      <c r="P975" t="s">
        <v>77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 s="1" t="s">
        <v>78</v>
      </c>
      <c r="AU975" s="1">
        <v>0</v>
      </c>
      <c r="AV975" s="1">
        <v>0</v>
      </c>
      <c r="AW975" s="1">
        <v>0</v>
      </c>
      <c r="AX975" t="s">
        <v>537</v>
      </c>
    </row>
    <row r="976" spans="1:50" x14ac:dyDescent="0.25">
      <c r="A976" t="s">
        <v>1839</v>
      </c>
      <c r="B976" t="s">
        <v>67</v>
      </c>
      <c r="C976">
        <v>2014</v>
      </c>
      <c r="D976" t="s">
        <v>1840</v>
      </c>
      <c r="E976" t="s">
        <v>292</v>
      </c>
      <c r="F976" t="s">
        <v>293</v>
      </c>
      <c r="G976" t="s">
        <v>71</v>
      </c>
      <c r="H976" t="s">
        <v>72</v>
      </c>
      <c r="I976" t="s">
        <v>73</v>
      </c>
      <c r="J976" t="s">
        <v>294</v>
      </c>
      <c r="K976" t="s">
        <v>295</v>
      </c>
      <c r="L976" t="s">
        <v>61</v>
      </c>
      <c r="M976" t="s">
        <v>62</v>
      </c>
      <c r="N976" t="s">
        <v>76</v>
      </c>
      <c r="O976" t="s">
        <v>76</v>
      </c>
      <c r="P976" t="s">
        <v>77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 s="1" t="s">
        <v>78</v>
      </c>
      <c r="AU976" s="1">
        <v>0</v>
      </c>
      <c r="AV976" s="1">
        <v>0</v>
      </c>
      <c r="AW976" s="1">
        <v>0</v>
      </c>
      <c r="AX976" t="s">
        <v>295</v>
      </c>
    </row>
    <row r="977" spans="1:50" x14ac:dyDescent="0.25">
      <c r="A977" t="s">
        <v>3034</v>
      </c>
      <c r="B977" t="s">
        <v>67</v>
      </c>
      <c r="C977" t="s">
        <v>129</v>
      </c>
      <c r="D977" t="s">
        <v>3035</v>
      </c>
      <c r="E977" t="s">
        <v>3036</v>
      </c>
      <c r="F977" t="s">
        <v>556</v>
      </c>
      <c r="G977" t="s">
        <v>71</v>
      </c>
      <c r="H977" t="s">
        <v>72</v>
      </c>
      <c r="I977" t="s">
        <v>355</v>
      </c>
      <c r="J977" t="s">
        <v>557</v>
      </c>
      <c r="K977" t="s">
        <v>558</v>
      </c>
      <c r="L977" t="s">
        <v>61</v>
      </c>
      <c r="M977" t="s">
        <v>62</v>
      </c>
      <c r="N977" t="s">
        <v>76</v>
      </c>
      <c r="O977" t="s">
        <v>76</v>
      </c>
      <c r="P977" t="s">
        <v>77</v>
      </c>
      <c r="Q977">
        <v>96</v>
      </c>
      <c r="R977">
        <v>96</v>
      </c>
      <c r="S977">
        <v>96</v>
      </c>
      <c r="T977">
        <v>96</v>
      </c>
      <c r="U977">
        <v>96</v>
      </c>
      <c r="V977">
        <v>96</v>
      </c>
      <c r="W977">
        <v>96</v>
      </c>
      <c r="X977">
        <v>96</v>
      </c>
      <c r="Y977">
        <v>96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96</v>
      </c>
      <c r="AL977">
        <v>0</v>
      </c>
      <c r="AM977">
        <v>0</v>
      </c>
      <c r="AN977">
        <v>0</v>
      </c>
      <c r="AO977">
        <v>0</v>
      </c>
      <c r="AP977">
        <v>96</v>
      </c>
      <c r="AQ977">
        <v>0</v>
      </c>
      <c r="AR977">
        <v>0</v>
      </c>
      <c r="AS977">
        <v>0</v>
      </c>
      <c r="AT977" s="1">
        <v>574.08000000000004</v>
      </c>
      <c r="AU977" s="1">
        <v>55111.680000000008</v>
      </c>
      <c r="AV977" s="1">
        <v>0</v>
      </c>
      <c r="AW977" s="1">
        <v>55111.680000000008</v>
      </c>
      <c r="AX977" t="s">
        <v>558</v>
      </c>
    </row>
    <row r="978" spans="1:50" x14ac:dyDescent="0.25">
      <c r="A978" t="s">
        <v>3136</v>
      </c>
      <c r="B978" t="s">
        <v>67</v>
      </c>
      <c r="C978" t="s">
        <v>455</v>
      </c>
      <c r="D978" t="s">
        <v>3137</v>
      </c>
      <c r="E978" t="s">
        <v>3138</v>
      </c>
      <c r="F978" t="s">
        <v>637</v>
      </c>
      <c r="G978" t="s">
        <v>71</v>
      </c>
      <c r="H978" t="s">
        <v>72</v>
      </c>
      <c r="I978" t="s">
        <v>73</v>
      </c>
      <c r="J978" t="s">
        <v>638</v>
      </c>
      <c r="K978" t="s">
        <v>639</v>
      </c>
      <c r="L978" t="s">
        <v>61</v>
      </c>
      <c r="M978" t="s">
        <v>76</v>
      </c>
      <c r="N978" t="s">
        <v>76</v>
      </c>
      <c r="O978" t="s">
        <v>76</v>
      </c>
      <c r="P978" t="s">
        <v>77</v>
      </c>
      <c r="Q978">
        <v>24</v>
      </c>
      <c r="R978">
        <v>24</v>
      </c>
      <c r="S978">
        <v>24</v>
      </c>
      <c r="T978">
        <v>24</v>
      </c>
      <c r="U978">
        <v>24</v>
      </c>
      <c r="V978">
        <v>24</v>
      </c>
      <c r="W978">
        <v>24</v>
      </c>
      <c r="X978">
        <v>24</v>
      </c>
      <c r="Y978">
        <v>24</v>
      </c>
      <c r="Z978">
        <v>24</v>
      </c>
      <c r="AA978">
        <v>24</v>
      </c>
      <c r="AB978">
        <v>24</v>
      </c>
      <c r="AC978">
        <v>24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24</v>
      </c>
      <c r="AL978">
        <v>0</v>
      </c>
      <c r="AM978">
        <v>0</v>
      </c>
      <c r="AN978">
        <v>0</v>
      </c>
      <c r="AO978">
        <v>0</v>
      </c>
      <c r="AP978">
        <v>24</v>
      </c>
      <c r="AQ978">
        <v>0</v>
      </c>
      <c r="AR978">
        <v>0</v>
      </c>
      <c r="AS978">
        <v>0</v>
      </c>
      <c r="AT978" s="1">
        <v>627.29999999999995</v>
      </c>
      <c r="AU978" s="1">
        <v>15055.199999999999</v>
      </c>
      <c r="AV978" s="1">
        <v>0</v>
      </c>
      <c r="AW978" s="1">
        <v>15055.199999999999</v>
      </c>
      <c r="AX978" t="s">
        <v>639</v>
      </c>
    </row>
    <row r="979" spans="1:50" x14ac:dyDescent="0.25">
      <c r="A979" t="s">
        <v>3139</v>
      </c>
      <c r="B979" t="s">
        <v>190</v>
      </c>
      <c r="C979" t="s">
        <v>791</v>
      </c>
      <c r="D979" t="s">
        <v>3140</v>
      </c>
      <c r="E979" t="s">
        <v>3141</v>
      </c>
      <c r="F979" t="s">
        <v>3142</v>
      </c>
      <c r="G979" t="s">
        <v>71</v>
      </c>
      <c r="H979" t="s">
        <v>106</v>
      </c>
      <c r="I979" t="s">
        <v>73</v>
      </c>
      <c r="J979" t="s">
        <v>3143</v>
      </c>
      <c r="K979" t="s">
        <v>3144</v>
      </c>
      <c r="L979" t="s">
        <v>196</v>
      </c>
      <c r="M979" t="s">
        <v>76</v>
      </c>
      <c r="N979" t="s">
        <v>76</v>
      </c>
      <c r="O979" t="s">
        <v>76</v>
      </c>
      <c r="P979" t="s">
        <v>110</v>
      </c>
      <c r="Q979">
        <v>1353</v>
      </c>
      <c r="R979">
        <v>1353</v>
      </c>
      <c r="S979">
        <v>817</v>
      </c>
      <c r="T979">
        <v>727</v>
      </c>
      <c r="U979">
        <v>7</v>
      </c>
      <c r="V979">
        <v>7</v>
      </c>
      <c r="W979">
        <v>7</v>
      </c>
      <c r="X979">
        <v>7</v>
      </c>
      <c r="Y979">
        <v>7</v>
      </c>
      <c r="Z979">
        <v>7</v>
      </c>
      <c r="AA979">
        <v>7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1353</v>
      </c>
      <c r="AL979">
        <v>0</v>
      </c>
      <c r="AM979">
        <v>0</v>
      </c>
      <c r="AN979">
        <v>0</v>
      </c>
      <c r="AO979">
        <v>0</v>
      </c>
      <c r="AP979">
        <v>1353</v>
      </c>
      <c r="AQ979">
        <v>0</v>
      </c>
      <c r="AR979">
        <v>0</v>
      </c>
      <c r="AS979">
        <v>0</v>
      </c>
      <c r="AT979" s="1">
        <v>443.55</v>
      </c>
      <c r="AU979" s="1">
        <v>600123.15</v>
      </c>
      <c r="AV979" s="1">
        <v>0</v>
      </c>
      <c r="AW979" s="1">
        <v>3104.85</v>
      </c>
      <c r="AX979" t="s">
        <v>3144</v>
      </c>
    </row>
    <row r="980" spans="1:50" x14ac:dyDescent="0.25">
      <c r="A980" t="s">
        <v>3145</v>
      </c>
      <c r="B980" t="s">
        <v>51</v>
      </c>
      <c r="C980" t="s">
        <v>112</v>
      </c>
      <c r="D980" t="s">
        <v>3146</v>
      </c>
      <c r="E980" t="s">
        <v>3147</v>
      </c>
      <c r="F980" t="s">
        <v>3148</v>
      </c>
      <c r="G980" t="s">
        <v>688</v>
      </c>
      <c r="H980" t="s">
        <v>57</v>
      </c>
      <c r="I980" t="s">
        <v>689</v>
      </c>
      <c r="J980" t="s">
        <v>690</v>
      </c>
      <c r="K980" t="s">
        <v>3149</v>
      </c>
      <c r="L980" t="s">
        <v>61</v>
      </c>
      <c r="M980" t="s">
        <v>76</v>
      </c>
      <c r="N980" t="s">
        <v>76</v>
      </c>
      <c r="O980" t="s">
        <v>76</v>
      </c>
      <c r="P980" t="s">
        <v>65</v>
      </c>
      <c r="Q980">
        <v>1091</v>
      </c>
      <c r="R980">
        <v>1091</v>
      </c>
      <c r="S980">
        <v>1091</v>
      </c>
      <c r="T980">
        <v>1091</v>
      </c>
      <c r="U980">
        <v>1091</v>
      </c>
      <c r="V980">
        <v>1061</v>
      </c>
      <c r="W980">
        <v>821</v>
      </c>
      <c r="X980">
        <v>421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1091</v>
      </c>
      <c r="AL980">
        <v>0</v>
      </c>
      <c r="AM980">
        <v>0</v>
      </c>
      <c r="AN980">
        <v>0</v>
      </c>
      <c r="AO980">
        <v>0</v>
      </c>
      <c r="AP980">
        <v>1091</v>
      </c>
      <c r="AQ980">
        <v>0</v>
      </c>
      <c r="AR980">
        <v>0</v>
      </c>
      <c r="AS980">
        <v>0</v>
      </c>
      <c r="AT980" s="1">
        <v>79.540000000000006</v>
      </c>
      <c r="AU980" s="1">
        <v>86778.140000000014</v>
      </c>
      <c r="AV980" s="1">
        <v>0</v>
      </c>
      <c r="AW980" s="1">
        <v>33486.340000000004</v>
      </c>
      <c r="AX980" t="s">
        <v>3149</v>
      </c>
    </row>
    <row r="981" spans="1:50" x14ac:dyDescent="0.25">
      <c r="A981" t="s">
        <v>3150</v>
      </c>
      <c r="B981" t="s">
        <v>101</v>
      </c>
      <c r="C981" t="s">
        <v>2300</v>
      </c>
      <c r="D981" t="s">
        <v>3151</v>
      </c>
      <c r="E981" t="s">
        <v>3152</v>
      </c>
      <c r="F981" t="s">
        <v>2123</v>
      </c>
      <c r="G981" t="s">
        <v>71</v>
      </c>
      <c r="H981" t="s">
        <v>106</v>
      </c>
      <c r="I981" t="s">
        <v>73</v>
      </c>
      <c r="J981" t="s">
        <v>2124</v>
      </c>
      <c r="K981" t="s">
        <v>2125</v>
      </c>
      <c r="L981" t="s">
        <v>61</v>
      </c>
      <c r="M981" t="s">
        <v>76</v>
      </c>
      <c r="N981" t="s">
        <v>76</v>
      </c>
      <c r="O981" t="s">
        <v>76</v>
      </c>
      <c r="P981" t="s">
        <v>110</v>
      </c>
      <c r="Q981">
        <v>2</v>
      </c>
      <c r="R981">
        <v>2</v>
      </c>
      <c r="S981">
        <v>2</v>
      </c>
      <c r="T981">
        <v>2</v>
      </c>
      <c r="U981">
        <v>2</v>
      </c>
      <c r="V981">
        <v>2</v>
      </c>
      <c r="W981">
        <v>2</v>
      </c>
      <c r="X981">
        <v>2</v>
      </c>
      <c r="Y981">
        <v>2</v>
      </c>
      <c r="Z981">
        <v>2</v>
      </c>
      <c r="AA981">
        <v>2</v>
      </c>
      <c r="AB981">
        <v>2</v>
      </c>
      <c r="AC981">
        <v>2</v>
      </c>
      <c r="AD981">
        <v>2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2</v>
      </c>
      <c r="AL981">
        <v>0</v>
      </c>
      <c r="AM981">
        <v>0</v>
      </c>
      <c r="AN981">
        <v>0</v>
      </c>
      <c r="AO981">
        <v>0</v>
      </c>
      <c r="AP981">
        <v>2</v>
      </c>
      <c r="AQ981">
        <v>0</v>
      </c>
      <c r="AR981">
        <v>0</v>
      </c>
      <c r="AS981">
        <v>0</v>
      </c>
      <c r="AT981" s="1">
        <v>603.94000000000005</v>
      </c>
      <c r="AU981" s="1">
        <v>1207.8800000000001</v>
      </c>
      <c r="AV981" s="1">
        <v>0</v>
      </c>
      <c r="AW981" s="1">
        <v>1207.8800000000001</v>
      </c>
      <c r="AX981" t="s">
        <v>2125</v>
      </c>
    </row>
    <row r="982" spans="1:50" x14ac:dyDescent="0.25">
      <c r="A982" t="s">
        <v>3153</v>
      </c>
      <c r="B982" t="s">
        <v>6870</v>
      </c>
      <c r="C982" t="s">
        <v>52</v>
      </c>
      <c r="D982" t="s">
        <v>3154</v>
      </c>
      <c r="E982" t="s">
        <v>3155</v>
      </c>
      <c r="F982" t="s">
        <v>306</v>
      </c>
      <c r="G982" t="s">
        <v>56</v>
      </c>
      <c r="H982" t="s">
        <v>57</v>
      </c>
      <c r="I982" t="s">
        <v>90</v>
      </c>
      <c r="J982" t="s">
        <v>307</v>
      </c>
      <c r="K982" t="s">
        <v>308</v>
      </c>
      <c r="L982" t="s">
        <v>61</v>
      </c>
      <c r="M982" t="s">
        <v>62</v>
      </c>
      <c r="N982" t="s">
        <v>63</v>
      </c>
      <c r="O982" t="s">
        <v>64</v>
      </c>
      <c r="P982" t="s">
        <v>65</v>
      </c>
      <c r="Q982">
        <v>25</v>
      </c>
      <c r="R982">
        <v>25</v>
      </c>
      <c r="S982">
        <v>25</v>
      </c>
      <c r="T982">
        <v>25</v>
      </c>
      <c r="U982">
        <v>25</v>
      </c>
      <c r="V982">
        <v>25</v>
      </c>
      <c r="W982">
        <v>25</v>
      </c>
      <c r="X982">
        <v>13</v>
      </c>
      <c r="Y982">
        <v>13</v>
      </c>
      <c r="Z982">
        <v>13</v>
      </c>
      <c r="AA982">
        <v>13</v>
      </c>
      <c r="AB982">
        <v>13</v>
      </c>
      <c r="AC982">
        <v>13</v>
      </c>
      <c r="AD982">
        <v>13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24</v>
      </c>
      <c r="AL982">
        <v>1</v>
      </c>
      <c r="AM982">
        <v>0</v>
      </c>
      <c r="AN982">
        <v>0</v>
      </c>
      <c r="AO982">
        <v>0</v>
      </c>
      <c r="AP982">
        <v>25</v>
      </c>
      <c r="AQ982">
        <v>0</v>
      </c>
      <c r="AR982">
        <v>0</v>
      </c>
      <c r="AS982">
        <v>0</v>
      </c>
      <c r="AT982" s="1">
        <v>484.74</v>
      </c>
      <c r="AU982" s="1">
        <v>12118.5</v>
      </c>
      <c r="AV982" s="1">
        <v>0</v>
      </c>
      <c r="AW982" s="1">
        <v>6301.62</v>
      </c>
      <c r="AX982" t="s">
        <v>308</v>
      </c>
    </row>
    <row r="983" spans="1:50" x14ac:dyDescent="0.25">
      <c r="A983" t="s">
        <v>3156</v>
      </c>
      <c r="B983" t="s">
        <v>67</v>
      </c>
      <c r="C983">
        <v>2014</v>
      </c>
      <c r="D983" t="s">
        <v>3157</v>
      </c>
      <c r="E983" t="s">
        <v>1543</v>
      </c>
      <c r="F983" t="s">
        <v>1544</v>
      </c>
      <c r="G983" t="s">
        <v>71</v>
      </c>
      <c r="H983" t="s">
        <v>72</v>
      </c>
      <c r="I983" t="s">
        <v>355</v>
      </c>
      <c r="J983" t="s">
        <v>1545</v>
      </c>
      <c r="K983" t="s">
        <v>1546</v>
      </c>
      <c r="L983" t="s">
        <v>61</v>
      </c>
      <c r="M983" t="s">
        <v>76</v>
      </c>
      <c r="N983" t="s">
        <v>76</v>
      </c>
      <c r="O983" t="s">
        <v>76</v>
      </c>
      <c r="P983" t="s">
        <v>77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 s="1" t="s">
        <v>78</v>
      </c>
      <c r="AU983" s="1">
        <v>0</v>
      </c>
      <c r="AV983" s="1">
        <v>0</v>
      </c>
      <c r="AW983" s="1">
        <v>0</v>
      </c>
      <c r="AX983" t="s">
        <v>1546</v>
      </c>
    </row>
    <row r="984" spans="1:50" x14ac:dyDescent="0.25">
      <c r="A984" t="s">
        <v>8198</v>
      </c>
      <c r="B984" t="s">
        <v>67</v>
      </c>
      <c r="C984" t="s">
        <v>284</v>
      </c>
      <c r="D984" t="s">
        <v>8199</v>
      </c>
      <c r="E984" t="s">
        <v>8352</v>
      </c>
      <c r="F984" t="s">
        <v>7137</v>
      </c>
      <c r="G984" t="s">
        <v>71</v>
      </c>
      <c r="H984" t="s">
        <v>72</v>
      </c>
      <c r="I984" t="s">
        <v>230</v>
      </c>
      <c r="J984" t="s">
        <v>7138</v>
      </c>
      <c r="K984" t="s">
        <v>6805</v>
      </c>
      <c r="L984" t="s">
        <v>61</v>
      </c>
      <c r="M984" t="s">
        <v>76</v>
      </c>
      <c r="N984" t="s">
        <v>76</v>
      </c>
      <c r="O984" t="s">
        <v>76</v>
      </c>
      <c r="P984" t="s">
        <v>77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1072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 s="1" t="s">
        <v>78</v>
      </c>
      <c r="AU984" s="1">
        <v>0</v>
      </c>
      <c r="AV984" s="1">
        <v>0</v>
      </c>
      <c r="AW984" s="1">
        <v>0</v>
      </c>
      <c r="AX984" t="s">
        <v>6805</v>
      </c>
    </row>
    <row r="985" spans="1:50" x14ac:dyDescent="0.25">
      <c r="A985" t="s">
        <v>3158</v>
      </c>
      <c r="B985" t="s">
        <v>101</v>
      </c>
      <c r="C985" t="s">
        <v>171</v>
      </c>
      <c r="D985" t="s">
        <v>3159</v>
      </c>
      <c r="E985" t="s">
        <v>3160</v>
      </c>
      <c r="F985" t="s">
        <v>3161</v>
      </c>
      <c r="G985" t="s">
        <v>71</v>
      </c>
      <c r="H985" t="s">
        <v>106</v>
      </c>
      <c r="I985" t="s">
        <v>73</v>
      </c>
      <c r="J985" t="s">
        <v>3162</v>
      </c>
      <c r="K985" t="s">
        <v>3163</v>
      </c>
      <c r="L985" t="s">
        <v>61</v>
      </c>
      <c r="M985" t="s">
        <v>76</v>
      </c>
      <c r="N985" t="s">
        <v>76</v>
      </c>
      <c r="O985" t="s">
        <v>76</v>
      </c>
      <c r="P985" t="s">
        <v>110</v>
      </c>
      <c r="Q985">
        <v>146</v>
      </c>
      <c r="R985">
        <v>146</v>
      </c>
      <c r="S985">
        <v>146</v>
      </c>
      <c r="T985">
        <v>146</v>
      </c>
      <c r="U985">
        <v>114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70</v>
      </c>
      <c r="AK985">
        <v>146</v>
      </c>
      <c r="AL985">
        <v>0</v>
      </c>
      <c r="AM985">
        <v>0</v>
      </c>
      <c r="AN985">
        <v>0</v>
      </c>
      <c r="AO985">
        <v>0</v>
      </c>
      <c r="AP985">
        <v>146</v>
      </c>
      <c r="AQ985">
        <v>0</v>
      </c>
      <c r="AR985">
        <v>0</v>
      </c>
      <c r="AS985">
        <v>0</v>
      </c>
      <c r="AT985" s="1">
        <v>632.02</v>
      </c>
      <c r="AU985" s="1">
        <v>92274.92</v>
      </c>
      <c r="AV985" s="1">
        <v>0</v>
      </c>
      <c r="AW985" s="1">
        <v>0</v>
      </c>
      <c r="AX985" t="s">
        <v>3163</v>
      </c>
    </row>
    <row r="986" spans="1:50" x14ac:dyDescent="0.25">
      <c r="A986" t="s">
        <v>3164</v>
      </c>
      <c r="B986" t="s">
        <v>67</v>
      </c>
      <c r="C986">
        <v>2014</v>
      </c>
      <c r="D986" t="s">
        <v>3165</v>
      </c>
      <c r="E986" t="s">
        <v>729</v>
      </c>
      <c r="F986" t="s">
        <v>493</v>
      </c>
      <c r="G986" t="s">
        <v>71</v>
      </c>
      <c r="H986" t="s">
        <v>72</v>
      </c>
      <c r="I986" t="s">
        <v>230</v>
      </c>
      <c r="J986" t="s">
        <v>494</v>
      </c>
      <c r="K986" t="s">
        <v>495</v>
      </c>
      <c r="L986" t="s">
        <v>61</v>
      </c>
      <c r="M986" t="s">
        <v>76</v>
      </c>
      <c r="N986" t="s">
        <v>76</v>
      </c>
      <c r="O986" t="s">
        <v>76</v>
      </c>
      <c r="P986" t="s">
        <v>77</v>
      </c>
      <c r="Q986">
        <v>139</v>
      </c>
      <c r="R986">
        <v>139</v>
      </c>
      <c r="S986">
        <v>139</v>
      </c>
      <c r="T986">
        <v>139</v>
      </c>
      <c r="U986">
        <v>139</v>
      </c>
      <c r="V986">
        <v>139</v>
      </c>
      <c r="W986">
        <v>139</v>
      </c>
      <c r="X986">
        <v>139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139</v>
      </c>
      <c r="AL986">
        <v>0</v>
      </c>
      <c r="AM986">
        <v>0</v>
      </c>
      <c r="AN986">
        <v>0</v>
      </c>
      <c r="AO986">
        <v>0</v>
      </c>
      <c r="AP986">
        <v>139</v>
      </c>
      <c r="AQ986">
        <v>0</v>
      </c>
      <c r="AR986">
        <v>0</v>
      </c>
      <c r="AS986">
        <v>0</v>
      </c>
      <c r="AT986" s="1">
        <v>498.6</v>
      </c>
      <c r="AU986" s="1">
        <v>69305.400000000009</v>
      </c>
      <c r="AV986" s="1">
        <v>0</v>
      </c>
      <c r="AW986" s="1">
        <v>69305.400000000009</v>
      </c>
      <c r="AX986" t="s">
        <v>495</v>
      </c>
    </row>
    <row r="987" spans="1:50" x14ac:dyDescent="0.25">
      <c r="A987" t="s">
        <v>1569</v>
      </c>
      <c r="B987" t="s">
        <v>101</v>
      </c>
      <c r="C987" t="s">
        <v>156</v>
      </c>
      <c r="D987" t="s">
        <v>1570</v>
      </c>
      <c r="E987" t="s">
        <v>328</v>
      </c>
      <c r="F987" t="s">
        <v>329</v>
      </c>
      <c r="G987" t="s">
        <v>71</v>
      </c>
      <c r="H987" t="s">
        <v>106</v>
      </c>
      <c r="I987" t="s">
        <v>73</v>
      </c>
      <c r="J987" t="s">
        <v>330</v>
      </c>
      <c r="K987" t="s">
        <v>331</v>
      </c>
      <c r="L987" t="s">
        <v>61</v>
      </c>
      <c r="M987" t="s">
        <v>76</v>
      </c>
      <c r="N987" t="s">
        <v>76</v>
      </c>
      <c r="O987" t="s">
        <v>76</v>
      </c>
      <c r="P987" t="s">
        <v>110</v>
      </c>
      <c r="Q987">
        <v>1</v>
      </c>
      <c r="R987">
        <v>1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0</v>
      </c>
      <c r="AM987">
        <v>0</v>
      </c>
      <c r="AN987">
        <v>0</v>
      </c>
      <c r="AO987">
        <v>0</v>
      </c>
      <c r="AP987">
        <v>1</v>
      </c>
      <c r="AQ987">
        <v>0</v>
      </c>
      <c r="AR987">
        <v>0</v>
      </c>
      <c r="AS987">
        <v>0</v>
      </c>
      <c r="AT987" s="1">
        <v>325.49</v>
      </c>
      <c r="AU987" s="1">
        <v>325.49</v>
      </c>
      <c r="AV987" s="1">
        <v>0</v>
      </c>
      <c r="AW987" s="1">
        <v>0</v>
      </c>
      <c r="AX987" t="s">
        <v>331</v>
      </c>
    </row>
    <row r="988" spans="1:50" x14ac:dyDescent="0.25">
      <c r="A988" t="s">
        <v>1571</v>
      </c>
      <c r="B988" t="s">
        <v>67</v>
      </c>
      <c r="C988">
        <v>2014</v>
      </c>
      <c r="D988" t="s">
        <v>1572</v>
      </c>
      <c r="E988" t="s">
        <v>441</v>
      </c>
      <c r="F988" t="s">
        <v>362</v>
      </c>
      <c r="G988" t="s">
        <v>71</v>
      </c>
      <c r="H988" t="s">
        <v>72</v>
      </c>
      <c r="I988" t="s">
        <v>230</v>
      </c>
      <c r="J988" t="s">
        <v>363</v>
      </c>
      <c r="K988" t="s">
        <v>364</v>
      </c>
      <c r="L988" t="s">
        <v>61</v>
      </c>
      <c r="M988" t="s">
        <v>62</v>
      </c>
      <c r="N988" t="s">
        <v>76</v>
      </c>
      <c r="O988" t="s">
        <v>76</v>
      </c>
      <c r="P988" t="s">
        <v>77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 s="1" t="s">
        <v>78</v>
      </c>
      <c r="AU988" s="1">
        <v>0</v>
      </c>
      <c r="AV988" s="1">
        <v>0</v>
      </c>
      <c r="AW988" s="1">
        <v>0</v>
      </c>
      <c r="AX988" t="s">
        <v>364</v>
      </c>
    </row>
    <row r="989" spans="1:50" x14ac:dyDescent="0.25">
      <c r="A989" t="s">
        <v>1573</v>
      </c>
      <c r="B989" t="s">
        <v>101</v>
      </c>
      <c r="C989" t="s">
        <v>171</v>
      </c>
      <c r="D989" t="s">
        <v>1574</v>
      </c>
      <c r="E989" t="s">
        <v>1575</v>
      </c>
      <c r="F989" t="s">
        <v>414</v>
      </c>
      <c r="G989" t="s">
        <v>71</v>
      </c>
      <c r="H989" t="s">
        <v>106</v>
      </c>
      <c r="I989" t="s">
        <v>73</v>
      </c>
      <c r="J989" t="s">
        <v>415</v>
      </c>
      <c r="K989" t="s">
        <v>416</v>
      </c>
      <c r="L989" t="s">
        <v>61</v>
      </c>
      <c r="M989" t="s">
        <v>76</v>
      </c>
      <c r="N989" t="s">
        <v>76</v>
      </c>
      <c r="O989" t="s">
        <v>76</v>
      </c>
      <c r="P989" t="s">
        <v>110</v>
      </c>
      <c r="Q989">
        <v>146</v>
      </c>
      <c r="R989">
        <v>146</v>
      </c>
      <c r="S989">
        <v>146</v>
      </c>
      <c r="T989">
        <v>87</v>
      </c>
      <c r="U989">
        <v>87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5690</v>
      </c>
      <c r="AH989">
        <v>0</v>
      </c>
      <c r="AI989">
        <v>5690</v>
      </c>
      <c r="AJ989">
        <v>1268</v>
      </c>
      <c r="AK989">
        <v>146</v>
      </c>
      <c r="AL989">
        <v>0</v>
      </c>
      <c r="AM989">
        <v>0</v>
      </c>
      <c r="AN989">
        <v>0</v>
      </c>
      <c r="AO989">
        <v>0</v>
      </c>
      <c r="AP989">
        <v>146</v>
      </c>
      <c r="AQ989">
        <v>5690</v>
      </c>
      <c r="AR989">
        <v>0</v>
      </c>
      <c r="AS989">
        <v>3791</v>
      </c>
      <c r="AT989" s="1">
        <v>534.61</v>
      </c>
      <c r="AU989" s="1">
        <v>78053.06</v>
      </c>
      <c r="AV989" s="1">
        <v>3041930.9</v>
      </c>
      <c r="AW989" s="1">
        <v>0</v>
      </c>
      <c r="AX989" t="s">
        <v>416</v>
      </c>
    </row>
    <row r="990" spans="1:50" x14ac:dyDescent="0.25">
      <c r="A990" t="s">
        <v>1576</v>
      </c>
      <c r="B990" t="s">
        <v>101</v>
      </c>
      <c r="C990" t="s">
        <v>468</v>
      </c>
      <c r="D990" t="s">
        <v>1577</v>
      </c>
      <c r="E990" t="s">
        <v>1578</v>
      </c>
      <c r="F990" t="s">
        <v>1579</v>
      </c>
      <c r="G990" t="s">
        <v>71</v>
      </c>
      <c r="H990" t="s">
        <v>106</v>
      </c>
      <c r="I990" t="s">
        <v>73</v>
      </c>
      <c r="J990" t="s">
        <v>1580</v>
      </c>
      <c r="K990" t="s">
        <v>1581</v>
      </c>
      <c r="L990" t="s">
        <v>61</v>
      </c>
      <c r="M990" t="s">
        <v>76</v>
      </c>
      <c r="N990" t="s">
        <v>76</v>
      </c>
      <c r="O990" t="s">
        <v>76</v>
      </c>
      <c r="P990" t="s">
        <v>110</v>
      </c>
      <c r="Q990">
        <v>38</v>
      </c>
      <c r="R990">
        <v>38</v>
      </c>
      <c r="S990">
        <v>38</v>
      </c>
      <c r="T990">
        <v>38</v>
      </c>
      <c r="U990">
        <v>38</v>
      </c>
      <c r="V990">
        <v>38</v>
      </c>
      <c r="W990">
        <v>38</v>
      </c>
      <c r="X990">
        <v>38</v>
      </c>
      <c r="Y990">
        <v>38</v>
      </c>
      <c r="Z990">
        <v>38</v>
      </c>
      <c r="AA990">
        <v>38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38</v>
      </c>
      <c r="AL990">
        <v>0</v>
      </c>
      <c r="AM990">
        <v>0</v>
      </c>
      <c r="AN990">
        <v>0</v>
      </c>
      <c r="AO990">
        <v>0</v>
      </c>
      <c r="AP990">
        <v>38</v>
      </c>
      <c r="AQ990">
        <v>0</v>
      </c>
      <c r="AR990">
        <v>0</v>
      </c>
      <c r="AS990">
        <v>0</v>
      </c>
      <c r="AT990" s="1">
        <v>603.91999999999996</v>
      </c>
      <c r="AU990" s="1">
        <v>22948.959999999999</v>
      </c>
      <c r="AV990" s="1">
        <v>0</v>
      </c>
      <c r="AW990" s="1">
        <v>22948.959999999999</v>
      </c>
      <c r="AX990" t="s">
        <v>1581</v>
      </c>
    </row>
    <row r="991" spans="1:50" x14ac:dyDescent="0.25">
      <c r="A991" t="s">
        <v>1582</v>
      </c>
      <c r="B991" t="s">
        <v>67</v>
      </c>
      <c r="C991">
        <v>2014</v>
      </c>
      <c r="D991" t="s">
        <v>1583</v>
      </c>
      <c r="E991" t="s">
        <v>1584</v>
      </c>
      <c r="F991" t="s">
        <v>1585</v>
      </c>
      <c r="G991" t="s">
        <v>71</v>
      </c>
      <c r="H991" t="s">
        <v>72</v>
      </c>
      <c r="I991" t="s">
        <v>73</v>
      </c>
      <c r="J991" t="s">
        <v>1586</v>
      </c>
      <c r="K991" t="s">
        <v>1587</v>
      </c>
      <c r="L991" t="s">
        <v>61</v>
      </c>
      <c r="M991" t="s">
        <v>76</v>
      </c>
      <c r="N991" t="s">
        <v>76</v>
      </c>
      <c r="O991" t="s">
        <v>76</v>
      </c>
      <c r="P991" t="s">
        <v>77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 s="1" t="s">
        <v>78</v>
      </c>
      <c r="AU991" s="1">
        <v>0</v>
      </c>
      <c r="AV991" s="1">
        <v>0</v>
      </c>
      <c r="AW991" s="1">
        <v>0</v>
      </c>
      <c r="AX991" t="s">
        <v>1587</v>
      </c>
    </row>
    <row r="992" spans="1:50" x14ac:dyDescent="0.25">
      <c r="A992" t="s">
        <v>5548</v>
      </c>
      <c r="B992" t="s">
        <v>67</v>
      </c>
      <c r="C992" t="s">
        <v>94</v>
      </c>
      <c r="D992" t="s">
        <v>5549</v>
      </c>
      <c r="E992" t="s">
        <v>5550</v>
      </c>
      <c r="F992" t="s">
        <v>397</v>
      </c>
      <c r="G992" t="s">
        <v>71</v>
      </c>
      <c r="H992" t="s">
        <v>72</v>
      </c>
      <c r="I992" t="s">
        <v>230</v>
      </c>
      <c r="J992" t="s">
        <v>398</v>
      </c>
      <c r="K992" t="s">
        <v>399</v>
      </c>
      <c r="L992" t="s">
        <v>61</v>
      </c>
      <c r="M992" t="s">
        <v>76</v>
      </c>
      <c r="N992" t="s">
        <v>76</v>
      </c>
      <c r="O992" t="s">
        <v>76</v>
      </c>
      <c r="P992" t="s">
        <v>77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 s="1" t="s">
        <v>78</v>
      </c>
      <c r="AU992" s="1">
        <v>0</v>
      </c>
      <c r="AV992" s="1">
        <v>0</v>
      </c>
      <c r="AW992" s="1">
        <v>0</v>
      </c>
      <c r="AX992" t="s">
        <v>399</v>
      </c>
    </row>
    <row r="993" spans="1:50" x14ac:dyDescent="0.25">
      <c r="A993" t="s">
        <v>5551</v>
      </c>
      <c r="B993" t="s">
        <v>101</v>
      </c>
      <c r="C993" t="s">
        <v>615</v>
      </c>
      <c r="D993" t="s">
        <v>5552</v>
      </c>
      <c r="E993" t="s">
        <v>5553</v>
      </c>
      <c r="F993" t="s">
        <v>269</v>
      </c>
      <c r="G993" t="s">
        <v>71</v>
      </c>
      <c r="H993" t="s">
        <v>106</v>
      </c>
      <c r="I993" t="s">
        <v>73</v>
      </c>
      <c r="J993" t="s">
        <v>270</v>
      </c>
      <c r="K993" t="s">
        <v>271</v>
      </c>
      <c r="L993" t="s">
        <v>61</v>
      </c>
      <c r="M993" t="s">
        <v>62</v>
      </c>
      <c r="N993" t="s">
        <v>76</v>
      </c>
      <c r="O993" t="s">
        <v>885</v>
      </c>
      <c r="P993" t="s">
        <v>110</v>
      </c>
      <c r="Q993">
        <v>1</v>
      </c>
      <c r="R993">
        <v>1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1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0</v>
      </c>
      <c r="AM993">
        <v>0</v>
      </c>
      <c r="AN993">
        <v>0</v>
      </c>
      <c r="AO993">
        <v>0</v>
      </c>
      <c r="AP993">
        <v>1</v>
      </c>
      <c r="AQ993">
        <v>0</v>
      </c>
      <c r="AR993">
        <v>0</v>
      </c>
      <c r="AS993">
        <v>0</v>
      </c>
      <c r="AT993" s="1">
        <v>865.6</v>
      </c>
      <c r="AU993" s="1">
        <v>865.6</v>
      </c>
      <c r="AV993" s="1">
        <v>0</v>
      </c>
      <c r="AW993" s="1">
        <v>865.6</v>
      </c>
      <c r="AX993" t="s">
        <v>271</v>
      </c>
    </row>
    <row r="994" spans="1:50" x14ac:dyDescent="0.25">
      <c r="A994" t="s">
        <v>5554</v>
      </c>
      <c r="B994" t="s">
        <v>67</v>
      </c>
      <c r="C994">
        <v>2014</v>
      </c>
      <c r="D994" t="s">
        <v>5555</v>
      </c>
      <c r="E994" t="s">
        <v>1469</v>
      </c>
      <c r="F994" t="s">
        <v>236</v>
      </c>
      <c r="G994" t="s">
        <v>71</v>
      </c>
      <c r="H994" t="s">
        <v>72</v>
      </c>
      <c r="I994" t="s">
        <v>73</v>
      </c>
      <c r="J994" t="s">
        <v>237</v>
      </c>
      <c r="K994" t="s">
        <v>238</v>
      </c>
      <c r="L994" t="s">
        <v>61</v>
      </c>
      <c r="M994" t="s">
        <v>76</v>
      </c>
      <c r="N994" t="s">
        <v>76</v>
      </c>
      <c r="O994" t="s">
        <v>76</v>
      </c>
      <c r="P994" t="s">
        <v>77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 s="1" t="s">
        <v>78</v>
      </c>
      <c r="AU994" s="1">
        <v>0</v>
      </c>
      <c r="AV994" s="1">
        <v>0</v>
      </c>
      <c r="AW994" s="1">
        <v>0</v>
      </c>
      <c r="AX994" t="s">
        <v>238</v>
      </c>
    </row>
    <row r="995" spans="1:50" x14ac:dyDescent="0.25">
      <c r="A995" t="s">
        <v>5556</v>
      </c>
      <c r="B995" t="s">
        <v>51</v>
      </c>
      <c r="C995" t="s">
        <v>156</v>
      </c>
      <c r="D995" t="s">
        <v>5557</v>
      </c>
      <c r="E995" t="s">
        <v>5558</v>
      </c>
      <c r="F995" t="s">
        <v>5559</v>
      </c>
      <c r="G995" t="s">
        <v>76</v>
      </c>
      <c r="H995" t="s">
        <v>72</v>
      </c>
      <c r="I995" t="s">
        <v>90</v>
      </c>
      <c r="J995" t="s">
        <v>76</v>
      </c>
      <c r="K995" t="s">
        <v>1866</v>
      </c>
      <c r="L995" t="s">
        <v>61</v>
      </c>
      <c r="M995" t="s">
        <v>62</v>
      </c>
      <c r="N995" t="s">
        <v>76</v>
      </c>
      <c r="O995" t="s">
        <v>76</v>
      </c>
      <c r="P995" t="s">
        <v>65</v>
      </c>
      <c r="Q995">
        <v>1</v>
      </c>
      <c r="R995">
        <v>1</v>
      </c>
      <c r="S995">
        <v>1</v>
      </c>
      <c r="T995">
        <v>1</v>
      </c>
      <c r="U995">
        <v>1</v>
      </c>
      <c r="V995">
        <v>1</v>
      </c>
      <c r="W995">
        <v>1</v>
      </c>
      <c r="X995">
        <v>1</v>
      </c>
      <c r="Y995">
        <v>1</v>
      </c>
      <c r="Z995">
        <v>1</v>
      </c>
      <c r="AA995">
        <v>1</v>
      </c>
      <c r="AB995">
        <v>1</v>
      </c>
      <c r="AC995">
        <v>1</v>
      </c>
      <c r="AD995">
        <v>1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0</v>
      </c>
      <c r="AM995">
        <v>0</v>
      </c>
      <c r="AN995">
        <v>0</v>
      </c>
      <c r="AO995">
        <v>0</v>
      </c>
      <c r="AP995">
        <v>1</v>
      </c>
      <c r="AQ995">
        <v>0</v>
      </c>
      <c r="AR995">
        <v>0</v>
      </c>
      <c r="AS995">
        <v>0</v>
      </c>
      <c r="AT995" s="1">
        <v>481.85002338363</v>
      </c>
      <c r="AU995" s="1">
        <v>481.85002338363</v>
      </c>
      <c r="AV995" s="1">
        <v>0</v>
      </c>
      <c r="AW995" s="1">
        <v>481.85002338363</v>
      </c>
      <c r="AX995" t="s">
        <v>1866</v>
      </c>
    </row>
    <row r="996" spans="1:50" x14ac:dyDescent="0.25">
      <c r="A996" t="s">
        <v>8206</v>
      </c>
      <c r="B996" t="s">
        <v>67</v>
      </c>
      <c r="C996" t="s">
        <v>284</v>
      </c>
      <c r="D996" t="s">
        <v>8207</v>
      </c>
      <c r="E996" t="s">
        <v>8301</v>
      </c>
      <c r="F996" t="s">
        <v>1057</v>
      </c>
      <c r="G996" t="s">
        <v>71</v>
      </c>
      <c r="H996" t="s">
        <v>72</v>
      </c>
      <c r="I996" t="s">
        <v>230</v>
      </c>
      <c r="J996" t="s">
        <v>1058</v>
      </c>
      <c r="K996" t="s">
        <v>1059</v>
      </c>
      <c r="L996" t="s">
        <v>61</v>
      </c>
      <c r="M996" t="s">
        <v>76</v>
      </c>
      <c r="N996" t="s">
        <v>76</v>
      </c>
      <c r="O996" t="s">
        <v>76</v>
      </c>
      <c r="P996" t="s">
        <v>77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1050</v>
      </c>
      <c r="AF996">
        <v>0</v>
      </c>
      <c r="AG996">
        <v>0</v>
      </c>
      <c r="AH996">
        <v>0</v>
      </c>
      <c r="AI996">
        <v>1050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1050</v>
      </c>
      <c r="AS996">
        <v>1050</v>
      </c>
      <c r="AT996" s="1">
        <v>714.69550000000004</v>
      </c>
      <c r="AU996" s="1">
        <v>0</v>
      </c>
      <c r="AV996" s="1">
        <v>750430.27500000002</v>
      </c>
      <c r="AW996" s="1">
        <v>0</v>
      </c>
      <c r="AX996" t="s">
        <v>1059</v>
      </c>
    </row>
    <row r="997" spans="1:50" x14ac:dyDescent="0.25">
      <c r="A997" t="s">
        <v>1819</v>
      </c>
      <c r="B997" t="s">
        <v>67</v>
      </c>
      <c r="C997">
        <v>2014</v>
      </c>
      <c r="D997" t="s">
        <v>1820</v>
      </c>
      <c r="E997" t="s">
        <v>138</v>
      </c>
      <c r="F997" t="s">
        <v>139</v>
      </c>
      <c r="G997" t="s">
        <v>71</v>
      </c>
      <c r="H997" t="s">
        <v>72</v>
      </c>
      <c r="I997" t="s">
        <v>73</v>
      </c>
      <c r="J997" t="s">
        <v>140</v>
      </c>
      <c r="K997" t="s">
        <v>141</v>
      </c>
      <c r="L997" t="s">
        <v>61</v>
      </c>
      <c r="M997" t="s">
        <v>76</v>
      </c>
      <c r="N997" t="s">
        <v>76</v>
      </c>
      <c r="O997" t="s">
        <v>76</v>
      </c>
      <c r="P997" t="s">
        <v>77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 s="1" t="s">
        <v>78</v>
      </c>
      <c r="AU997" s="1">
        <v>0</v>
      </c>
      <c r="AV997" s="1">
        <v>0</v>
      </c>
      <c r="AW997" s="1">
        <v>0</v>
      </c>
      <c r="AX997" t="s">
        <v>141</v>
      </c>
    </row>
    <row r="998" spans="1:50" x14ac:dyDescent="0.25">
      <c r="A998" t="s">
        <v>1821</v>
      </c>
      <c r="B998" t="s">
        <v>67</v>
      </c>
      <c r="C998">
        <v>2014</v>
      </c>
      <c r="D998" t="s">
        <v>1822</v>
      </c>
      <c r="E998" t="s">
        <v>1605</v>
      </c>
      <c r="F998" t="s">
        <v>1606</v>
      </c>
      <c r="G998" t="s">
        <v>71</v>
      </c>
      <c r="H998" t="s">
        <v>72</v>
      </c>
      <c r="I998" t="s">
        <v>133</v>
      </c>
      <c r="J998" t="s">
        <v>1607</v>
      </c>
      <c r="K998" t="s">
        <v>1608</v>
      </c>
      <c r="L998" t="s">
        <v>61</v>
      </c>
      <c r="M998" t="s">
        <v>76</v>
      </c>
      <c r="N998" t="s">
        <v>76</v>
      </c>
      <c r="O998" t="s">
        <v>76</v>
      </c>
      <c r="P998" t="s">
        <v>77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 s="1" t="s">
        <v>78</v>
      </c>
      <c r="AU998" s="1">
        <v>0</v>
      </c>
      <c r="AV998" s="1">
        <v>0</v>
      </c>
      <c r="AW998" s="1">
        <v>0</v>
      </c>
      <c r="AX998" t="s">
        <v>1608</v>
      </c>
    </row>
    <row r="999" spans="1:50" x14ac:dyDescent="0.25">
      <c r="A999" t="s">
        <v>1823</v>
      </c>
      <c r="B999" t="s">
        <v>101</v>
      </c>
      <c r="C999" t="s">
        <v>171</v>
      </c>
      <c r="D999" t="s">
        <v>1824</v>
      </c>
      <c r="E999" t="s">
        <v>1825</v>
      </c>
      <c r="F999" t="s">
        <v>354</v>
      </c>
      <c r="G999" t="s">
        <v>71</v>
      </c>
      <c r="H999" t="s">
        <v>106</v>
      </c>
      <c r="I999" t="s">
        <v>355</v>
      </c>
      <c r="J999" t="s">
        <v>356</v>
      </c>
      <c r="K999" t="s">
        <v>357</v>
      </c>
      <c r="L999" t="s">
        <v>61</v>
      </c>
      <c r="M999" t="s">
        <v>76</v>
      </c>
      <c r="N999" t="s">
        <v>76</v>
      </c>
      <c r="O999" t="s">
        <v>76</v>
      </c>
      <c r="P999" t="s">
        <v>110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 s="1" t="s">
        <v>78</v>
      </c>
      <c r="AU999" s="1">
        <v>0</v>
      </c>
      <c r="AV999" s="1">
        <v>0</v>
      </c>
      <c r="AW999" s="1">
        <v>0</v>
      </c>
      <c r="AX999" t="s">
        <v>357</v>
      </c>
    </row>
    <row r="1000" spans="1:50" x14ac:dyDescent="0.25">
      <c r="A1000" t="s">
        <v>1826</v>
      </c>
      <c r="B1000" t="s">
        <v>51</v>
      </c>
      <c r="C1000" t="s">
        <v>112</v>
      </c>
      <c r="D1000" t="s">
        <v>1827</v>
      </c>
      <c r="E1000" t="s">
        <v>1828</v>
      </c>
      <c r="F1000" t="s">
        <v>1506</v>
      </c>
      <c r="G1000" t="s">
        <v>116</v>
      </c>
      <c r="H1000" t="s">
        <v>57</v>
      </c>
      <c r="I1000" t="s">
        <v>117</v>
      </c>
      <c r="J1000" t="s">
        <v>1507</v>
      </c>
      <c r="K1000" t="s">
        <v>1508</v>
      </c>
      <c r="L1000" t="s">
        <v>61</v>
      </c>
      <c r="M1000" t="s">
        <v>76</v>
      </c>
      <c r="N1000" t="s">
        <v>76</v>
      </c>
      <c r="O1000" t="s">
        <v>76</v>
      </c>
      <c r="P1000" t="s">
        <v>120</v>
      </c>
      <c r="Q1000">
        <v>40</v>
      </c>
      <c r="R1000">
        <v>40</v>
      </c>
      <c r="S1000">
        <v>40</v>
      </c>
      <c r="T1000">
        <v>40</v>
      </c>
      <c r="U1000">
        <v>40</v>
      </c>
      <c r="V1000">
        <v>40</v>
      </c>
      <c r="W1000">
        <v>40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2</v>
      </c>
      <c r="AL1000">
        <v>38</v>
      </c>
      <c r="AM1000">
        <v>0</v>
      </c>
      <c r="AN1000">
        <v>0</v>
      </c>
      <c r="AO1000">
        <v>0</v>
      </c>
      <c r="AP1000">
        <v>40</v>
      </c>
      <c r="AQ1000">
        <v>0</v>
      </c>
      <c r="AR1000">
        <v>0</v>
      </c>
      <c r="AS1000">
        <v>0</v>
      </c>
      <c r="AT1000" s="1">
        <v>748.51</v>
      </c>
      <c r="AU1000" s="1">
        <v>29940.400000000001</v>
      </c>
      <c r="AV1000" s="1">
        <v>0</v>
      </c>
      <c r="AW1000" s="1">
        <v>0</v>
      </c>
      <c r="AX1000" t="s">
        <v>1508</v>
      </c>
    </row>
    <row r="1001" spans="1:50" x14ac:dyDescent="0.25">
      <c r="A1001" t="s">
        <v>8316</v>
      </c>
      <c r="B1001" t="s">
        <v>51</v>
      </c>
      <c r="C1001" t="s">
        <v>143</v>
      </c>
      <c r="D1001" t="s">
        <v>8317</v>
      </c>
      <c r="E1001" t="s">
        <v>8318</v>
      </c>
      <c r="F1001" t="s">
        <v>8312</v>
      </c>
      <c r="G1001" t="s">
        <v>56</v>
      </c>
      <c r="H1001" t="s">
        <v>72</v>
      </c>
      <c r="I1001" t="s">
        <v>90</v>
      </c>
      <c r="J1001" t="s">
        <v>8259</v>
      </c>
      <c r="K1001" t="s">
        <v>8313</v>
      </c>
      <c r="L1001" t="s">
        <v>61</v>
      </c>
      <c r="M1001" t="s">
        <v>76</v>
      </c>
      <c r="N1001" t="s">
        <v>76</v>
      </c>
      <c r="O1001" t="s">
        <v>76</v>
      </c>
      <c r="P1001" t="s">
        <v>65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2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 s="1" t="s">
        <v>78</v>
      </c>
      <c r="AU1001" s="1">
        <v>0</v>
      </c>
      <c r="AV1001" s="1">
        <v>0</v>
      </c>
      <c r="AW1001" s="1">
        <v>0</v>
      </c>
      <c r="AX1001" t="s">
        <v>8313</v>
      </c>
    </row>
    <row r="1002" spans="1:50" x14ac:dyDescent="0.25">
      <c r="A1002" t="s">
        <v>4865</v>
      </c>
      <c r="B1002" t="s">
        <v>67</v>
      </c>
      <c r="C1002">
        <v>2014</v>
      </c>
      <c r="D1002" t="s">
        <v>4866</v>
      </c>
      <c r="E1002" t="s">
        <v>2027</v>
      </c>
      <c r="F1002" t="s">
        <v>2028</v>
      </c>
      <c r="G1002" t="s">
        <v>71</v>
      </c>
      <c r="H1002" t="s">
        <v>72</v>
      </c>
      <c r="I1002" t="s">
        <v>280</v>
      </c>
      <c r="J1002" t="s">
        <v>2029</v>
      </c>
      <c r="K1002" t="s">
        <v>2030</v>
      </c>
      <c r="L1002" t="s">
        <v>61</v>
      </c>
      <c r="M1002" t="s">
        <v>76</v>
      </c>
      <c r="N1002" t="s">
        <v>76</v>
      </c>
      <c r="O1002" t="s">
        <v>76</v>
      </c>
      <c r="P1002" t="s">
        <v>77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 s="1" t="s">
        <v>78</v>
      </c>
      <c r="AU1002" s="1">
        <v>0</v>
      </c>
      <c r="AV1002" s="1">
        <v>0</v>
      </c>
      <c r="AW1002" s="1">
        <v>0</v>
      </c>
      <c r="AX1002" t="s">
        <v>2030</v>
      </c>
    </row>
    <row r="1003" spans="1:50" x14ac:dyDescent="0.25">
      <c r="A1003" t="s">
        <v>6788</v>
      </c>
      <c r="B1003" t="s">
        <v>67</v>
      </c>
      <c r="C1003" t="s">
        <v>284</v>
      </c>
      <c r="D1003" t="s">
        <v>6789</v>
      </c>
      <c r="E1003" t="s">
        <v>8291</v>
      </c>
      <c r="F1003" t="s">
        <v>403</v>
      </c>
      <c r="G1003" t="s">
        <v>71</v>
      </c>
      <c r="H1003" t="s">
        <v>72</v>
      </c>
      <c r="I1003" t="s">
        <v>230</v>
      </c>
      <c r="J1003" t="s">
        <v>404</v>
      </c>
      <c r="K1003" t="s">
        <v>405</v>
      </c>
      <c r="L1003" t="s">
        <v>61</v>
      </c>
      <c r="M1003" t="s">
        <v>76</v>
      </c>
      <c r="N1003" t="s">
        <v>76</v>
      </c>
      <c r="O1003" t="s">
        <v>76</v>
      </c>
      <c r="P1003" t="s">
        <v>77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260</v>
      </c>
      <c r="AF1003">
        <v>0</v>
      </c>
      <c r="AG1003">
        <v>0</v>
      </c>
      <c r="AH1003">
        <v>0</v>
      </c>
      <c r="AI1003">
        <v>260</v>
      </c>
      <c r="AJ1003">
        <v>220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68</v>
      </c>
      <c r="AR1003">
        <v>192</v>
      </c>
      <c r="AS1003">
        <v>212</v>
      </c>
      <c r="AT1003" s="1">
        <v>614.78959999999995</v>
      </c>
      <c r="AU1003" s="1">
        <v>0</v>
      </c>
      <c r="AV1003" s="1">
        <v>159845.29599999997</v>
      </c>
      <c r="AW1003" s="1">
        <v>0</v>
      </c>
      <c r="AX1003" t="s">
        <v>405</v>
      </c>
    </row>
    <row r="1004" spans="1:50" x14ac:dyDescent="0.25">
      <c r="A1004" t="s">
        <v>4898</v>
      </c>
      <c r="B1004" t="s">
        <v>67</v>
      </c>
      <c r="C1004">
        <v>2014</v>
      </c>
      <c r="D1004" t="s">
        <v>4899</v>
      </c>
      <c r="E1004" t="s">
        <v>419</v>
      </c>
      <c r="F1004" t="s">
        <v>420</v>
      </c>
      <c r="G1004" t="s">
        <v>71</v>
      </c>
      <c r="H1004" t="s">
        <v>72</v>
      </c>
      <c r="I1004" t="s">
        <v>133</v>
      </c>
      <c r="J1004" t="s">
        <v>421</v>
      </c>
      <c r="K1004" t="s">
        <v>422</v>
      </c>
      <c r="L1004" t="s">
        <v>61</v>
      </c>
      <c r="M1004" t="s">
        <v>76</v>
      </c>
      <c r="N1004" t="s">
        <v>76</v>
      </c>
      <c r="O1004" t="s">
        <v>76</v>
      </c>
      <c r="P1004" t="s">
        <v>77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 s="1" t="s">
        <v>78</v>
      </c>
      <c r="AU1004" s="1">
        <v>0</v>
      </c>
      <c r="AV1004" s="1">
        <v>0</v>
      </c>
      <c r="AW1004" s="1">
        <v>0</v>
      </c>
      <c r="AX1004" t="s">
        <v>422</v>
      </c>
    </row>
    <row r="1005" spans="1:50" x14ac:dyDescent="0.25">
      <c r="A1005" t="s">
        <v>4900</v>
      </c>
      <c r="B1005" t="s">
        <v>67</v>
      </c>
      <c r="C1005" t="s">
        <v>284</v>
      </c>
      <c r="D1005" t="s">
        <v>4901</v>
      </c>
      <c r="E1005" t="s">
        <v>1221</v>
      </c>
      <c r="F1005" t="s">
        <v>287</v>
      </c>
      <c r="G1005" t="s">
        <v>71</v>
      </c>
      <c r="H1005" t="s">
        <v>72</v>
      </c>
      <c r="I1005" t="s">
        <v>230</v>
      </c>
      <c r="J1005" t="s">
        <v>288</v>
      </c>
      <c r="K1005" t="s">
        <v>289</v>
      </c>
      <c r="L1005" t="s">
        <v>61</v>
      </c>
      <c r="M1005" t="s">
        <v>76</v>
      </c>
      <c r="N1005" t="s">
        <v>76</v>
      </c>
      <c r="O1005" t="s">
        <v>76</v>
      </c>
      <c r="P1005" t="s">
        <v>77</v>
      </c>
      <c r="Q1005">
        <v>9544</v>
      </c>
      <c r="R1005">
        <v>9544</v>
      </c>
      <c r="S1005">
        <v>619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80</v>
      </c>
      <c r="AF1005">
        <v>0</v>
      </c>
      <c r="AG1005">
        <v>601</v>
      </c>
      <c r="AH1005">
        <v>0</v>
      </c>
      <c r="AI1005">
        <v>681</v>
      </c>
      <c r="AJ1005">
        <v>0</v>
      </c>
      <c r="AK1005">
        <v>0</v>
      </c>
      <c r="AL1005">
        <v>0</v>
      </c>
      <c r="AM1005">
        <v>0</v>
      </c>
      <c r="AN1005">
        <v>9544</v>
      </c>
      <c r="AO1005">
        <v>0</v>
      </c>
      <c r="AP1005">
        <v>9544</v>
      </c>
      <c r="AQ1005">
        <v>225</v>
      </c>
      <c r="AR1005">
        <v>456</v>
      </c>
      <c r="AS1005">
        <v>1800</v>
      </c>
      <c r="AT1005" s="1">
        <v>443.79270000000002</v>
      </c>
      <c r="AU1005" s="1">
        <v>4235557.5288000004</v>
      </c>
      <c r="AV1005" s="1">
        <v>302222.82870000001</v>
      </c>
      <c r="AW1005" s="1">
        <v>0</v>
      </c>
      <c r="AX1005" t="s">
        <v>289</v>
      </c>
    </row>
    <row r="1006" spans="1:50" x14ac:dyDescent="0.25">
      <c r="A1006" t="s">
        <v>4902</v>
      </c>
      <c r="B1006" t="s">
        <v>67</v>
      </c>
      <c r="C1006" t="s">
        <v>359</v>
      </c>
      <c r="D1006" t="s">
        <v>76</v>
      </c>
      <c r="E1006" t="s">
        <v>76</v>
      </c>
      <c r="F1006" t="s">
        <v>4903</v>
      </c>
      <c r="G1006" t="s">
        <v>76</v>
      </c>
      <c r="H1006" t="s">
        <v>72</v>
      </c>
      <c r="I1006" t="s">
        <v>230</v>
      </c>
      <c r="J1006" t="s">
        <v>76</v>
      </c>
      <c r="K1006" t="s">
        <v>364</v>
      </c>
      <c r="L1006" t="s">
        <v>61</v>
      </c>
      <c r="M1006" t="s">
        <v>62</v>
      </c>
      <c r="N1006" t="s">
        <v>63</v>
      </c>
      <c r="O1006" t="s">
        <v>85</v>
      </c>
      <c r="P1006" t="s">
        <v>77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 s="1" t="s">
        <v>78</v>
      </c>
      <c r="AU1006" s="1">
        <v>0</v>
      </c>
      <c r="AV1006" s="1">
        <v>0</v>
      </c>
      <c r="AW1006" s="1">
        <v>0</v>
      </c>
      <c r="AX1006" t="s">
        <v>364</v>
      </c>
    </row>
    <row r="1007" spans="1:50" x14ac:dyDescent="0.25">
      <c r="A1007" t="s">
        <v>5298</v>
      </c>
      <c r="B1007" t="s">
        <v>51</v>
      </c>
      <c r="C1007" t="s">
        <v>156</v>
      </c>
      <c r="D1007" t="s">
        <v>5299</v>
      </c>
      <c r="E1007" t="s">
        <v>5300</v>
      </c>
      <c r="F1007" t="s">
        <v>200</v>
      </c>
      <c r="G1007" t="s">
        <v>56</v>
      </c>
      <c r="H1007" t="s">
        <v>72</v>
      </c>
      <c r="I1007" t="s">
        <v>58</v>
      </c>
      <c r="J1007" t="s">
        <v>201</v>
      </c>
      <c r="K1007" t="s">
        <v>202</v>
      </c>
      <c r="L1007" t="s">
        <v>61</v>
      </c>
      <c r="M1007" t="s">
        <v>62</v>
      </c>
      <c r="N1007" t="s">
        <v>63</v>
      </c>
      <c r="O1007" t="s">
        <v>64</v>
      </c>
      <c r="P1007" t="s">
        <v>65</v>
      </c>
      <c r="Q1007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1</v>
      </c>
      <c r="AB1007">
        <v>1</v>
      </c>
      <c r="AC1007">
        <v>1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1</v>
      </c>
      <c r="AM1007">
        <v>0</v>
      </c>
      <c r="AN1007">
        <v>0</v>
      </c>
      <c r="AO1007">
        <v>0</v>
      </c>
      <c r="AP1007">
        <v>1</v>
      </c>
      <c r="AQ1007">
        <v>0</v>
      </c>
      <c r="AR1007">
        <v>0</v>
      </c>
      <c r="AS1007">
        <v>0</v>
      </c>
      <c r="AT1007" s="1">
        <v>710.2337</v>
      </c>
      <c r="AU1007" s="1">
        <v>710.2337</v>
      </c>
      <c r="AV1007" s="1">
        <v>0</v>
      </c>
      <c r="AW1007" s="1">
        <v>710.2337</v>
      </c>
      <c r="AX1007" t="s">
        <v>202</v>
      </c>
    </row>
    <row r="1008" spans="1:50" x14ac:dyDescent="0.25">
      <c r="A1008" t="s">
        <v>5301</v>
      </c>
      <c r="B1008" t="s">
        <v>101</v>
      </c>
      <c r="C1008" t="s">
        <v>156</v>
      </c>
      <c r="D1008" t="s">
        <v>5302</v>
      </c>
      <c r="E1008" t="s">
        <v>328</v>
      </c>
      <c r="F1008" t="s">
        <v>329</v>
      </c>
      <c r="G1008" t="s">
        <v>71</v>
      </c>
      <c r="H1008" t="s">
        <v>106</v>
      </c>
      <c r="I1008" t="s">
        <v>73</v>
      </c>
      <c r="J1008" t="s">
        <v>330</v>
      </c>
      <c r="K1008" t="s">
        <v>331</v>
      </c>
      <c r="L1008" t="s">
        <v>61</v>
      </c>
      <c r="M1008" t="s">
        <v>76</v>
      </c>
      <c r="N1008" t="s">
        <v>76</v>
      </c>
      <c r="O1008" t="s">
        <v>76</v>
      </c>
      <c r="P1008" t="s">
        <v>110</v>
      </c>
      <c r="Q1008">
        <v>4</v>
      </c>
      <c r="R1008">
        <v>4</v>
      </c>
      <c r="S1008">
        <v>4</v>
      </c>
      <c r="T1008">
        <v>4</v>
      </c>
      <c r="U1008">
        <v>4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4</v>
      </c>
      <c r="AL1008">
        <v>0</v>
      </c>
      <c r="AM1008">
        <v>0</v>
      </c>
      <c r="AN1008">
        <v>0</v>
      </c>
      <c r="AO1008">
        <v>0</v>
      </c>
      <c r="AP1008">
        <v>4</v>
      </c>
      <c r="AQ1008">
        <v>0</v>
      </c>
      <c r="AR1008">
        <v>0</v>
      </c>
      <c r="AS1008">
        <v>0</v>
      </c>
      <c r="AT1008" s="1">
        <v>324.99</v>
      </c>
      <c r="AU1008" s="1">
        <v>1299.96</v>
      </c>
      <c r="AV1008" s="1">
        <v>0</v>
      </c>
      <c r="AW1008" s="1">
        <v>0</v>
      </c>
      <c r="AX1008" t="s">
        <v>331</v>
      </c>
    </row>
    <row r="1009" spans="1:50" x14ac:dyDescent="0.25">
      <c r="A1009" t="s">
        <v>5303</v>
      </c>
      <c r="B1009" t="s">
        <v>51</v>
      </c>
      <c r="C1009" t="s">
        <v>122</v>
      </c>
      <c r="D1009" t="s">
        <v>5304</v>
      </c>
      <c r="E1009" t="s">
        <v>5305</v>
      </c>
      <c r="F1009" t="s">
        <v>125</v>
      </c>
      <c r="G1009" t="s">
        <v>76</v>
      </c>
      <c r="H1009" t="s">
        <v>57</v>
      </c>
      <c r="I1009" t="s">
        <v>126</v>
      </c>
      <c r="J1009" t="s">
        <v>76</v>
      </c>
      <c r="K1009" t="s">
        <v>76</v>
      </c>
      <c r="L1009" t="s">
        <v>61</v>
      </c>
      <c r="M1009" t="s">
        <v>76</v>
      </c>
      <c r="N1009" t="s">
        <v>76</v>
      </c>
      <c r="O1009" t="s">
        <v>76</v>
      </c>
      <c r="P1009" t="s">
        <v>127</v>
      </c>
      <c r="Q1009">
        <v>8</v>
      </c>
      <c r="R1009">
        <v>8</v>
      </c>
      <c r="S1009">
        <v>8</v>
      </c>
      <c r="T1009">
        <v>8</v>
      </c>
      <c r="U1009">
        <v>8</v>
      </c>
      <c r="V1009">
        <v>8</v>
      </c>
      <c r="W1009">
        <v>8</v>
      </c>
      <c r="X1009">
        <v>8</v>
      </c>
      <c r="Y1009">
        <v>8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8</v>
      </c>
      <c r="AL1009">
        <v>0</v>
      </c>
      <c r="AM1009">
        <v>0</v>
      </c>
      <c r="AN1009">
        <v>0</v>
      </c>
      <c r="AO1009">
        <v>0</v>
      </c>
      <c r="AP1009">
        <v>8</v>
      </c>
      <c r="AQ1009">
        <v>0</v>
      </c>
      <c r="AR1009">
        <v>0</v>
      </c>
      <c r="AS1009">
        <v>0</v>
      </c>
      <c r="AT1009" s="1">
        <v>6802</v>
      </c>
      <c r="AU1009" s="1">
        <v>54416</v>
      </c>
      <c r="AV1009" s="1">
        <v>0</v>
      </c>
      <c r="AW1009" s="1">
        <v>54416</v>
      </c>
      <c r="AX1009" t="s">
        <v>125</v>
      </c>
    </row>
    <row r="1010" spans="1:50" x14ac:dyDescent="0.25">
      <c r="A1010" t="s">
        <v>5328</v>
      </c>
      <c r="B1010" t="s">
        <v>67</v>
      </c>
      <c r="C1010">
        <v>2014</v>
      </c>
      <c r="D1010" t="s">
        <v>5329</v>
      </c>
      <c r="E1010" t="s">
        <v>1100</v>
      </c>
      <c r="F1010" t="s">
        <v>1101</v>
      </c>
      <c r="G1010" t="s">
        <v>71</v>
      </c>
      <c r="H1010" t="s">
        <v>72</v>
      </c>
      <c r="I1010" t="s">
        <v>73</v>
      </c>
      <c r="J1010" t="s">
        <v>1102</v>
      </c>
      <c r="K1010" t="s">
        <v>1103</v>
      </c>
      <c r="L1010" t="s">
        <v>61</v>
      </c>
      <c r="M1010" t="s">
        <v>76</v>
      </c>
      <c r="N1010" t="s">
        <v>76</v>
      </c>
      <c r="O1010" t="s">
        <v>76</v>
      </c>
      <c r="P1010" t="s">
        <v>77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 s="1" t="s">
        <v>78</v>
      </c>
      <c r="AU1010" s="1">
        <v>0</v>
      </c>
      <c r="AV1010" s="1">
        <v>0</v>
      </c>
      <c r="AW1010" s="1">
        <v>0</v>
      </c>
      <c r="AX1010" t="s">
        <v>1103</v>
      </c>
    </row>
    <row r="1011" spans="1:50" x14ac:dyDescent="0.25">
      <c r="A1011" t="s">
        <v>5330</v>
      </c>
      <c r="B1011" t="s">
        <v>51</v>
      </c>
      <c r="C1011" t="s">
        <v>156</v>
      </c>
      <c r="D1011" t="s">
        <v>5331</v>
      </c>
      <c r="E1011" t="s">
        <v>5332</v>
      </c>
      <c r="F1011" t="s">
        <v>1999</v>
      </c>
      <c r="G1011" t="s">
        <v>56</v>
      </c>
      <c r="H1011" t="s">
        <v>57</v>
      </c>
      <c r="I1011" t="s">
        <v>90</v>
      </c>
      <c r="J1011" t="s">
        <v>2000</v>
      </c>
      <c r="K1011" t="s">
        <v>2001</v>
      </c>
      <c r="L1011" t="s">
        <v>61</v>
      </c>
      <c r="M1011" t="s">
        <v>62</v>
      </c>
      <c r="N1011" t="s">
        <v>76</v>
      </c>
      <c r="O1011" t="s">
        <v>76</v>
      </c>
      <c r="P1011" t="s">
        <v>65</v>
      </c>
      <c r="Q1011">
        <v>58</v>
      </c>
      <c r="R1011">
        <v>58</v>
      </c>
      <c r="S1011">
        <v>58</v>
      </c>
      <c r="T1011">
        <v>58</v>
      </c>
      <c r="U1011">
        <v>58</v>
      </c>
      <c r="V1011">
        <v>58</v>
      </c>
      <c r="W1011">
        <v>58</v>
      </c>
      <c r="X1011">
        <v>58</v>
      </c>
      <c r="Y1011">
        <v>58</v>
      </c>
      <c r="Z1011">
        <v>58</v>
      </c>
      <c r="AA1011">
        <v>58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2</v>
      </c>
      <c r="AL1011">
        <v>54</v>
      </c>
      <c r="AM1011">
        <v>0</v>
      </c>
      <c r="AN1011">
        <v>2</v>
      </c>
      <c r="AO1011">
        <v>0</v>
      </c>
      <c r="AP1011">
        <v>58</v>
      </c>
      <c r="AQ1011">
        <v>0</v>
      </c>
      <c r="AR1011">
        <v>0</v>
      </c>
      <c r="AS1011">
        <v>0</v>
      </c>
      <c r="AT1011" s="1">
        <v>788.06</v>
      </c>
      <c r="AU1011" s="1">
        <v>45707.479999999996</v>
      </c>
      <c r="AV1011" s="1">
        <v>0</v>
      </c>
      <c r="AW1011" s="1">
        <v>45707.479999999996</v>
      </c>
      <c r="AX1011" t="s">
        <v>2001</v>
      </c>
    </row>
    <row r="1012" spans="1:50" x14ac:dyDescent="0.25">
      <c r="A1012" t="s">
        <v>4971</v>
      </c>
      <c r="B1012" t="s">
        <v>67</v>
      </c>
      <c r="C1012">
        <v>2014</v>
      </c>
      <c r="D1012" t="s">
        <v>4972</v>
      </c>
      <c r="E1012" t="s">
        <v>311</v>
      </c>
      <c r="F1012" t="s">
        <v>312</v>
      </c>
      <c r="G1012" t="s">
        <v>71</v>
      </c>
      <c r="H1012" t="s">
        <v>72</v>
      </c>
      <c r="I1012" t="s">
        <v>73</v>
      </c>
      <c r="J1012" t="s">
        <v>313</v>
      </c>
      <c r="K1012" t="s">
        <v>314</v>
      </c>
      <c r="L1012" t="s">
        <v>61</v>
      </c>
      <c r="M1012" t="s">
        <v>76</v>
      </c>
      <c r="N1012" t="s">
        <v>76</v>
      </c>
      <c r="O1012" t="s">
        <v>76</v>
      </c>
      <c r="P1012" t="s">
        <v>77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 s="1" t="s">
        <v>78</v>
      </c>
      <c r="AU1012" s="1">
        <v>0</v>
      </c>
      <c r="AV1012" s="1">
        <v>0</v>
      </c>
      <c r="AW1012" s="1">
        <v>0</v>
      </c>
      <c r="AX1012" t="s">
        <v>314</v>
      </c>
    </row>
    <row r="1013" spans="1:50" x14ac:dyDescent="0.25">
      <c r="A1013" t="s">
        <v>4973</v>
      </c>
      <c r="B1013" t="s">
        <v>67</v>
      </c>
      <c r="C1013" t="s">
        <v>129</v>
      </c>
      <c r="D1013" t="s">
        <v>4974</v>
      </c>
      <c r="E1013" t="s">
        <v>4975</v>
      </c>
      <c r="F1013" t="s">
        <v>269</v>
      </c>
      <c r="G1013" t="s">
        <v>71</v>
      </c>
      <c r="H1013" t="s">
        <v>72</v>
      </c>
      <c r="I1013" t="s">
        <v>73</v>
      </c>
      <c r="J1013" t="s">
        <v>270</v>
      </c>
      <c r="K1013" t="s">
        <v>271</v>
      </c>
      <c r="L1013" t="s">
        <v>61</v>
      </c>
      <c r="M1013" t="s">
        <v>62</v>
      </c>
      <c r="N1013" t="s">
        <v>63</v>
      </c>
      <c r="O1013" t="s">
        <v>85</v>
      </c>
      <c r="P1013" t="s">
        <v>77</v>
      </c>
      <c r="Q1013">
        <v>7</v>
      </c>
      <c r="R1013">
        <v>7</v>
      </c>
      <c r="S1013">
        <v>7</v>
      </c>
      <c r="T1013">
        <v>7</v>
      </c>
      <c r="U1013">
        <v>7</v>
      </c>
      <c r="V1013">
        <v>7</v>
      </c>
      <c r="W1013">
        <v>7</v>
      </c>
      <c r="X1013">
        <v>7</v>
      </c>
      <c r="Y1013">
        <v>7</v>
      </c>
      <c r="Z1013">
        <v>7</v>
      </c>
      <c r="AA1013">
        <v>7</v>
      </c>
      <c r="AB1013">
        <v>7</v>
      </c>
      <c r="AC1013">
        <v>7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7</v>
      </c>
      <c r="AL1013">
        <v>0</v>
      </c>
      <c r="AM1013">
        <v>0</v>
      </c>
      <c r="AN1013">
        <v>0</v>
      </c>
      <c r="AO1013">
        <v>0</v>
      </c>
      <c r="AP1013">
        <v>7</v>
      </c>
      <c r="AQ1013">
        <v>0</v>
      </c>
      <c r="AR1013">
        <v>0</v>
      </c>
      <c r="AS1013">
        <v>0</v>
      </c>
      <c r="AT1013" s="1">
        <v>701.41</v>
      </c>
      <c r="AU1013" s="1">
        <v>4909.87</v>
      </c>
      <c r="AV1013" s="1">
        <v>0</v>
      </c>
      <c r="AW1013" s="1">
        <v>4909.87</v>
      </c>
      <c r="AX1013" t="s">
        <v>271</v>
      </c>
    </row>
    <row r="1014" spans="1:50" x14ac:dyDescent="0.25">
      <c r="A1014" t="s">
        <v>4976</v>
      </c>
      <c r="B1014" t="s">
        <v>101</v>
      </c>
      <c r="C1014" t="s">
        <v>171</v>
      </c>
      <c r="D1014" t="s">
        <v>4977</v>
      </c>
      <c r="E1014" t="s">
        <v>1396</v>
      </c>
      <c r="F1014" t="s">
        <v>451</v>
      </c>
      <c r="G1014" t="s">
        <v>71</v>
      </c>
      <c r="H1014" t="s">
        <v>106</v>
      </c>
      <c r="I1014" t="s">
        <v>73</v>
      </c>
      <c r="J1014" t="s">
        <v>452</v>
      </c>
      <c r="K1014" t="s">
        <v>453</v>
      </c>
      <c r="L1014" t="s">
        <v>61</v>
      </c>
      <c r="M1014" t="s">
        <v>76</v>
      </c>
      <c r="N1014" t="s">
        <v>76</v>
      </c>
      <c r="O1014" t="s">
        <v>76</v>
      </c>
      <c r="P1014" t="s">
        <v>110</v>
      </c>
      <c r="Q1014">
        <v>1452</v>
      </c>
      <c r="R1014">
        <v>1452</v>
      </c>
      <c r="S1014">
        <v>854</v>
      </c>
      <c r="T1014">
        <v>854</v>
      </c>
      <c r="U1014">
        <v>854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421</v>
      </c>
      <c r="AF1014">
        <v>0</v>
      </c>
      <c r="AG1014">
        <v>4627</v>
      </c>
      <c r="AH1014">
        <v>0</v>
      </c>
      <c r="AI1014">
        <v>5048</v>
      </c>
      <c r="AJ1014">
        <v>0</v>
      </c>
      <c r="AK1014">
        <v>1452</v>
      </c>
      <c r="AL1014">
        <v>0</v>
      </c>
      <c r="AM1014">
        <v>0</v>
      </c>
      <c r="AN1014">
        <v>0</v>
      </c>
      <c r="AO1014">
        <v>0</v>
      </c>
      <c r="AP1014">
        <v>1452</v>
      </c>
      <c r="AQ1014">
        <v>5048</v>
      </c>
      <c r="AR1014">
        <v>0</v>
      </c>
      <c r="AS1014">
        <v>1957</v>
      </c>
      <c r="AT1014" s="1">
        <v>542.07000000000005</v>
      </c>
      <c r="AU1014" s="1">
        <v>787085.64000000013</v>
      </c>
      <c r="AV1014" s="1">
        <v>2736369.3600000003</v>
      </c>
      <c r="AW1014" s="1">
        <v>0</v>
      </c>
      <c r="AX1014" t="s">
        <v>453</v>
      </c>
    </row>
    <row r="1015" spans="1:50" x14ac:dyDescent="0.25">
      <c r="A1015" t="s">
        <v>5030</v>
      </c>
      <c r="B1015" t="s">
        <v>190</v>
      </c>
      <c r="C1015" t="s">
        <v>171</v>
      </c>
      <c r="D1015" t="s">
        <v>5031</v>
      </c>
      <c r="E1015" t="s">
        <v>5032</v>
      </c>
      <c r="F1015" t="s">
        <v>403</v>
      </c>
      <c r="G1015" t="s">
        <v>71</v>
      </c>
      <c r="H1015" t="s">
        <v>106</v>
      </c>
      <c r="I1015" t="s">
        <v>230</v>
      </c>
      <c r="J1015" t="s">
        <v>404</v>
      </c>
      <c r="K1015" t="s">
        <v>405</v>
      </c>
      <c r="L1015" t="s">
        <v>196</v>
      </c>
      <c r="M1015" t="s">
        <v>76</v>
      </c>
      <c r="N1015" t="s">
        <v>76</v>
      </c>
      <c r="O1015" t="s">
        <v>76</v>
      </c>
      <c r="P1015" t="s">
        <v>110</v>
      </c>
      <c r="Q1015">
        <v>120</v>
      </c>
      <c r="R1015">
        <v>120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174</v>
      </c>
      <c r="AH1015">
        <v>0</v>
      </c>
      <c r="AI1015">
        <v>174</v>
      </c>
      <c r="AJ1015">
        <v>75</v>
      </c>
      <c r="AK1015">
        <v>120</v>
      </c>
      <c r="AL1015">
        <v>0</v>
      </c>
      <c r="AM1015">
        <v>0</v>
      </c>
      <c r="AN1015">
        <v>0</v>
      </c>
      <c r="AO1015">
        <v>0</v>
      </c>
      <c r="AP1015">
        <v>120</v>
      </c>
      <c r="AQ1015">
        <v>1</v>
      </c>
      <c r="AR1015">
        <v>173</v>
      </c>
      <c r="AS1015">
        <v>1</v>
      </c>
      <c r="AT1015" s="1">
        <v>530.01419999999996</v>
      </c>
      <c r="AU1015" s="1">
        <v>63601.703999999998</v>
      </c>
      <c r="AV1015" s="1">
        <v>92222.470799999996</v>
      </c>
      <c r="AW1015" s="1">
        <v>0</v>
      </c>
      <c r="AX1015" t="s">
        <v>405</v>
      </c>
    </row>
    <row r="1016" spans="1:50" x14ac:dyDescent="0.25">
      <c r="A1016" t="s">
        <v>5033</v>
      </c>
      <c r="B1016" t="s">
        <v>101</v>
      </c>
      <c r="C1016" t="s">
        <v>3349</v>
      </c>
      <c r="D1016" t="s">
        <v>5034</v>
      </c>
      <c r="E1016" t="s">
        <v>5035</v>
      </c>
      <c r="F1016" t="s">
        <v>229</v>
      </c>
      <c r="G1016" t="s">
        <v>71</v>
      </c>
      <c r="H1016" t="s">
        <v>106</v>
      </c>
      <c r="I1016" t="s">
        <v>230</v>
      </c>
      <c r="J1016" t="s">
        <v>231</v>
      </c>
      <c r="K1016" t="s">
        <v>229</v>
      </c>
      <c r="L1016" t="s">
        <v>61</v>
      </c>
      <c r="M1016" t="s">
        <v>76</v>
      </c>
      <c r="N1016" t="s">
        <v>76</v>
      </c>
      <c r="O1016" t="s">
        <v>76</v>
      </c>
      <c r="P1016" t="s">
        <v>110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 s="1" t="s">
        <v>78</v>
      </c>
      <c r="AU1016" s="1">
        <v>0</v>
      </c>
      <c r="AV1016" s="1">
        <v>0</v>
      </c>
      <c r="AW1016" s="1">
        <v>0</v>
      </c>
      <c r="AX1016" t="s">
        <v>229</v>
      </c>
    </row>
    <row r="1017" spans="1:50" x14ac:dyDescent="0.25">
      <c r="A1017" t="s">
        <v>1352</v>
      </c>
      <c r="B1017" t="s">
        <v>67</v>
      </c>
      <c r="C1017">
        <v>2014</v>
      </c>
      <c r="D1017" t="s">
        <v>1353</v>
      </c>
      <c r="E1017" t="s">
        <v>1354</v>
      </c>
      <c r="F1017" t="s">
        <v>1355</v>
      </c>
      <c r="G1017" t="s">
        <v>71</v>
      </c>
      <c r="H1017" t="s">
        <v>72</v>
      </c>
      <c r="I1017" t="s">
        <v>355</v>
      </c>
      <c r="J1017" t="s">
        <v>1356</v>
      </c>
      <c r="K1017" t="s">
        <v>1357</v>
      </c>
      <c r="L1017" t="s">
        <v>61</v>
      </c>
      <c r="M1017" t="s">
        <v>76</v>
      </c>
      <c r="N1017" t="s">
        <v>76</v>
      </c>
      <c r="O1017" t="s">
        <v>76</v>
      </c>
      <c r="P1017" t="s">
        <v>77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 s="1" t="s">
        <v>78</v>
      </c>
      <c r="AU1017" s="1">
        <v>0</v>
      </c>
      <c r="AV1017" s="1">
        <v>0</v>
      </c>
      <c r="AW1017" s="1">
        <v>0</v>
      </c>
      <c r="AX1017" t="s">
        <v>1357</v>
      </c>
    </row>
    <row r="1018" spans="1:50" x14ac:dyDescent="0.25">
      <c r="A1018" t="s">
        <v>1358</v>
      </c>
      <c r="B1018" t="s">
        <v>190</v>
      </c>
      <c r="C1018" t="s">
        <v>705</v>
      </c>
      <c r="D1018" t="s">
        <v>1359</v>
      </c>
      <c r="E1018" t="s">
        <v>1360</v>
      </c>
      <c r="F1018" t="s">
        <v>571</v>
      </c>
      <c r="G1018" t="s">
        <v>56</v>
      </c>
      <c r="H1018" t="s">
        <v>57</v>
      </c>
      <c r="I1018" t="s">
        <v>58</v>
      </c>
      <c r="J1018" t="s">
        <v>572</v>
      </c>
      <c r="K1018" t="s">
        <v>573</v>
      </c>
      <c r="L1018" t="s">
        <v>196</v>
      </c>
      <c r="M1018" t="s">
        <v>76</v>
      </c>
      <c r="N1018" t="s">
        <v>76</v>
      </c>
      <c r="O1018" t="s">
        <v>76</v>
      </c>
      <c r="P1018" t="s">
        <v>65</v>
      </c>
      <c r="Q1018">
        <v>43</v>
      </c>
      <c r="R1018">
        <v>43</v>
      </c>
      <c r="S1018">
        <v>43</v>
      </c>
      <c r="T1018">
        <v>43</v>
      </c>
      <c r="U1018">
        <v>43</v>
      </c>
      <c r="V1018">
        <v>43</v>
      </c>
      <c r="W1018">
        <v>43</v>
      </c>
      <c r="X1018">
        <v>43</v>
      </c>
      <c r="Y1018">
        <v>43</v>
      </c>
      <c r="Z1018">
        <v>43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43</v>
      </c>
      <c r="AL1018">
        <v>0</v>
      </c>
      <c r="AM1018">
        <v>0</v>
      </c>
      <c r="AN1018">
        <v>0</v>
      </c>
      <c r="AO1018">
        <v>0</v>
      </c>
      <c r="AP1018">
        <v>43</v>
      </c>
      <c r="AQ1018">
        <v>0</v>
      </c>
      <c r="AR1018">
        <v>0</v>
      </c>
      <c r="AS1018">
        <v>0</v>
      </c>
      <c r="AT1018" s="1">
        <v>630.20000000000005</v>
      </c>
      <c r="AU1018" s="1">
        <v>27098.600000000002</v>
      </c>
      <c r="AV1018" s="1">
        <v>0</v>
      </c>
      <c r="AW1018" s="1">
        <v>27098.600000000002</v>
      </c>
      <c r="AX1018" t="s">
        <v>573</v>
      </c>
    </row>
    <row r="1019" spans="1:50" x14ac:dyDescent="0.25">
      <c r="A1019" t="s">
        <v>1361</v>
      </c>
      <c r="B1019" t="s">
        <v>101</v>
      </c>
      <c r="C1019" t="s">
        <v>468</v>
      </c>
      <c r="D1019" t="s">
        <v>1362</v>
      </c>
      <c r="E1019" t="s">
        <v>805</v>
      </c>
      <c r="F1019" t="s">
        <v>397</v>
      </c>
      <c r="G1019" t="s">
        <v>71</v>
      </c>
      <c r="H1019" t="s">
        <v>106</v>
      </c>
      <c r="I1019" t="s">
        <v>230</v>
      </c>
      <c r="J1019" t="s">
        <v>398</v>
      </c>
      <c r="K1019" t="s">
        <v>399</v>
      </c>
      <c r="L1019" t="s">
        <v>61</v>
      </c>
      <c r="M1019" t="s">
        <v>76</v>
      </c>
      <c r="N1019" t="s">
        <v>76</v>
      </c>
      <c r="O1019" t="s">
        <v>76</v>
      </c>
      <c r="P1019" t="s">
        <v>110</v>
      </c>
      <c r="Q1019">
        <v>12</v>
      </c>
      <c r="R1019">
        <v>12</v>
      </c>
      <c r="S1019">
        <v>12</v>
      </c>
      <c r="T1019">
        <v>12</v>
      </c>
      <c r="U1019">
        <v>12</v>
      </c>
      <c r="V1019">
        <v>12</v>
      </c>
      <c r="W1019">
        <v>12</v>
      </c>
      <c r="X1019">
        <v>12</v>
      </c>
      <c r="Y1019">
        <v>12</v>
      </c>
      <c r="Z1019">
        <v>12</v>
      </c>
      <c r="AA1019">
        <v>12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0</v>
      </c>
      <c r="AM1019">
        <v>0</v>
      </c>
      <c r="AN1019">
        <v>11</v>
      </c>
      <c r="AO1019">
        <v>0</v>
      </c>
      <c r="AP1019">
        <v>12</v>
      </c>
      <c r="AQ1019">
        <v>0</v>
      </c>
      <c r="AR1019">
        <v>0</v>
      </c>
      <c r="AS1019">
        <v>0</v>
      </c>
      <c r="AT1019" s="1">
        <v>392.74</v>
      </c>
      <c r="AU1019" s="1">
        <v>4712.88</v>
      </c>
      <c r="AV1019" s="1">
        <v>0</v>
      </c>
      <c r="AW1019" s="1">
        <v>4712.88</v>
      </c>
      <c r="AX1019" t="s">
        <v>399</v>
      </c>
    </row>
    <row r="1020" spans="1:50" x14ac:dyDescent="0.25">
      <c r="A1020" t="s">
        <v>1363</v>
      </c>
      <c r="B1020" t="s">
        <v>51</v>
      </c>
      <c r="C1020" t="s">
        <v>143</v>
      </c>
      <c r="D1020" t="s">
        <v>1364</v>
      </c>
      <c r="E1020" t="s">
        <v>1365</v>
      </c>
      <c r="F1020" t="s">
        <v>1366</v>
      </c>
      <c r="G1020" t="s">
        <v>56</v>
      </c>
      <c r="H1020" t="s">
        <v>72</v>
      </c>
      <c r="I1020" t="s">
        <v>90</v>
      </c>
      <c r="J1020" t="s">
        <v>147</v>
      </c>
      <c r="K1020" t="s">
        <v>1367</v>
      </c>
      <c r="L1020" t="s">
        <v>61</v>
      </c>
      <c r="M1020" t="s">
        <v>76</v>
      </c>
      <c r="N1020" t="s">
        <v>76</v>
      </c>
      <c r="O1020" t="s">
        <v>76</v>
      </c>
      <c r="P1020" t="s">
        <v>65</v>
      </c>
      <c r="Q1020">
        <v>67</v>
      </c>
      <c r="R1020">
        <v>67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72</v>
      </c>
      <c r="AG1020">
        <v>0</v>
      </c>
      <c r="AH1020">
        <v>0</v>
      </c>
      <c r="AI1020">
        <v>72</v>
      </c>
      <c r="AJ1020">
        <v>248</v>
      </c>
      <c r="AK1020">
        <v>67</v>
      </c>
      <c r="AL1020">
        <v>0</v>
      </c>
      <c r="AM1020">
        <v>0</v>
      </c>
      <c r="AN1020">
        <v>0</v>
      </c>
      <c r="AO1020">
        <v>0</v>
      </c>
      <c r="AP1020">
        <v>67</v>
      </c>
      <c r="AQ1020">
        <v>0</v>
      </c>
      <c r="AR1020">
        <v>72</v>
      </c>
      <c r="AS1020">
        <v>90</v>
      </c>
      <c r="AT1020" s="1">
        <v>672.84960000000001</v>
      </c>
      <c r="AU1020" s="1">
        <v>45080.923199999997</v>
      </c>
      <c r="AV1020" s="1">
        <v>48445.171199999997</v>
      </c>
      <c r="AW1020" s="1">
        <v>0</v>
      </c>
      <c r="AX1020" t="s">
        <v>1367</v>
      </c>
    </row>
    <row r="1021" spans="1:50" x14ac:dyDescent="0.25">
      <c r="A1021" t="s">
        <v>1368</v>
      </c>
      <c r="B1021" t="s">
        <v>51</v>
      </c>
      <c r="C1021" t="s">
        <v>156</v>
      </c>
      <c r="D1021" t="s">
        <v>1369</v>
      </c>
      <c r="E1021" t="s">
        <v>1370</v>
      </c>
      <c r="F1021" t="s">
        <v>1371</v>
      </c>
      <c r="G1021" t="s">
        <v>56</v>
      </c>
      <c r="H1021" t="s">
        <v>57</v>
      </c>
      <c r="I1021" t="s">
        <v>58</v>
      </c>
      <c r="J1021" t="s">
        <v>1372</v>
      </c>
      <c r="K1021" t="s">
        <v>1373</v>
      </c>
      <c r="L1021" t="s">
        <v>61</v>
      </c>
      <c r="M1021" t="s">
        <v>76</v>
      </c>
      <c r="N1021" t="s">
        <v>76</v>
      </c>
      <c r="O1021" t="s">
        <v>76</v>
      </c>
      <c r="P1021" t="s">
        <v>65</v>
      </c>
      <c r="Q1021">
        <v>1400</v>
      </c>
      <c r="R1021">
        <v>1400</v>
      </c>
      <c r="S1021">
        <v>1096</v>
      </c>
      <c r="T1021">
        <v>1006</v>
      </c>
      <c r="U1021">
        <v>1006</v>
      </c>
      <c r="V1021">
        <v>667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360</v>
      </c>
      <c r="AH1021">
        <v>0</v>
      </c>
      <c r="AI1021">
        <v>360</v>
      </c>
      <c r="AJ1021">
        <v>0</v>
      </c>
      <c r="AK1021">
        <v>1232</v>
      </c>
      <c r="AL1021">
        <v>168</v>
      </c>
      <c r="AM1021">
        <v>0</v>
      </c>
      <c r="AN1021">
        <v>0</v>
      </c>
      <c r="AO1021">
        <v>0</v>
      </c>
      <c r="AP1021">
        <v>1400</v>
      </c>
      <c r="AQ1021">
        <v>360</v>
      </c>
      <c r="AR1021">
        <v>0</v>
      </c>
      <c r="AS1021">
        <v>90</v>
      </c>
      <c r="AT1021" s="1">
        <v>978.4</v>
      </c>
      <c r="AU1021" s="1">
        <v>1369760</v>
      </c>
      <c r="AV1021" s="1">
        <v>352224</v>
      </c>
      <c r="AW1021" s="1">
        <v>0</v>
      </c>
      <c r="AX1021" t="s">
        <v>1373</v>
      </c>
    </row>
    <row r="1022" spans="1:50" x14ac:dyDescent="0.25">
      <c r="A1022" t="s">
        <v>3166</v>
      </c>
      <c r="B1022" t="s">
        <v>67</v>
      </c>
      <c r="C1022">
        <v>2014</v>
      </c>
      <c r="D1022" t="s">
        <v>3167</v>
      </c>
      <c r="E1022" t="s">
        <v>256</v>
      </c>
      <c r="F1022" t="s">
        <v>257</v>
      </c>
      <c r="G1022" t="s">
        <v>71</v>
      </c>
      <c r="H1022" t="s">
        <v>72</v>
      </c>
      <c r="I1022" t="s">
        <v>133</v>
      </c>
      <c r="J1022" t="s">
        <v>258</v>
      </c>
      <c r="K1022" t="s">
        <v>259</v>
      </c>
      <c r="L1022" t="s">
        <v>61</v>
      </c>
      <c r="M1022" t="s">
        <v>76</v>
      </c>
      <c r="N1022" t="s">
        <v>76</v>
      </c>
      <c r="O1022" t="s">
        <v>76</v>
      </c>
      <c r="P1022" t="s">
        <v>77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 s="1" t="s">
        <v>78</v>
      </c>
      <c r="AU1022" s="1">
        <v>0</v>
      </c>
      <c r="AV1022" s="1">
        <v>0</v>
      </c>
      <c r="AW1022" s="1">
        <v>0</v>
      </c>
      <c r="AX1022" t="s">
        <v>259</v>
      </c>
    </row>
    <row r="1023" spans="1:50" x14ac:dyDescent="0.25">
      <c r="A1023" t="s">
        <v>3168</v>
      </c>
      <c r="B1023" t="s">
        <v>67</v>
      </c>
      <c r="C1023">
        <v>2014</v>
      </c>
      <c r="D1023" t="s">
        <v>3169</v>
      </c>
      <c r="E1023" t="s">
        <v>2027</v>
      </c>
      <c r="F1023" t="s">
        <v>2028</v>
      </c>
      <c r="G1023" t="s">
        <v>71</v>
      </c>
      <c r="H1023" t="s">
        <v>72</v>
      </c>
      <c r="I1023" t="s">
        <v>280</v>
      </c>
      <c r="J1023" t="s">
        <v>2029</v>
      </c>
      <c r="K1023" t="s">
        <v>2030</v>
      </c>
      <c r="L1023" t="s">
        <v>61</v>
      </c>
      <c r="M1023" t="s">
        <v>62</v>
      </c>
      <c r="N1023" t="s">
        <v>76</v>
      </c>
      <c r="O1023" t="s">
        <v>76</v>
      </c>
      <c r="P1023" t="s">
        <v>77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 s="1" t="s">
        <v>78</v>
      </c>
      <c r="AU1023" s="1">
        <v>0</v>
      </c>
      <c r="AV1023" s="1">
        <v>0</v>
      </c>
      <c r="AW1023" s="1">
        <v>0</v>
      </c>
      <c r="AX1023" t="s">
        <v>2030</v>
      </c>
    </row>
    <row r="1024" spans="1:50" x14ac:dyDescent="0.25">
      <c r="A1024" t="s">
        <v>3370</v>
      </c>
      <c r="B1024" t="s">
        <v>190</v>
      </c>
      <c r="C1024" t="s">
        <v>539</v>
      </c>
      <c r="D1024" t="s">
        <v>3371</v>
      </c>
      <c r="E1024" t="s">
        <v>536</v>
      </c>
      <c r="F1024" t="s">
        <v>535</v>
      </c>
      <c r="G1024" t="s">
        <v>71</v>
      </c>
      <c r="H1024" t="s">
        <v>106</v>
      </c>
      <c r="I1024" t="s">
        <v>230</v>
      </c>
      <c r="J1024" t="s">
        <v>536</v>
      </c>
      <c r="K1024" t="s">
        <v>537</v>
      </c>
      <c r="L1024" t="s">
        <v>196</v>
      </c>
      <c r="M1024" t="s">
        <v>76</v>
      </c>
      <c r="N1024" t="s">
        <v>76</v>
      </c>
      <c r="O1024" t="s">
        <v>76</v>
      </c>
      <c r="P1024" t="s">
        <v>110</v>
      </c>
      <c r="Q1024">
        <v>2406</v>
      </c>
      <c r="R1024">
        <v>2406</v>
      </c>
      <c r="S1024">
        <v>2406</v>
      </c>
      <c r="T1024">
        <v>2406</v>
      </c>
      <c r="U1024">
        <v>2406</v>
      </c>
      <c r="V1024">
        <v>2087</v>
      </c>
      <c r="W1024">
        <v>2087</v>
      </c>
      <c r="X1024">
        <v>1602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19</v>
      </c>
      <c r="AL1024">
        <v>0</v>
      </c>
      <c r="AM1024">
        <v>0</v>
      </c>
      <c r="AN1024">
        <v>0</v>
      </c>
      <c r="AO1024">
        <v>2387</v>
      </c>
      <c r="AP1024">
        <v>2406</v>
      </c>
      <c r="AQ1024">
        <v>0</v>
      </c>
      <c r="AR1024">
        <v>0</v>
      </c>
      <c r="AS1024">
        <v>0</v>
      </c>
      <c r="AT1024" s="1">
        <v>486.43</v>
      </c>
      <c r="AU1024" s="1">
        <v>1170350.58</v>
      </c>
      <c r="AV1024" s="1">
        <v>0</v>
      </c>
      <c r="AW1024" s="1">
        <v>779260.86</v>
      </c>
      <c r="AX1024" t="s">
        <v>537</v>
      </c>
    </row>
    <row r="1025" spans="1:50" x14ac:dyDescent="0.25">
      <c r="A1025" t="s">
        <v>3372</v>
      </c>
      <c r="B1025" t="s">
        <v>67</v>
      </c>
      <c r="C1025">
        <v>2014</v>
      </c>
      <c r="D1025" t="s">
        <v>3373</v>
      </c>
      <c r="E1025" t="s">
        <v>1237</v>
      </c>
      <c r="F1025" t="s">
        <v>1238</v>
      </c>
      <c r="G1025" t="s">
        <v>71</v>
      </c>
      <c r="H1025" t="s">
        <v>72</v>
      </c>
      <c r="I1025" t="s">
        <v>280</v>
      </c>
      <c r="J1025" t="s">
        <v>1239</v>
      </c>
      <c r="K1025" t="s">
        <v>1240</v>
      </c>
      <c r="L1025" t="s">
        <v>61</v>
      </c>
      <c r="M1025" t="s">
        <v>62</v>
      </c>
      <c r="N1025" t="s">
        <v>76</v>
      </c>
      <c r="O1025" t="s">
        <v>76</v>
      </c>
      <c r="P1025" t="s">
        <v>77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 s="1" t="s">
        <v>78</v>
      </c>
      <c r="AU1025" s="1">
        <v>0</v>
      </c>
      <c r="AV1025" s="1">
        <v>0</v>
      </c>
      <c r="AW1025" s="1">
        <v>0</v>
      </c>
      <c r="AX1025" t="s">
        <v>1240</v>
      </c>
    </row>
    <row r="1026" spans="1:50" x14ac:dyDescent="0.25">
      <c r="A1026" t="s">
        <v>5333</v>
      </c>
      <c r="B1026" t="s">
        <v>101</v>
      </c>
      <c r="C1026" t="s">
        <v>864</v>
      </c>
      <c r="D1026" t="s">
        <v>5334</v>
      </c>
      <c r="E1026" t="s">
        <v>5335</v>
      </c>
      <c r="F1026" t="s">
        <v>354</v>
      </c>
      <c r="G1026" t="s">
        <v>71</v>
      </c>
      <c r="H1026" t="s">
        <v>106</v>
      </c>
      <c r="I1026" t="s">
        <v>355</v>
      </c>
      <c r="J1026" t="s">
        <v>356</v>
      </c>
      <c r="K1026" t="s">
        <v>357</v>
      </c>
      <c r="L1026" t="s">
        <v>61</v>
      </c>
      <c r="M1026" t="s">
        <v>62</v>
      </c>
      <c r="N1026" t="s">
        <v>63</v>
      </c>
      <c r="O1026" t="s">
        <v>885</v>
      </c>
      <c r="P1026" t="s">
        <v>110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 s="1" t="s">
        <v>78</v>
      </c>
      <c r="AU1026" s="1">
        <v>0</v>
      </c>
      <c r="AV1026" s="1">
        <v>0</v>
      </c>
      <c r="AW1026" s="1">
        <v>0</v>
      </c>
      <c r="AX1026" t="s">
        <v>357</v>
      </c>
    </row>
    <row r="1027" spans="1:50" x14ac:dyDescent="0.25">
      <c r="A1027" t="s">
        <v>5336</v>
      </c>
      <c r="B1027" t="s">
        <v>51</v>
      </c>
      <c r="C1027">
        <v>2013</v>
      </c>
      <c r="D1027" t="s">
        <v>5337</v>
      </c>
      <c r="E1027" t="s">
        <v>2203</v>
      </c>
      <c r="F1027" t="s">
        <v>2204</v>
      </c>
      <c r="G1027" t="s">
        <v>116</v>
      </c>
      <c r="H1027" t="s">
        <v>57</v>
      </c>
      <c r="I1027" t="s">
        <v>117</v>
      </c>
      <c r="J1027" t="s">
        <v>2203</v>
      </c>
      <c r="K1027" t="s">
        <v>2205</v>
      </c>
      <c r="L1027" t="s">
        <v>61</v>
      </c>
      <c r="M1027" t="s">
        <v>62</v>
      </c>
      <c r="N1027" t="s">
        <v>76</v>
      </c>
      <c r="O1027" t="s">
        <v>76</v>
      </c>
      <c r="P1027" t="s">
        <v>120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 s="1" t="s">
        <v>78</v>
      </c>
      <c r="AU1027" s="1">
        <v>0</v>
      </c>
      <c r="AV1027" s="1">
        <v>0</v>
      </c>
      <c r="AW1027" s="1">
        <v>0</v>
      </c>
      <c r="AX1027" t="s">
        <v>2205</v>
      </c>
    </row>
    <row r="1028" spans="1:50" x14ac:dyDescent="0.25">
      <c r="A1028" t="s">
        <v>5338</v>
      </c>
      <c r="B1028" t="s">
        <v>101</v>
      </c>
      <c r="C1028" t="s">
        <v>1012</v>
      </c>
      <c r="D1028" t="s">
        <v>5339</v>
      </c>
      <c r="E1028" t="s">
        <v>5340</v>
      </c>
      <c r="F1028" t="s">
        <v>637</v>
      </c>
      <c r="G1028" t="s">
        <v>71</v>
      </c>
      <c r="H1028" t="s">
        <v>106</v>
      </c>
      <c r="I1028" t="s">
        <v>73</v>
      </c>
      <c r="J1028" t="s">
        <v>638</v>
      </c>
      <c r="K1028" t="s">
        <v>639</v>
      </c>
      <c r="L1028" t="s">
        <v>61</v>
      </c>
      <c r="M1028" t="s">
        <v>62</v>
      </c>
      <c r="N1028" t="s">
        <v>63</v>
      </c>
      <c r="O1028" t="s">
        <v>885</v>
      </c>
      <c r="P1028" t="s">
        <v>110</v>
      </c>
      <c r="Q1028">
        <v>1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0</v>
      </c>
      <c r="AM1028">
        <v>0</v>
      </c>
      <c r="AN1028">
        <v>0</v>
      </c>
      <c r="AO1028">
        <v>0</v>
      </c>
      <c r="AP1028">
        <v>1</v>
      </c>
      <c r="AQ1028">
        <v>0</v>
      </c>
      <c r="AR1028">
        <v>0</v>
      </c>
      <c r="AS1028">
        <v>0</v>
      </c>
      <c r="AT1028" s="1">
        <v>602.63</v>
      </c>
      <c r="AU1028" s="1">
        <v>602.63</v>
      </c>
      <c r="AV1028" s="1">
        <v>0</v>
      </c>
      <c r="AW1028" s="1">
        <v>602.63</v>
      </c>
      <c r="AX1028" t="s">
        <v>639</v>
      </c>
    </row>
    <row r="1029" spans="1:50" x14ac:dyDescent="0.25">
      <c r="A1029" t="s">
        <v>5367</v>
      </c>
      <c r="B1029" t="s">
        <v>67</v>
      </c>
      <c r="C1029">
        <v>2014</v>
      </c>
      <c r="D1029" t="s">
        <v>5368</v>
      </c>
      <c r="E1029" t="s">
        <v>816</v>
      </c>
      <c r="F1029" t="s">
        <v>817</v>
      </c>
      <c r="G1029" t="s">
        <v>71</v>
      </c>
      <c r="H1029" t="s">
        <v>72</v>
      </c>
      <c r="I1029" t="s">
        <v>230</v>
      </c>
      <c r="J1029" t="s">
        <v>818</v>
      </c>
      <c r="K1029" t="s">
        <v>819</v>
      </c>
      <c r="L1029" t="s">
        <v>61</v>
      </c>
      <c r="M1029" t="s">
        <v>76</v>
      </c>
      <c r="N1029" t="s">
        <v>76</v>
      </c>
      <c r="O1029" t="s">
        <v>76</v>
      </c>
      <c r="P1029" t="s">
        <v>77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 s="1" t="s">
        <v>78</v>
      </c>
      <c r="AU1029" s="1">
        <v>0</v>
      </c>
      <c r="AV1029" s="1">
        <v>0</v>
      </c>
      <c r="AW1029" s="1">
        <v>0</v>
      </c>
      <c r="AX1029" t="s">
        <v>819</v>
      </c>
    </row>
    <row r="1030" spans="1:50" x14ac:dyDescent="0.25">
      <c r="A1030" t="s">
        <v>5369</v>
      </c>
      <c r="B1030" t="s">
        <v>67</v>
      </c>
      <c r="C1030" t="s">
        <v>102</v>
      </c>
      <c r="D1030" t="s">
        <v>5370</v>
      </c>
      <c r="E1030" t="s">
        <v>2009</v>
      </c>
      <c r="F1030" t="s">
        <v>2010</v>
      </c>
      <c r="G1030" t="s">
        <v>71</v>
      </c>
      <c r="H1030" t="s">
        <v>72</v>
      </c>
      <c r="I1030" t="s">
        <v>73</v>
      </c>
      <c r="J1030" t="s">
        <v>2011</v>
      </c>
      <c r="K1030" t="s">
        <v>2012</v>
      </c>
      <c r="L1030" t="s">
        <v>61</v>
      </c>
      <c r="M1030" t="s">
        <v>76</v>
      </c>
      <c r="N1030" t="s">
        <v>76</v>
      </c>
      <c r="O1030" t="s">
        <v>76</v>
      </c>
      <c r="P1030" t="s">
        <v>77</v>
      </c>
      <c r="Q1030">
        <v>15</v>
      </c>
      <c r="R1030">
        <v>15</v>
      </c>
      <c r="S1030">
        <v>15</v>
      </c>
      <c r="T1030">
        <v>15</v>
      </c>
      <c r="U1030">
        <v>15</v>
      </c>
      <c r="V1030">
        <v>15</v>
      </c>
      <c r="W1030">
        <v>15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4</v>
      </c>
      <c r="AL1030">
        <v>0</v>
      </c>
      <c r="AM1030">
        <v>0</v>
      </c>
      <c r="AN1030">
        <v>11</v>
      </c>
      <c r="AO1030">
        <v>0</v>
      </c>
      <c r="AP1030">
        <v>15</v>
      </c>
      <c r="AQ1030">
        <v>0</v>
      </c>
      <c r="AR1030">
        <v>0</v>
      </c>
      <c r="AS1030">
        <v>0</v>
      </c>
      <c r="AT1030" s="1">
        <v>720.23</v>
      </c>
      <c r="AU1030" s="1">
        <v>10803.45</v>
      </c>
      <c r="AV1030" s="1">
        <v>0</v>
      </c>
      <c r="AW1030" s="1">
        <v>0</v>
      </c>
      <c r="AX1030" t="s">
        <v>2012</v>
      </c>
    </row>
    <row r="1031" spans="1:50" x14ac:dyDescent="0.25">
      <c r="A1031" t="s">
        <v>5819</v>
      </c>
      <c r="B1031" t="s">
        <v>101</v>
      </c>
      <c r="C1031">
        <v>2012</v>
      </c>
      <c r="D1031" t="s">
        <v>5820</v>
      </c>
      <c r="E1031" t="s">
        <v>5821</v>
      </c>
      <c r="F1031" t="s">
        <v>5822</v>
      </c>
      <c r="G1031" t="s">
        <v>71</v>
      </c>
      <c r="H1031" t="s">
        <v>106</v>
      </c>
      <c r="I1031" t="s">
        <v>107</v>
      </c>
      <c r="J1031" t="s">
        <v>5823</v>
      </c>
      <c r="K1031" t="s">
        <v>5824</v>
      </c>
      <c r="L1031" t="s">
        <v>61</v>
      </c>
      <c r="M1031" t="s">
        <v>62</v>
      </c>
      <c r="N1031" t="s">
        <v>76</v>
      </c>
      <c r="O1031" t="s">
        <v>76</v>
      </c>
      <c r="P1031" t="s">
        <v>110</v>
      </c>
      <c r="Q1031">
        <v>6</v>
      </c>
      <c r="R1031">
        <v>6</v>
      </c>
      <c r="S1031">
        <v>6</v>
      </c>
      <c r="T1031">
        <v>6</v>
      </c>
      <c r="U1031">
        <v>6</v>
      </c>
      <c r="V1031">
        <v>6</v>
      </c>
      <c r="W1031">
        <v>6</v>
      </c>
      <c r="X1031">
        <v>6</v>
      </c>
      <c r="Y1031">
        <v>6</v>
      </c>
      <c r="Z1031">
        <v>6</v>
      </c>
      <c r="AA1031">
        <v>6</v>
      </c>
      <c r="AB1031">
        <v>6</v>
      </c>
      <c r="AC1031">
        <v>6</v>
      </c>
      <c r="AD1031">
        <v>6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6</v>
      </c>
      <c r="AL1031">
        <v>0</v>
      </c>
      <c r="AM1031">
        <v>0</v>
      </c>
      <c r="AN1031">
        <v>0</v>
      </c>
      <c r="AO1031">
        <v>0</v>
      </c>
      <c r="AP1031">
        <v>6</v>
      </c>
      <c r="AQ1031">
        <v>0</v>
      </c>
      <c r="AR1031">
        <v>0</v>
      </c>
      <c r="AS1031">
        <v>0</v>
      </c>
      <c r="AT1031" s="1">
        <v>544.04</v>
      </c>
      <c r="AU1031" s="1">
        <v>3264.24</v>
      </c>
      <c r="AV1031" s="1">
        <v>0</v>
      </c>
      <c r="AW1031" s="1">
        <v>3264.24</v>
      </c>
      <c r="AX1031" t="s">
        <v>5824</v>
      </c>
    </row>
    <row r="1032" spans="1:50" x14ac:dyDescent="0.25">
      <c r="A1032" t="s">
        <v>5825</v>
      </c>
      <c r="B1032" t="s">
        <v>67</v>
      </c>
      <c r="C1032">
        <v>2014</v>
      </c>
      <c r="D1032" t="s">
        <v>5826</v>
      </c>
      <c r="E1032" t="s">
        <v>816</v>
      </c>
      <c r="F1032" t="s">
        <v>817</v>
      </c>
      <c r="G1032" t="s">
        <v>71</v>
      </c>
      <c r="H1032" t="s">
        <v>72</v>
      </c>
      <c r="I1032" t="s">
        <v>230</v>
      </c>
      <c r="J1032" t="s">
        <v>818</v>
      </c>
      <c r="K1032" t="s">
        <v>819</v>
      </c>
      <c r="L1032" t="s">
        <v>61</v>
      </c>
      <c r="M1032" t="s">
        <v>76</v>
      </c>
      <c r="N1032" t="s">
        <v>76</v>
      </c>
      <c r="O1032" t="s">
        <v>76</v>
      </c>
      <c r="P1032" t="s">
        <v>77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 s="1" t="s">
        <v>78</v>
      </c>
      <c r="AU1032" s="1">
        <v>0</v>
      </c>
      <c r="AV1032" s="1">
        <v>0</v>
      </c>
      <c r="AW1032" s="1">
        <v>0</v>
      </c>
      <c r="AX1032" t="s">
        <v>819</v>
      </c>
    </row>
    <row r="1033" spans="1:50" x14ac:dyDescent="0.25">
      <c r="A1033" t="s">
        <v>5827</v>
      </c>
      <c r="B1033" t="s">
        <v>51</v>
      </c>
      <c r="C1033" t="s">
        <v>838</v>
      </c>
      <c r="D1033" t="s">
        <v>5828</v>
      </c>
      <c r="E1033" t="s">
        <v>5829</v>
      </c>
      <c r="F1033" t="s">
        <v>4539</v>
      </c>
      <c r="G1033" t="s">
        <v>56</v>
      </c>
      <c r="H1033" t="s">
        <v>72</v>
      </c>
      <c r="I1033" t="s">
        <v>2754</v>
      </c>
      <c r="J1033" t="s">
        <v>4540</v>
      </c>
      <c r="K1033" t="s">
        <v>4541</v>
      </c>
      <c r="L1033" t="s">
        <v>61</v>
      </c>
      <c r="M1033" t="s">
        <v>62</v>
      </c>
      <c r="N1033" t="s">
        <v>63</v>
      </c>
      <c r="O1033" t="s">
        <v>64</v>
      </c>
      <c r="P1033" t="s">
        <v>65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 s="1" t="s">
        <v>78</v>
      </c>
      <c r="AU1033" s="1">
        <v>0</v>
      </c>
      <c r="AV1033" s="1">
        <v>0</v>
      </c>
      <c r="AW1033" s="1">
        <v>0</v>
      </c>
      <c r="AX1033" t="s">
        <v>4541</v>
      </c>
    </row>
    <row r="1034" spans="1:50" x14ac:dyDescent="0.25">
      <c r="A1034" t="s">
        <v>5830</v>
      </c>
      <c r="B1034" t="s">
        <v>51</v>
      </c>
      <c r="C1034" t="s">
        <v>162</v>
      </c>
      <c r="D1034" t="s">
        <v>5831</v>
      </c>
      <c r="E1034" t="s">
        <v>5832</v>
      </c>
      <c r="F1034" t="s">
        <v>1116</v>
      </c>
      <c r="G1034" t="s">
        <v>56</v>
      </c>
      <c r="H1034" t="s">
        <v>57</v>
      </c>
      <c r="I1034" t="s">
        <v>58</v>
      </c>
      <c r="J1034" t="s">
        <v>1117</v>
      </c>
      <c r="K1034" t="s">
        <v>1118</v>
      </c>
      <c r="L1034" t="s">
        <v>61</v>
      </c>
      <c r="M1034" t="s">
        <v>62</v>
      </c>
      <c r="N1034" t="s">
        <v>76</v>
      </c>
      <c r="O1034" t="s">
        <v>76</v>
      </c>
      <c r="P1034" t="s">
        <v>65</v>
      </c>
      <c r="Q1034">
        <v>337</v>
      </c>
      <c r="R1034">
        <v>337</v>
      </c>
      <c r="S1034">
        <v>337</v>
      </c>
      <c r="T1034">
        <v>337</v>
      </c>
      <c r="U1034">
        <v>337</v>
      </c>
      <c r="V1034">
        <v>337</v>
      </c>
      <c r="W1034">
        <v>337</v>
      </c>
      <c r="X1034">
        <v>337</v>
      </c>
      <c r="Y1034">
        <v>337</v>
      </c>
      <c r="Z1034">
        <v>337</v>
      </c>
      <c r="AA1034">
        <v>337</v>
      </c>
      <c r="AB1034">
        <v>337</v>
      </c>
      <c r="AC1034">
        <v>337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316</v>
      </c>
      <c r="AL1034">
        <v>21</v>
      </c>
      <c r="AM1034">
        <v>0</v>
      </c>
      <c r="AN1034">
        <v>0</v>
      </c>
      <c r="AO1034">
        <v>0</v>
      </c>
      <c r="AP1034">
        <v>337</v>
      </c>
      <c r="AQ1034">
        <v>0</v>
      </c>
      <c r="AR1034">
        <v>0</v>
      </c>
      <c r="AS1034">
        <v>0</v>
      </c>
      <c r="AT1034" s="1">
        <v>670.25</v>
      </c>
      <c r="AU1034" s="1">
        <v>225874.25</v>
      </c>
      <c r="AV1034" s="1">
        <v>0</v>
      </c>
      <c r="AW1034" s="1">
        <v>225874.25</v>
      </c>
      <c r="AX1034" t="s">
        <v>1118</v>
      </c>
    </row>
    <row r="1035" spans="1:50" x14ac:dyDescent="0.25">
      <c r="A1035" t="s">
        <v>5833</v>
      </c>
      <c r="B1035" t="s">
        <v>101</v>
      </c>
      <c r="C1035" t="s">
        <v>468</v>
      </c>
      <c r="D1035" t="s">
        <v>5834</v>
      </c>
      <c r="E1035" t="s">
        <v>2112</v>
      </c>
      <c r="F1035" t="s">
        <v>229</v>
      </c>
      <c r="G1035" t="s">
        <v>71</v>
      </c>
      <c r="H1035" t="s">
        <v>106</v>
      </c>
      <c r="I1035" t="s">
        <v>230</v>
      </c>
      <c r="J1035" t="s">
        <v>231</v>
      </c>
      <c r="K1035" t="s">
        <v>229</v>
      </c>
      <c r="L1035" t="s">
        <v>61</v>
      </c>
      <c r="M1035" t="s">
        <v>76</v>
      </c>
      <c r="N1035" t="s">
        <v>76</v>
      </c>
      <c r="O1035" t="s">
        <v>76</v>
      </c>
      <c r="P1035" t="s">
        <v>110</v>
      </c>
      <c r="Q1035">
        <v>15</v>
      </c>
      <c r="R1035">
        <v>15</v>
      </c>
      <c r="S1035">
        <v>15</v>
      </c>
      <c r="T1035">
        <v>15</v>
      </c>
      <c r="U1035">
        <v>15</v>
      </c>
      <c r="V1035">
        <v>15</v>
      </c>
      <c r="W1035">
        <v>15</v>
      </c>
      <c r="X1035">
        <v>15</v>
      </c>
      <c r="Y1035">
        <v>15</v>
      </c>
      <c r="Z1035">
        <v>15</v>
      </c>
      <c r="AA1035">
        <v>15</v>
      </c>
      <c r="AB1035">
        <v>15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15</v>
      </c>
      <c r="AL1035">
        <v>0</v>
      </c>
      <c r="AM1035">
        <v>0</v>
      </c>
      <c r="AN1035">
        <v>0</v>
      </c>
      <c r="AO1035">
        <v>0</v>
      </c>
      <c r="AP1035">
        <v>15</v>
      </c>
      <c r="AQ1035">
        <v>0</v>
      </c>
      <c r="AR1035">
        <v>0</v>
      </c>
      <c r="AS1035">
        <v>0</v>
      </c>
      <c r="AT1035" s="1">
        <v>563.61</v>
      </c>
      <c r="AU1035" s="1">
        <v>8454.15</v>
      </c>
      <c r="AV1035" s="1">
        <v>0</v>
      </c>
      <c r="AW1035" s="1">
        <v>8454.15</v>
      </c>
      <c r="AX1035" t="s">
        <v>229</v>
      </c>
    </row>
    <row r="1036" spans="1:50" x14ac:dyDescent="0.25">
      <c r="A1036" t="s">
        <v>6474</v>
      </c>
      <c r="B1036" t="s">
        <v>67</v>
      </c>
      <c r="C1036">
        <v>2014</v>
      </c>
      <c r="D1036" t="s">
        <v>6475</v>
      </c>
      <c r="E1036" t="s">
        <v>923</v>
      </c>
      <c r="F1036" t="s">
        <v>397</v>
      </c>
      <c r="G1036" t="s">
        <v>71</v>
      </c>
      <c r="H1036" t="s">
        <v>72</v>
      </c>
      <c r="I1036" t="s">
        <v>230</v>
      </c>
      <c r="J1036" t="s">
        <v>398</v>
      </c>
      <c r="K1036" t="s">
        <v>399</v>
      </c>
      <c r="L1036" t="s">
        <v>61</v>
      </c>
      <c r="M1036" t="s">
        <v>76</v>
      </c>
      <c r="N1036" t="s">
        <v>76</v>
      </c>
      <c r="O1036" t="s">
        <v>76</v>
      </c>
      <c r="P1036" t="s">
        <v>77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 s="1" t="s">
        <v>78</v>
      </c>
      <c r="AU1036" s="1">
        <v>0</v>
      </c>
      <c r="AV1036" s="1">
        <v>0</v>
      </c>
      <c r="AW1036" s="1">
        <v>0</v>
      </c>
      <c r="AX1036" t="s">
        <v>399</v>
      </c>
    </row>
    <row r="1037" spans="1:50" x14ac:dyDescent="0.25">
      <c r="A1037" t="s">
        <v>6488</v>
      </c>
      <c r="B1037" t="s">
        <v>101</v>
      </c>
      <c r="C1037" t="s">
        <v>251</v>
      </c>
      <c r="D1037" t="s">
        <v>6489</v>
      </c>
      <c r="E1037" t="s">
        <v>1951</v>
      </c>
      <c r="F1037" t="s">
        <v>1952</v>
      </c>
      <c r="G1037" t="s">
        <v>71</v>
      </c>
      <c r="H1037" t="s">
        <v>106</v>
      </c>
      <c r="I1037" t="s">
        <v>73</v>
      </c>
      <c r="J1037" t="s">
        <v>1953</v>
      </c>
      <c r="K1037" t="s">
        <v>1954</v>
      </c>
      <c r="L1037" t="s">
        <v>61</v>
      </c>
      <c r="M1037" t="s">
        <v>62</v>
      </c>
      <c r="N1037" t="s">
        <v>76</v>
      </c>
      <c r="O1037" t="s">
        <v>76</v>
      </c>
      <c r="P1037" t="s">
        <v>110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 s="1" t="s">
        <v>78</v>
      </c>
      <c r="AU1037" s="1">
        <v>0</v>
      </c>
      <c r="AV1037" s="1">
        <v>0</v>
      </c>
      <c r="AW1037" s="1">
        <v>0</v>
      </c>
      <c r="AX1037" t="s">
        <v>1954</v>
      </c>
    </row>
    <row r="1038" spans="1:50" x14ac:dyDescent="0.25">
      <c r="A1038" t="s">
        <v>6490</v>
      </c>
      <c r="B1038" t="s">
        <v>67</v>
      </c>
      <c r="C1038">
        <v>2014</v>
      </c>
      <c r="D1038" t="s">
        <v>6491</v>
      </c>
      <c r="E1038" t="s">
        <v>2378</v>
      </c>
      <c r="F1038" t="s">
        <v>724</v>
      </c>
      <c r="G1038" t="s">
        <v>116</v>
      </c>
      <c r="H1038" t="s">
        <v>72</v>
      </c>
      <c r="I1038" t="s">
        <v>117</v>
      </c>
      <c r="J1038" t="s">
        <v>725</v>
      </c>
      <c r="K1038" t="s">
        <v>726</v>
      </c>
      <c r="L1038" t="s">
        <v>61</v>
      </c>
      <c r="M1038" t="s">
        <v>76</v>
      </c>
      <c r="N1038" t="s">
        <v>76</v>
      </c>
      <c r="O1038" t="s">
        <v>76</v>
      </c>
      <c r="P1038" t="s">
        <v>120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 s="1" t="s">
        <v>78</v>
      </c>
      <c r="AU1038" s="1">
        <v>0</v>
      </c>
      <c r="AV1038" s="1">
        <v>0</v>
      </c>
      <c r="AW1038" s="1">
        <v>0</v>
      </c>
      <c r="AX1038" t="s">
        <v>726</v>
      </c>
    </row>
    <row r="1039" spans="1:50" x14ac:dyDescent="0.25">
      <c r="A1039" t="s">
        <v>6492</v>
      </c>
      <c r="B1039" t="s">
        <v>67</v>
      </c>
      <c r="C1039" t="s">
        <v>94</v>
      </c>
      <c r="D1039" t="s">
        <v>6493</v>
      </c>
      <c r="E1039" t="s">
        <v>6494</v>
      </c>
      <c r="F1039" t="s">
        <v>987</v>
      </c>
      <c r="G1039" t="s">
        <v>71</v>
      </c>
      <c r="H1039" t="s">
        <v>72</v>
      </c>
      <c r="I1039" t="s">
        <v>73</v>
      </c>
      <c r="J1039" t="s">
        <v>988</v>
      </c>
      <c r="K1039" t="s">
        <v>989</v>
      </c>
      <c r="L1039" t="s">
        <v>61</v>
      </c>
      <c r="M1039" t="s">
        <v>76</v>
      </c>
      <c r="N1039" t="s">
        <v>76</v>
      </c>
      <c r="O1039" t="s">
        <v>76</v>
      </c>
      <c r="P1039" t="s">
        <v>77</v>
      </c>
      <c r="Q1039">
        <v>5</v>
      </c>
      <c r="R1039">
        <v>5</v>
      </c>
      <c r="S1039">
        <v>5</v>
      </c>
      <c r="T1039">
        <v>5</v>
      </c>
      <c r="U1039">
        <v>5</v>
      </c>
      <c r="V1039">
        <v>5</v>
      </c>
      <c r="W1039">
        <v>5</v>
      </c>
      <c r="X1039">
        <v>5</v>
      </c>
      <c r="Y1039">
        <v>5</v>
      </c>
      <c r="Z1039">
        <v>5</v>
      </c>
      <c r="AA1039">
        <v>5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5</v>
      </c>
      <c r="AL1039">
        <v>0</v>
      </c>
      <c r="AM1039">
        <v>0</v>
      </c>
      <c r="AN1039">
        <v>0</v>
      </c>
      <c r="AO1039">
        <v>0</v>
      </c>
      <c r="AP1039">
        <v>5</v>
      </c>
      <c r="AQ1039">
        <v>0</v>
      </c>
      <c r="AR1039">
        <v>0</v>
      </c>
      <c r="AS1039">
        <v>0</v>
      </c>
      <c r="AT1039" s="1">
        <v>606.5</v>
      </c>
      <c r="AU1039" s="1">
        <v>3032.5</v>
      </c>
      <c r="AV1039" s="1">
        <v>0</v>
      </c>
      <c r="AW1039" s="1">
        <v>3032.5</v>
      </c>
      <c r="AX1039" t="s">
        <v>989</v>
      </c>
    </row>
    <row r="1040" spans="1:50" x14ac:dyDescent="0.25">
      <c r="A1040" t="s">
        <v>6495</v>
      </c>
      <c r="B1040" t="s">
        <v>67</v>
      </c>
      <c r="C1040" t="s">
        <v>455</v>
      </c>
      <c r="D1040" t="s">
        <v>6496</v>
      </c>
      <c r="E1040" t="s">
        <v>6497</v>
      </c>
      <c r="F1040" t="s">
        <v>1063</v>
      </c>
      <c r="G1040" t="s">
        <v>71</v>
      </c>
      <c r="H1040" t="s">
        <v>72</v>
      </c>
      <c r="I1040" t="s">
        <v>73</v>
      </c>
      <c r="J1040" t="s">
        <v>1064</v>
      </c>
      <c r="K1040" t="s">
        <v>1065</v>
      </c>
      <c r="L1040" t="s">
        <v>61</v>
      </c>
      <c r="M1040" t="s">
        <v>76</v>
      </c>
      <c r="N1040" t="s">
        <v>76</v>
      </c>
      <c r="O1040" t="s">
        <v>76</v>
      </c>
      <c r="P1040" t="s">
        <v>77</v>
      </c>
      <c r="Q1040">
        <v>20</v>
      </c>
      <c r="R1040">
        <v>20</v>
      </c>
      <c r="S1040">
        <v>20</v>
      </c>
      <c r="T1040">
        <v>20</v>
      </c>
      <c r="U1040">
        <v>20</v>
      </c>
      <c r="V1040">
        <v>20</v>
      </c>
      <c r="W1040">
        <v>20</v>
      </c>
      <c r="X1040">
        <v>20</v>
      </c>
      <c r="Y1040">
        <v>20</v>
      </c>
      <c r="Z1040">
        <v>20</v>
      </c>
      <c r="AA1040">
        <v>20</v>
      </c>
      <c r="AB1040">
        <v>20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20</v>
      </c>
      <c r="AL1040">
        <v>0</v>
      </c>
      <c r="AM1040">
        <v>0</v>
      </c>
      <c r="AN1040">
        <v>0</v>
      </c>
      <c r="AO1040">
        <v>0</v>
      </c>
      <c r="AP1040">
        <v>20</v>
      </c>
      <c r="AQ1040">
        <v>0</v>
      </c>
      <c r="AR1040">
        <v>0</v>
      </c>
      <c r="AS1040">
        <v>0</v>
      </c>
      <c r="AT1040" s="1">
        <v>577.54</v>
      </c>
      <c r="AU1040" s="1">
        <v>11550.8</v>
      </c>
      <c r="AV1040" s="1">
        <v>0</v>
      </c>
      <c r="AW1040" s="1">
        <v>11550.8</v>
      </c>
      <c r="AX1040" t="s">
        <v>1065</v>
      </c>
    </row>
    <row r="1041" spans="1:50" x14ac:dyDescent="0.25">
      <c r="A1041" t="s">
        <v>5680</v>
      </c>
      <c r="B1041" t="s">
        <v>67</v>
      </c>
      <c r="C1041">
        <v>2014</v>
      </c>
      <c r="D1041" t="s">
        <v>5681</v>
      </c>
      <c r="E1041" t="s">
        <v>2574</v>
      </c>
      <c r="F1041" t="s">
        <v>414</v>
      </c>
      <c r="G1041" t="s">
        <v>71</v>
      </c>
      <c r="H1041" t="s">
        <v>72</v>
      </c>
      <c r="I1041" t="s">
        <v>73</v>
      </c>
      <c r="J1041" t="s">
        <v>415</v>
      </c>
      <c r="K1041" t="s">
        <v>416</v>
      </c>
      <c r="L1041" t="s">
        <v>61</v>
      </c>
      <c r="M1041" t="s">
        <v>76</v>
      </c>
      <c r="N1041" t="s">
        <v>76</v>
      </c>
      <c r="O1041" t="s">
        <v>76</v>
      </c>
      <c r="P1041" t="s">
        <v>77</v>
      </c>
      <c r="Q1041">
        <v>10</v>
      </c>
      <c r="R1041">
        <v>10</v>
      </c>
      <c r="S1041">
        <v>10</v>
      </c>
      <c r="T1041">
        <v>10</v>
      </c>
      <c r="U1041">
        <v>10</v>
      </c>
      <c r="V1041">
        <v>10</v>
      </c>
      <c r="W1041">
        <v>10</v>
      </c>
      <c r="X1041">
        <v>10</v>
      </c>
      <c r="Y1041">
        <v>10</v>
      </c>
      <c r="Z1041">
        <v>10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10</v>
      </c>
      <c r="AL1041">
        <v>0</v>
      </c>
      <c r="AM1041">
        <v>0</v>
      </c>
      <c r="AN1041">
        <v>0</v>
      </c>
      <c r="AO1041">
        <v>0</v>
      </c>
      <c r="AP1041">
        <v>10</v>
      </c>
      <c r="AQ1041">
        <v>0</v>
      </c>
      <c r="AR1041">
        <v>0</v>
      </c>
      <c r="AS1041">
        <v>0</v>
      </c>
      <c r="AT1041" s="1">
        <v>547.48</v>
      </c>
      <c r="AU1041" s="1">
        <v>5474.8</v>
      </c>
      <c r="AV1041" s="1">
        <v>0</v>
      </c>
      <c r="AW1041" s="1">
        <v>5474.8</v>
      </c>
      <c r="AX1041" t="s">
        <v>416</v>
      </c>
    </row>
    <row r="1042" spans="1:50" x14ac:dyDescent="0.25">
      <c r="A1042" t="s">
        <v>5682</v>
      </c>
      <c r="B1042" t="s">
        <v>51</v>
      </c>
      <c r="C1042" t="s">
        <v>122</v>
      </c>
      <c r="D1042" t="s">
        <v>5683</v>
      </c>
      <c r="E1042" t="s">
        <v>5684</v>
      </c>
      <c r="F1042" t="s">
        <v>188</v>
      </c>
      <c r="G1042" t="s">
        <v>76</v>
      </c>
      <c r="H1042" t="s">
        <v>57</v>
      </c>
      <c r="I1042" t="s">
        <v>126</v>
      </c>
      <c r="J1042" t="s">
        <v>76</v>
      </c>
      <c r="K1042" t="s">
        <v>76</v>
      </c>
      <c r="L1042" t="s">
        <v>61</v>
      </c>
      <c r="M1042" t="s">
        <v>62</v>
      </c>
      <c r="N1042" t="s">
        <v>76</v>
      </c>
      <c r="O1042" t="s">
        <v>76</v>
      </c>
      <c r="P1042" t="s">
        <v>127</v>
      </c>
      <c r="Q1042">
        <v>23</v>
      </c>
      <c r="R1042">
        <v>23</v>
      </c>
      <c r="S1042">
        <v>19</v>
      </c>
      <c r="T1042">
        <v>11</v>
      </c>
      <c r="U1042">
        <v>11</v>
      </c>
      <c r="V1042">
        <v>3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23</v>
      </c>
      <c r="AL1042">
        <v>0</v>
      </c>
      <c r="AM1042">
        <v>0</v>
      </c>
      <c r="AN1042">
        <v>0</v>
      </c>
      <c r="AO1042">
        <v>0</v>
      </c>
      <c r="AP1042">
        <v>23</v>
      </c>
      <c r="AQ1042">
        <v>0</v>
      </c>
      <c r="AR1042">
        <v>0</v>
      </c>
      <c r="AS1042">
        <v>0</v>
      </c>
      <c r="AT1042" s="1">
        <v>9889</v>
      </c>
      <c r="AU1042" s="1">
        <v>227447</v>
      </c>
      <c r="AV1042" s="1">
        <v>0</v>
      </c>
      <c r="AW1042" s="1">
        <v>0</v>
      </c>
      <c r="AX1042" t="s">
        <v>188</v>
      </c>
    </row>
    <row r="1043" spans="1:50" x14ac:dyDescent="0.25">
      <c r="A1043" t="s">
        <v>5685</v>
      </c>
      <c r="B1043" t="s">
        <v>51</v>
      </c>
      <c r="C1043">
        <v>2013</v>
      </c>
      <c r="D1043" t="s">
        <v>5686</v>
      </c>
      <c r="E1043" t="s">
        <v>5687</v>
      </c>
      <c r="F1043" t="s">
        <v>1974</v>
      </c>
      <c r="G1043" t="s">
        <v>76</v>
      </c>
      <c r="H1043" t="s">
        <v>57</v>
      </c>
      <c r="I1043" t="s">
        <v>689</v>
      </c>
      <c r="J1043" t="s">
        <v>76</v>
      </c>
      <c r="K1043" t="s">
        <v>76</v>
      </c>
      <c r="L1043" t="s">
        <v>61</v>
      </c>
      <c r="M1043" t="s">
        <v>62</v>
      </c>
      <c r="N1043" t="s">
        <v>76</v>
      </c>
      <c r="O1043" t="s">
        <v>76</v>
      </c>
      <c r="P1043" t="s">
        <v>65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 s="1" t="s">
        <v>78</v>
      </c>
      <c r="AU1043" s="1">
        <v>0</v>
      </c>
      <c r="AV1043" s="1">
        <v>0</v>
      </c>
      <c r="AW1043" s="1">
        <v>0</v>
      </c>
      <c r="AX1043" t="s">
        <v>1974</v>
      </c>
    </row>
    <row r="1044" spans="1:50" x14ac:dyDescent="0.25">
      <c r="A1044" t="s">
        <v>5688</v>
      </c>
      <c r="B1044" t="s">
        <v>67</v>
      </c>
      <c r="C1044">
        <v>2014</v>
      </c>
      <c r="D1044" t="s">
        <v>5689</v>
      </c>
      <c r="E1044" t="s">
        <v>247</v>
      </c>
      <c r="F1044" t="s">
        <v>248</v>
      </c>
      <c r="G1044" t="s">
        <v>71</v>
      </c>
      <c r="H1044" t="s">
        <v>72</v>
      </c>
      <c r="I1044" t="s">
        <v>133</v>
      </c>
      <c r="J1044" t="s">
        <v>215</v>
      </c>
      <c r="K1044" t="s">
        <v>249</v>
      </c>
      <c r="L1044" t="s">
        <v>61</v>
      </c>
      <c r="M1044" t="s">
        <v>76</v>
      </c>
      <c r="N1044" t="s">
        <v>76</v>
      </c>
      <c r="O1044" t="s">
        <v>76</v>
      </c>
      <c r="P1044" t="s">
        <v>77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 s="1" t="s">
        <v>78</v>
      </c>
      <c r="AU1044" s="1">
        <v>0</v>
      </c>
      <c r="AV1044" s="1">
        <v>0</v>
      </c>
      <c r="AW1044" s="1">
        <v>0</v>
      </c>
      <c r="AX1044" t="s">
        <v>249</v>
      </c>
    </row>
    <row r="1045" spans="1:50" x14ac:dyDescent="0.25">
      <c r="A1045" t="s">
        <v>6819</v>
      </c>
      <c r="B1045" t="s">
        <v>67</v>
      </c>
      <c r="C1045" t="s">
        <v>284</v>
      </c>
      <c r="D1045" t="s">
        <v>6820</v>
      </c>
      <c r="E1045" t="s">
        <v>8308</v>
      </c>
      <c r="F1045" t="s">
        <v>2805</v>
      </c>
      <c r="G1045" t="s">
        <v>71</v>
      </c>
      <c r="H1045" t="s">
        <v>72</v>
      </c>
      <c r="I1045" t="s">
        <v>230</v>
      </c>
      <c r="J1045" t="s">
        <v>2806</v>
      </c>
      <c r="K1045" t="s">
        <v>2807</v>
      </c>
      <c r="L1045" t="s">
        <v>61</v>
      </c>
      <c r="M1045" t="s">
        <v>76</v>
      </c>
      <c r="N1045" t="s">
        <v>76</v>
      </c>
      <c r="O1045" t="s">
        <v>76</v>
      </c>
      <c r="P1045" t="s">
        <v>77</v>
      </c>
      <c r="Q1045">
        <v>2844</v>
      </c>
      <c r="R1045">
        <v>2844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7784</v>
      </c>
      <c r="AG1045">
        <v>0</v>
      </c>
      <c r="AH1045">
        <v>0</v>
      </c>
      <c r="AI1045">
        <v>7784</v>
      </c>
      <c r="AJ1045">
        <v>2131</v>
      </c>
      <c r="AK1045">
        <v>834</v>
      </c>
      <c r="AL1045">
        <v>0</v>
      </c>
      <c r="AM1045">
        <v>0</v>
      </c>
      <c r="AN1045">
        <v>2010</v>
      </c>
      <c r="AO1045">
        <v>0</v>
      </c>
      <c r="AP1045">
        <v>2844</v>
      </c>
      <c r="AQ1045">
        <v>0</v>
      </c>
      <c r="AR1045">
        <v>7784</v>
      </c>
      <c r="AS1045">
        <v>6826</v>
      </c>
      <c r="AT1045" s="1">
        <v>362.82619999999997</v>
      </c>
      <c r="AU1045" s="1">
        <v>1031877.7127999999</v>
      </c>
      <c r="AV1045" s="1">
        <v>2824239.1407999997</v>
      </c>
      <c r="AW1045" s="1">
        <v>0</v>
      </c>
      <c r="AX1045" t="s">
        <v>2807</v>
      </c>
    </row>
    <row r="1046" spans="1:50" x14ac:dyDescent="0.25">
      <c r="A1046" t="s">
        <v>3380</v>
      </c>
      <c r="B1046" t="s">
        <v>67</v>
      </c>
      <c r="C1046">
        <v>2014</v>
      </c>
      <c r="D1046" t="s">
        <v>3381</v>
      </c>
      <c r="E1046" t="s">
        <v>69</v>
      </c>
      <c r="F1046" t="s">
        <v>70</v>
      </c>
      <c r="G1046" t="s">
        <v>71</v>
      </c>
      <c r="H1046" t="s">
        <v>72</v>
      </c>
      <c r="I1046" t="s">
        <v>73</v>
      </c>
      <c r="J1046" t="s">
        <v>74</v>
      </c>
      <c r="K1046" t="s">
        <v>75</v>
      </c>
      <c r="L1046" t="s">
        <v>61</v>
      </c>
      <c r="M1046" t="s">
        <v>76</v>
      </c>
      <c r="N1046" t="s">
        <v>76</v>
      </c>
      <c r="O1046" t="s">
        <v>76</v>
      </c>
      <c r="P1046" t="s">
        <v>77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 s="1" t="s">
        <v>78</v>
      </c>
      <c r="AU1046" s="1">
        <v>0</v>
      </c>
      <c r="AV1046" s="1">
        <v>0</v>
      </c>
      <c r="AW1046" s="1">
        <v>0</v>
      </c>
      <c r="AX1046" t="s">
        <v>75</v>
      </c>
    </row>
    <row r="1047" spans="1:50" x14ac:dyDescent="0.25">
      <c r="A1047" t="s">
        <v>3382</v>
      </c>
      <c r="B1047" t="s">
        <v>67</v>
      </c>
      <c r="C1047">
        <v>2014</v>
      </c>
      <c r="D1047" t="s">
        <v>3383</v>
      </c>
      <c r="E1047" t="s">
        <v>311</v>
      </c>
      <c r="F1047" t="s">
        <v>312</v>
      </c>
      <c r="G1047" t="s">
        <v>71</v>
      </c>
      <c r="H1047" t="s">
        <v>72</v>
      </c>
      <c r="I1047" t="s">
        <v>73</v>
      </c>
      <c r="J1047" t="s">
        <v>313</v>
      </c>
      <c r="K1047" t="s">
        <v>314</v>
      </c>
      <c r="L1047" t="s">
        <v>61</v>
      </c>
      <c r="M1047" t="s">
        <v>76</v>
      </c>
      <c r="N1047" t="s">
        <v>76</v>
      </c>
      <c r="O1047" t="s">
        <v>76</v>
      </c>
      <c r="P1047" t="s">
        <v>77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 s="1" t="s">
        <v>78</v>
      </c>
      <c r="AU1047" s="1">
        <v>0</v>
      </c>
      <c r="AV1047" s="1">
        <v>0</v>
      </c>
      <c r="AW1047" s="1">
        <v>0</v>
      </c>
      <c r="AX1047" t="s">
        <v>314</v>
      </c>
    </row>
    <row r="1048" spans="1:50" x14ac:dyDescent="0.25">
      <c r="A1048" t="s">
        <v>3512</v>
      </c>
      <c r="B1048" t="s">
        <v>51</v>
      </c>
      <c r="C1048" t="s">
        <v>122</v>
      </c>
      <c r="D1048" t="s">
        <v>3513</v>
      </c>
      <c r="E1048" t="s">
        <v>3514</v>
      </c>
      <c r="F1048" t="s">
        <v>1307</v>
      </c>
      <c r="G1048" t="s">
        <v>76</v>
      </c>
      <c r="H1048" t="s">
        <v>57</v>
      </c>
      <c r="I1048" t="s">
        <v>126</v>
      </c>
      <c r="J1048" t="s">
        <v>76</v>
      </c>
      <c r="K1048" t="s">
        <v>76</v>
      </c>
      <c r="L1048" t="s">
        <v>61</v>
      </c>
      <c r="M1048" t="s">
        <v>62</v>
      </c>
      <c r="N1048" t="s">
        <v>76</v>
      </c>
      <c r="O1048" t="s">
        <v>76</v>
      </c>
      <c r="P1048" t="s">
        <v>127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 s="1" t="s">
        <v>78</v>
      </c>
      <c r="AU1048" s="1">
        <v>0</v>
      </c>
      <c r="AV1048" s="1">
        <v>0</v>
      </c>
      <c r="AW1048" s="1">
        <v>0</v>
      </c>
      <c r="AX1048" t="s">
        <v>76</v>
      </c>
    </row>
    <row r="1049" spans="1:50" x14ac:dyDescent="0.25">
      <c r="A1049" t="s">
        <v>8210</v>
      </c>
      <c r="B1049" t="s">
        <v>67</v>
      </c>
      <c r="C1049" t="s">
        <v>284</v>
      </c>
      <c r="D1049" t="s">
        <v>8211</v>
      </c>
      <c r="E1049" t="s">
        <v>8356</v>
      </c>
      <c r="F1049" t="s">
        <v>8264</v>
      </c>
      <c r="G1049" t="s">
        <v>71</v>
      </c>
      <c r="H1049" t="s">
        <v>72</v>
      </c>
      <c r="I1049" t="s">
        <v>280</v>
      </c>
      <c r="J1049" t="s">
        <v>8265</v>
      </c>
      <c r="K1049" t="s">
        <v>6816</v>
      </c>
      <c r="L1049" t="s">
        <v>61</v>
      </c>
      <c r="M1049" t="s">
        <v>76</v>
      </c>
      <c r="N1049" t="s">
        <v>76</v>
      </c>
      <c r="O1049" t="s">
        <v>76</v>
      </c>
      <c r="P1049" t="s">
        <v>77</v>
      </c>
      <c r="Q1049">
        <v>62</v>
      </c>
      <c r="R1049">
        <v>62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147</v>
      </c>
      <c r="AF1049">
        <v>0</v>
      </c>
      <c r="AG1049">
        <v>0</v>
      </c>
      <c r="AH1049">
        <v>0</v>
      </c>
      <c r="AI1049">
        <v>147</v>
      </c>
      <c r="AJ1049">
        <v>6</v>
      </c>
      <c r="AK1049">
        <v>62</v>
      </c>
      <c r="AL1049">
        <v>0</v>
      </c>
      <c r="AM1049">
        <v>0</v>
      </c>
      <c r="AN1049">
        <v>0</v>
      </c>
      <c r="AO1049">
        <v>0</v>
      </c>
      <c r="AP1049">
        <v>62</v>
      </c>
      <c r="AQ1049">
        <v>72</v>
      </c>
      <c r="AR1049">
        <v>75</v>
      </c>
      <c r="AS1049">
        <v>147</v>
      </c>
      <c r="AT1049" s="1">
        <v>1486.4682</v>
      </c>
      <c r="AU1049" s="1">
        <v>92161.028399999996</v>
      </c>
      <c r="AV1049" s="1">
        <v>218510.8254</v>
      </c>
      <c r="AW1049" s="1">
        <v>0</v>
      </c>
      <c r="AX1049" t="s">
        <v>6816</v>
      </c>
    </row>
    <row r="1050" spans="1:50" x14ac:dyDescent="0.25">
      <c r="A1050" t="s">
        <v>3515</v>
      </c>
      <c r="B1050" t="s">
        <v>67</v>
      </c>
      <c r="C1050">
        <v>2014</v>
      </c>
      <c r="D1050" t="s">
        <v>3516</v>
      </c>
      <c r="E1050" t="s">
        <v>923</v>
      </c>
      <c r="F1050" t="s">
        <v>397</v>
      </c>
      <c r="G1050" t="s">
        <v>71</v>
      </c>
      <c r="H1050" t="s">
        <v>72</v>
      </c>
      <c r="I1050" t="s">
        <v>230</v>
      </c>
      <c r="J1050" t="s">
        <v>398</v>
      </c>
      <c r="K1050" t="s">
        <v>399</v>
      </c>
      <c r="L1050" t="s">
        <v>61</v>
      </c>
      <c r="M1050" t="s">
        <v>76</v>
      </c>
      <c r="N1050" t="s">
        <v>76</v>
      </c>
      <c r="O1050" t="s">
        <v>76</v>
      </c>
      <c r="P1050" t="s">
        <v>77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 s="1" t="s">
        <v>78</v>
      </c>
      <c r="AU1050" s="1">
        <v>0</v>
      </c>
      <c r="AV1050" s="1">
        <v>0</v>
      </c>
      <c r="AW1050" s="1">
        <v>0</v>
      </c>
      <c r="AX1050" t="s">
        <v>399</v>
      </c>
    </row>
    <row r="1051" spans="1:50" x14ac:dyDescent="0.25">
      <c r="A1051" t="s">
        <v>1829</v>
      </c>
      <c r="B1051" t="s">
        <v>101</v>
      </c>
      <c r="C1051" t="s">
        <v>251</v>
      </c>
      <c r="D1051" t="s">
        <v>1830</v>
      </c>
      <c r="E1051" t="s">
        <v>1831</v>
      </c>
      <c r="F1051" t="s">
        <v>1000</v>
      </c>
      <c r="G1051" t="s">
        <v>71</v>
      </c>
      <c r="H1051" t="s">
        <v>106</v>
      </c>
      <c r="I1051" t="s">
        <v>73</v>
      </c>
      <c r="J1051" t="s">
        <v>1001</v>
      </c>
      <c r="K1051" t="s">
        <v>1002</v>
      </c>
      <c r="L1051" t="s">
        <v>61</v>
      </c>
      <c r="M1051" t="s">
        <v>76</v>
      </c>
      <c r="N1051" t="s">
        <v>76</v>
      </c>
      <c r="O1051" t="s">
        <v>76</v>
      </c>
      <c r="P1051" t="s">
        <v>110</v>
      </c>
      <c r="Q1051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1</v>
      </c>
      <c r="AM1051">
        <v>0</v>
      </c>
      <c r="AN1051">
        <v>0</v>
      </c>
      <c r="AO1051">
        <v>0</v>
      </c>
      <c r="AP1051">
        <v>1</v>
      </c>
      <c r="AQ1051">
        <v>0</v>
      </c>
      <c r="AR1051">
        <v>0</v>
      </c>
      <c r="AS1051">
        <v>0</v>
      </c>
      <c r="AT1051" s="1">
        <v>363.7285</v>
      </c>
      <c r="AU1051" s="1">
        <v>363.7285</v>
      </c>
      <c r="AV1051" s="1">
        <v>0</v>
      </c>
      <c r="AW1051" s="1">
        <v>363.7285</v>
      </c>
      <c r="AX1051" t="s">
        <v>1002</v>
      </c>
    </row>
    <row r="1052" spans="1:50" x14ac:dyDescent="0.25">
      <c r="A1052" t="s">
        <v>2042</v>
      </c>
      <c r="B1052" t="s">
        <v>67</v>
      </c>
      <c r="C1052">
        <v>2014</v>
      </c>
      <c r="D1052" t="s">
        <v>2043</v>
      </c>
      <c r="E1052" t="s">
        <v>292</v>
      </c>
      <c r="F1052" t="s">
        <v>293</v>
      </c>
      <c r="G1052" t="s">
        <v>71</v>
      </c>
      <c r="H1052" t="s">
        <v>72</v>
      </c>
      <c r="I1052" t="s">
        <v>73</v>
      </c>
      <c r="J1052" t="s">
        <v>294</v>
      </c>
      <c r="K1052" t="s">
        <v>295</v>
      </c>
      <c r="L1052" t="s">
        <v>61</v>
      </c>
      <c r="M1052" t="s">
        <v>62</v>
      </c>
      <c r="N1052" t="s">
        <v>76</v>
      </c>
      <c r="O1052" t="s">
        <v>76</v>
      </c>
      <c r="P1052" t="s">
        <v>77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 s="1" t="s">
        <v>78</v>
      </c>
      <c r="AU1052" s="1">
        <v>0</v>
      </c>
      <c r="AV1052" s="1">
        <v>0</v>
      </c>
      <c r="AW1052" s="1">
        <v>0</v>
      </c>
      <c r="AX1052" t="s">
        <v>295</v>
      </c>
    </row>
    <row r="1053" spans="1:50" x14ac:dyDescent="0.25">
      <c r="A1053" t="s">
        <v>2044</v>
      </c>
      <c r="B1053" t="s">
        <v>67</v>
      </c>
      <c r="C1053" t="s">
        <v>94</v>
      </c>
      <c r="D1053" t="s">
        <v>2045</v>
      </c>
      <c r="E1053" t="s">
        <v>2046</v>
      </c>
      <c r="F1053" t="s">
        <v>279</v>
      </c>
      <c r="G1053" t="s">
        <v>71</v>
      </c>
      <c r="H1053" t="s">
        <v>72</v>
      </c>
      <c r="I1053" t="s">
        <v>280</v>
      </c>
      <c r="J1053" t="s">
        <v>281</v>
      </c>
      <c r="K1053" t="s">
        <v>282</v>
      </c>
      <c r="L1053" t="s">
        <v>61</v>
      </c>
      <c r="M1053" t="s">
        <v>76</v>
      </c>
      <c r="N1053" t="s">
        <v>76</v>
      </c>
      <c r="O1053" t="s">
        <v>76</v>
      </c>
      <c r="P1053" t="s">
        <v>77</v>
      </c>
      <c r="Q1053">
        <v>27</v>
      </c>
      <c r="R1053">
        <v>27</v>
      </c>
      <c r="S1053">
        <v>27</v>
      </c>
      <c r="T1053">
        <v>27</v>
      </c>
      <c r="U1053">
        <v>27</v>
      </c>
      <c r="V1053">
        <v>27</v>
      </c>
      <c r="W1053">
        <v>27</v>
      </c>
      <c r="X1053">
        <v>27</v>
      </c>
      <c r="Y1053">
        <v>27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27</v>
      </c>
      <c r="AL1053">
        <v>0</v>
      </c>
      <c r="AM1053">
        <v>0</v>
      </c>
      <c r="AN1053">
        <v>0</v>
      </c>
      <c r="AO1053">
        <v>0</v>
      </c>
      <c r="AP1053">
        <v>27</v>
      </c>
      <c r="AQ1053">
        <v>0</v>
      </c>
      <c r="AR1053">
        <v>0</v>
      </c>
      <c r="AS1053">
        <v>0</v>
      </c>
      <c r="AT1053" s="1">
        <v>1201.74</v>
      </c>
      <c r="AU1053" s="1">
        <v>32446.98</v>
      </c>
      <c r="AV1053" s="1">
        <v>0</v>
      </c>
      <c r="AW1053" s="1">
        <v>32446.98</v>
      </c>
      <c r="AX1053" t="s">
        <v>282</v>
      </c>
    </row>
    <row r="1054" spans="1:50" x14ac:dyDescent="0.25">
      <c r="A1054" t="s">
        <v>2047</v>
      </c>
      <c r="B1054" t="s">
        <v>67</v>
      </c>
      <c r="C1054">
        <v>2014</v>
      </c>
      <c r="D1054" t="s">
        <v>2048</v>
      </c>
      <c r="E1054" t="s">
        <v>441</v>
      </c>
      <c r="F1054" t="s">
        <v>362</v>
      </c>
      <c r="G1054" t="s">
        <v>71</v>
      </c>
      <c r="H1054" t="s">
        <v>72</v>
      </c>
      <c r="I1054" t="s">
        <v>230</v>
      </c>
      <c r="J1054" t="s">
        <v>363</v>
      </c>
      <c r="K1054" t="s">
        <v>364</v>
      </c>
      <c r="L1054" t="s">
        <v>61</v>
      </c>
      <c r="M1054" t="s">
        <v>76</v>
      </c>
      <c r="N1054" t="s">
        <v>76</v>
      </c>
      <c r="O1054" t="s">
        <v>76</v>
      </c>
      <c r="P1054" t="s">
        <v>77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 s="1" t="s">
        <v>78</v>
      </c>
      <c r="AU1054" s="1">
        <v>0</v>
      </c>
      <c r="AV1054" s="1">
        <v>0</v>
      </c>
      <c r="AW1054" s="1">
        <v>0</v>
      </c>
      <c r="AX1054" t="s">
        <v>364</v>
      </c>
    </row>
    <row r="1055" spans="1:50" x14ac:dyDescent="0.25">
      <c r="A1055" t="s">
        <v>2049</v>
      </c>
      <c r="B1055" t="s">
        <v>101</v>
      </c>
      <c r="C1055">
        <v>2012</v>
      </c>
      <c r="D1055" t="s">
        <v>2050</v>
      </c>
      <c r="E1055" t="s">
        <v>2051</v>
      </c>
      <c r="F1055" t="s">
        <v>152</v>
      </c>
      <c r="G1055" t="s">
        <v>71</v>
      </c>
      <c r="H1055" t="s">
        <v>106</v>
      </c>
      <c r="I1055" t="s">
        <v>73</v>
      </c>
      <c r="J1055" t="s">
        <v>153</v>
      </c>
      <c r="K1055" t="s">
        <v>154</v>
      </c>
      <c r="L1055" t="s">
        <v>61</v>
      </c>
      <c r="M1055" t="s">
        <v>76</v>
      </c>
      <c r="N1055" t="s">
        <v>76</v>
      </c>
      <c r="O1055" t="s">
        <v>76</v>
      </c>
      <c r="P1055" t="s">
        <v>110</v>
      </c>
      <c r="Q1055">
        <v>87</v>
      </c>
      <c r="R1055">
        <v>87</v>
      </c>
      <c r="S1055">
        <v>87</v>
      </c>
      <c r="T1055">
        <v>87</v>
      </c>
      <c r="U1055">
        <v>87</v>
      </c>
      <c r="V1055">
        <v>87</v>
      </c>
      <c r="W1055">
        <v>87</v>
      </c>
      <c r="X1055">
        <v>87</v>
      </c>
      <c r="Y1055">
        <v>87</v>
      </c>
      <c r="Z1055">
        <v>87</v>
      </c>
      <c r="AA1055">
        <v>87</v>
      </c>
      <c r="AB1055">
        <v>87</v>
      </c>
      <c r="AC1055">
        <v>87</v>
      </c>
      <c r="AD1055">
        <v>87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87</v>
      </c>
      <c r="AL1055">
        <v>0</v>
      </c>
      <c r="AM1055">
        <v>0</v>
      </c>
      <c r="AN1055">
        <v>0</v>
      </c>
      <c r="AO1055">
        <v>0</v>
      </c>
      <c r="AP1055">
        <v>87</v>
      </c>
      <c r="AQ1055">
        <v>0</v>
      </c>
      <c r="AR1055">
        <v>0</v>
      </c>
      <c r="AS1055">
        <v>0</v>
      </c>
      <c r="AT1055" s="1">
        <v>713.58</v>
      </c>
      <c r="AU1055" s="1">
        <v>62081.460000000006</v>
      </c>
      <c r="AV1055" s="1">
        <v>0</v>
      </c>
      <c r="AW1055" s="1">
        <v>62081.460000000006</v>
      </c>
      <c r="AX1055" t="s">
        <v>154</v>
      </c>
    </row>
    <row r="1056" spans="1:50" x14ac:dyDescent="0.25">
      <c r="A1056" t="s">
        <v>5371</v>
      </c>
      <c r="B1056" t="s">
        <v>67</v>
      </c>
      <c r="C1056">
        <v>2014</v>
      </c>
      <c r="D1056" t="s">
        <v>5372</v>
      </c>
      <c r="E1056" t="s">
        <v>1753</v>
      </c>
      <c r="F1056" t="s">
        <v>1754</v>
      </c>
      <c r="G1056" t="s">
        <v>116</v>
      </c>
      <c r="H1056" t="s">
        <v>72</v>
      </c>
      <c r="I1056" t="s">
        <v>117</v>
      </c>
      <c r="J1056" t="s">
        <v>1755</v>
      </c>
      <c r="K1056" t="s">
        <v>1756</v>
      </c>
      <c r="L1056" t="s">
        <v>61</v>
      </c>
      <c r="M1056" t="s">
        <v>76</v>
      </c>
      <c r="N1056" t="s">
        <v>76</v>
      </c>
      <c r="O1056" t="s">
        <v>76</v>
      </c>
      <c r="P1056" t="s">
        <v>120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 s="1" t="s">
        <v>78</v>
      </c>
      <c r="AU1056" s="1">
        <v>0</v>
      </c>
      <c r="AV1056" s="1">
        <v>0</v>
      </c>
      <c r="AW1056" s="1">
        <v>0</v>
      </c>
      <c r="AX1056" t="s">
        <v>1756</v>
      </c>
    </row>
    <row r="1057" spans="1:50" x14ac:dyDescent="0.25">
      <c r="A1057" t="s">
        <v>5373</v>
      </c>
      <c r="B1057" t="s">
        <v>67</v>
      </c>
      <c r="C1057" t="s">
        <v>284</v>
      </c>
      <c r="D1057" t="s">
        <v>5374</v>
      </c>
      <c r="E1057" t="s">
        <v>5375</v>
      </c>
      <c r="F1057" t="s">
        <v>965</v>
      </c>
      <c r="G1057" t="s">
        <v>71</v>
      </c>
      <c r="H1057" t="s">
        <v>72</v>
      </c>
      <c r="I1057" t="s">
        <v>230</v>
      </c>
      <c r="J1057" t="s">
        <v>966</v>
      </c>
      <c r="K1057" t="s">
        <v>967</v>
      </c>
      <c r="L1057" t="s">
        <v>61</v>
      </c>
      <c r="M1057" t="s">
        <v>76</v>
      </c>
      <c r="N1057" t="s">
        <v>76</v>
      </c>
      <c r="O1057" t="s">
        <v>76</v>
      </c>
      <c r="P1057" t="s">
        <v>77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 s="1" t="s">
        <v>78</v>
      </c>
      <c r="AU1057" s="1">
        <v>0</v>
      </c>
      <c r="AV1057" s="1">
        <v>0</v>
      </c>
      <c r="AW1057" s="1">
        <v>0</v>
      </c>
      <c r="AX1057" t="s">
        <v>967</v>
      </c>
    </row>
    <row r="1058" spans="1:50" x14ac:dyDescent="0.25">
      <c r="A1058" t="s">
        <v>5376</v>
      </c>
      <c r="B1058" t="s">
        <v>67</v>
      </c>
      <c r="C1058">
        <v>2014</v>
      </c>
      <c r="D1058" t="s">
        <v>5377</v>
      </c>
      <c r="E1058" t="s">
        <v>151</v>
      </c>
      <c r="F1058" t="s">
        <v>152</v>
      </c>
      <c r="G1058" t="s">
        <v>71</v>
      </c>
      <c r="H1058" t="s">
        <v>72</v>
      </c>
      <c r="I1058" t="s">
        <v>73</v>
      </c>
      <c r="J1058" t="s">
        <v>153</v>
      </c>
      <c r="K1058" t="s">
        <v>154</v>
      </c>
      <c r="L1058" t="s">
        <v>61</v>
      </c>
      <c r="M1058" t="s">
        <v>76</v>
      </c>
      <c r="N1058" t="s">
        <v>76</v>
      </c>
      <c r="O1058" t="s">
        <v>76</v>
      </c>
      <c r="P1058" t="s">
        <v>77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 s="1" t="s">
        <v>78</v>
      </c>
      <c r="AU1058" s="1">
        <v>0</v>
      </c>
      <c r="AV1058" s="1">
        <v>0</v>
      </c>
      <c r="AW1058" s="1">
        <v>0</v>
      </c>
      <c r="AX1058" t="s">
        <v>154</v>
      </c>
    </row>
    <row r="1059" spans="1:50" x14ac:dyDescent="0.25">
      <c r="A1059" t="s">
        <v>5403</v>
      </c>
      <c r="B1059" t="s">
        <v>67</v>
      </c>
      <c r="C1059">
        <v>2014</v>
      </c>
      <c r="D1059" t="s">
        <v>5404</v>
      </c>
      <c r="E1059" t="s">
        <v>2122</v>
      </c>
      <c r="F1059" t="s">
        <v>2123</v>
      </c>
      <c r="G1059" t="s">
        <v>71</v>
      </c>
      <c r="H1059" t="s">
        <v>72</v>
      </c>
      <c r="I1059" t="s">
        <v>73</v>
      </c>
      <c r="J1059" t="s">
        <v>2124</v>
      </c>
      <c r="K1059" t="s">
        <v>2125</v>
      </c>
      <c r="L1059" t="s">
        <v>61</v>
      </c>
      <c r="M1059" t="s">
        <v>76</v>
      </c>
      <c r="N1059" t="s">
        <v>76</v>
      </c>
      <c r="O1059" t="s">
        <v>76</v>
      </c>
      <c r="P1059" t="s">
        <v>77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 s="1" t="s">
        <v>78</v>
      </c>
      <c r="AU1059" s="1">
        <v>0</v>
      </c>
      <c r="AV1059" s="1">
        <v>0</v>
      </c>
      <c r="AW1059" s="1">
        <v>0</v>
      </c>
      <c r="AX1059" t="s">
        <v>2125</v>
      </c>
    </row>
    <row r="1060" spans="1:50" x14ac:dyDescent="0.25">
      <c r="A1060" t="s">
        <v>5405</v>
      </c>
      <c r="B1060" t="s">
        <v>101</v>
      </c>
      <c r="C1060" t="s">
        <v>468</v>
      </c>
      <c r="D1060" t="s">
        <v>5406</v>
      </c>
      <c r="E1060" t="s">
        <v>5407</v>
      </c>
      <c r="F1060" t="s">
        <v>556</v>
      </c>
      <c r="G1060" t="s">
        <v>71</v>
      </c>
      <c r="H1060" t="s">
        <v>106</v>
      </c>
      <c r="I1060" t="s">
        <v>355</v>
      </c>
      <c r="J1060" t="s">
        <v>557</v>
      </c>
      <c r="K1060" t="s">
        <v>558</v>
      </c>
      <c r="L1060" t="s">
        <v>61</v>
      </c>
      <c r="M1060" t="s">
        <v>76</v>
      </c>
      <c r="N1060" t="s">
        <v>76</v>
      </c>
      <c r="O1060" t="s">
        <v>76</v>
      </c>
      <c r="P1060" t="s">
        <v>110</v>
      </c>
      <c r="Q1060">
        <v>38</v>
      </c>
      <c r="R1060">
        <v>38</v>
      </c>
      <c r="S1060">
        <v>38</v>
      </c>
      <c r="T1060">
        <v>38</v>
      </c>
      <c r="U1060">
        <v>38</v>
      </c>
      <c r="V1060">
        <v>38</v>
      </c>
      <c r="W1060">
        <v>38</v>
      </c>
      <c r="X1060">
        <v>38</v>
      </c>
      <c r="Y1060">
        <v>38</v>
      </c>
      <c r="Z1060">
        <v>38</v>
      </c>
      <c r="AA1060">
        <v>38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38</v>
      </c>
      <c r="AL1060">
        <v>0</v>
      </c>
      <c r="AM1060">
        <v>0</v>
      </c>
      <c r="AN1060">
        <v>0</v>
      </c>
      <c r="AO1060">
        <v>0</v>
      </c>
      <c r="AP1060">
        <v>38</v>
      </c>
      <c r="AQ1060">
        <v>0</v>
      </c>
      <c r="AR1060">
        <v>0</v>
      </c>
      <c r="AS1060">
        <v>0</v>
      </c>
      <c r="AT1060" s="1">
        <v>637.27</v>
      </c>
      <c r="AU1060" s="1">
        <v>24216.26</v>
      </c>
      <c r="AV1060" s="1">
        <v>0</v>
      </c>
      <c r="AW1060" s="1">
        <v>24216.26</v>
      </c>
      <c r="AX1060" t="s">
        <v>558</v>
      </c>
    </row>
    <row r="1061" spans="1:50" x14ac:dyDescent="0.25">
      <c r="A1061" t="s">
        <v>5057</v>
      </c>
      <c r="B1061" t="s">
        <v>101</v>
      </c>
      <c r="C1061">
        <v>2014</v>
      </c>
      <c r="D1061" t="s">
        <v>5058</v>
      </c>
      <c r="E1061" t="s">
        <v>5059</v>
      </c>
      <c r="F1061" t="s">
        <v>556</v>
      </c>
      <c r="G1061" t="s">
        <v>71</v>
      </c>
      <c r="H1061" t="s">
        <v>106</v>
      </c>
      <c r="I1061" t="s">
        <v>355</v>
      </c>
      <c r="J1061" t="s">
        <v>557</v>
      </c>
      <c r="K1061" t="s">
        <v>558</v>
      </c>
      <c r="L1061" t="s">
        <v>61</v>
      </c>
      <c r="M1061" t="s">
        <v>62</v>
      </c>
      <c r="N1061" t="s">
        <v>76</v>
      </c>
      <c r="O1061" t="s">
        <v>76</v>
      </c>
      <c r="P1061" t="s">
        <v>110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 s="1" t="s">
        <v>78</v>
      </c>
      <c r="AU1061" s="1">
        <v>0</v>
      </c>
      <c r="AV1061" s="1">
        <v>0</v>
      </c>
      <c r="AW1061" s="1">
        <v>0</v>
      </c>
      <c r="AX1061" t="s">
        <v>558</v>
      </c>
    </row>
    <row r="1062" spans="1:50" x14ac:dyDescent="0.25">
      <c r="A1062" t="s">
        <v>5060</v>
      </c>
      <c r="B1062" t="s">
        <v>51</v>
      </c>
      <c r="C1062" t="s">
        <v>122</v>
      </c>
      <c r="D1062" t="s">
        <v>5061</v>
      </c>
      <c r="E1062" t="s">
        <v>5062</v>
      </c>
      <c r="F1062" t="s">
        <v>700</v>
      </c>
      <c r="G1062" t="s">
        <v>319</v>
      </c>
      <c r="H1062" t="s">
        <v>57</v>
      </c>
      <c r="I1062" t="s">
        <v>126</v>
      </c>
      <c r="J1062" t="s">
        <v>76</v>
      </c>
      <c r="K1062" t="s">
        <v>76</v>
      </c>
      <c r="L1062" t="s">
        <v>61</v>
      </c>
      <c r="M1062" t="s">
        <v>62</v>
      </c>
      <c r="N1062" t="s">
        <v>63</v>
      </c>
      <c r="O1062" t="s">
        <v>127</v>
      </c>
      <c r="P1062" t="s">
        <v>127</v>
      </c>
      <c r="Q1062">
        <v>28</v>
      </c>
      <c r="R1062">
        <v>28</v>
      </c>
      <c r="S1062">
        <v>24</v>
      </c>
      <c r="T1062">
        <v>24</v>
      </c>
      <c r="U1062">
        <v>20</v>
      </c>
      <c r="V1062">
        <v>8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28</v>
      </c>
      <c r="AL1062">
        <v>0</v>
      </c>
      <c r="AM1062">
        <v>0</v>
      </c>
      <c r="AN1062">
        <v>0</v>
      </c>
      <c r="AO1062">
        <v>0</v>
      </c>
      <c r="AP1062">
        <v>28</v>
      </c>
      <c r="AQ1062">
        <v>0</v>
      </c>
      <c r="AR1062">
        <v>0</v>
      </c>
      <c r="AS1062">
        <v>0</v>
      </c>
      <c r="AT1062" s="1">
        <v>4387</v>
      </c>
      <c r="AU1062" s="1">
        <v>122836</v>
      </c>
      <c r="AV1062" s="1">
        <v>0</v>
      </c>
      <c r="AW1062" s="1">
        <v>0</v>
      </c>
      <c r="AX1062" t="s">
        <v>700</v>
      </c>
    </row>
    <row r="1063" spans="1:50" x14ac:dyDescent="0.25">
      <c r="A1063" t="s">
        <v>6761</v>
      </c>
      <c r="B1063" t="s">
        <v>67</v>
      </c>
      <c r="C1063" t="s">
        <v>284</v>
      </c>
      <c r="D1063" t="s">
        <v>6762</v>
      </c>
      <c r="E1063" t="s">
        <v>8290</v>
      </c>
      <c r="F1063" t="s">
        <v>3355</v>
      </c>
      <c r="G1063" t="s">
        <v>71</v>
      </c>
      <c r="H1063" t="s">
        <v>72</v>
      </c>
      <c r="I1063" t="s">
        <v>73</v>
      </c>
      <c r="J1063" t="s">
        <v>3356</v>
      </c>
      <c r="K1063" t="s">
        <v>3357</v>
      </c>
      <c r="L1063" t="s">
        <v>61</v>
      </c>
      <c r="M1063" t="s">
        <v>76</v>
      </c>
      <c r="N1063" t="s">
        <v>76</v>
      </c>
      <c r="O1063" t="s">
        <v>76</v>
      </c>
      <c r="P1063" t="s">
        <v>77</v>
      </c>
      <c r="Q1063">
        <v>1085</v>
      </c>
      <c r="R1063">
        <v>1085</v>
      </c>
      <c r="S1063">
        <v>847</v>
      </c>
      <c r="T1063">
        <v>847</v>
      </c>
      <c r="U1063">
        <v>847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358</v>
      </c>
      <c r="AH1063">
        <v>0</v>
      </c>
      <c r="AI1063">
        <v>358</v>
      </c>
      <c r="AJ1063">
        <v>914</v>
      </c>
      <c r="AK1063">
        <v>326</v>
      </c>
      <c r="AL1063">
        <v>0</v>
      </c>
      <c r="AM1063">
        <v>0</v>
      </c>
      <c r="AN1063">
        <v>759</v>
      </c>
      <c r="AO1063">
        <v>0</v>
      </c>
      <c r="AP1063">
        <v>1085</v>
      </c>
      <c r="AQ1063">
        <v>358</v>
      </c>
      <c r="AR1063">
        <v>0</v>
      </c>
      <c r="AS1063">
        <v>0</v>
      </c>
      <c r="AT1063" s="1">
        <v>491.02</v>
      </c>
      <c r="AU1063" s="1">
        <v>532756.69999999995</v>
      </c>
      <c r="AV1063" s="1">
        <v>175785.16</v>
      </c>
      <c r="AW1063" s="1">
        <v>0</v>
      </c>
      <c r="AX1063" t="s">
        <v>3357</v>
      </c>
    </row>
    <row r="1064" spans="1:50" x14ac:dyDescent="0.25">
      <c r="A1064" t="s">
        <v>5063</v>
      </c>
      <c r="B1064" t="s">
        <v>101</v>
      </c>
      <c r="C1064" t="s">
        <v>102</v>
      </c>
      <c r="D1064" t="s">
        <v>5064</v>
      </c>
      <c r="E1064" t="s">
        <v>1302</v>
      </c>
      <c r="F1064" t="s">
        <v>1301</v>
      </c>
      <c r="G1064" t="s">
        <v>71</v>
      </c>
      <c r="H1064" t="s">
        <v>106</v>
      </c>
      <c r="I1064" t="s">
        <v>73</v>
      </c>
      <c r="J1064" t="s">
        <v>1302</v>
      </c>
      <c r="K1064" t="s">
        <v>1303</v>
      </c>
      <c r="L1064" t="s">
        <v>61</v>
      </c>
      <c r="M1064" t="s">
        <v>76</v>
      </c>
      <c r="N1064" t="s">
        <v>76</v>
      </c>
      <c r="O1064" t="s">
        <v>76</v>
      </c>
      <c r="P1064" t="s">
        <v>110</v>
      </c>
      <c r="Q1064">
        <v>9</v>
      </c>
      <c r="R1064">
        <v>9</v>
      </c>
      <c r="S1064">
        <v>9</v>
      </c>
      <c r="T1064">
        <v>9</v>
      </c>
      <c r="U1064">
        <v>9</v>
      </c>
      <c r="V1064">
        <v>9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406</v>
      </c>
      <c r="AK1064">
        <v>9</v>
      </c>
      <c r="AL1064">
        <v>0</v>
      </c>
      <c r="AM1064">
        <v>0</v>
      </c>
      <c r="AN1064">
        <v>0</v>
      </c>
      <c r="AO1064">
        <v>0</v>
      </c>
      <c r="AP1064">
        <v>9</v>
      </c>
      <c r="AQ1064">
        <v>0</v>
      </c>
      <c r="AR1064">
        <v>0</v>
      </c>
      <c r="AS1064">
        <v>0</v>
      </c>
      <c r="AT1064" s="1">
        <v>691.21</v>
      </c>
      <c r="AU1064" s="1">
        <v>6220.89</v>
      </c>
      <c r="AV1064" s="1">
        <v>0</v>
      </c>
      <c r="AW1064" s="1">
        <v>0</v>
      </c>
      <c r="AX1064" t="s">
        <v>1303</v>
      </c>
    </row>
    <row r="1065" spans="1:50" x14ac:dyDescent="0.25">
      <c r="A1065" t="s">
        <v>5065</v>
      </c>
      <c r="B1065" t="s">
        <v>101</v>
      </c>
      <c r="C1065" t="s">
        <v>156</v>
      </c>
      <c r="D1065" t="s">
        <v>5066</v>
      </c>
      <c r="E1065" t="s">
        <v>657</v>
      </c>
      <c r="F1065" t="s">
        <v>657</v>
      </c>
      <c r="G1065" t="s">
        <v>71</v>
      </c>
      <c r="H1065" t="s">
        <v>106</v>
      </c>
      <c r="I1065" t="s">
        <v>230</v>
      </c>
      <c r="J1065" t="s">
        <v>658</v>
      </c>
      <c r="K1065" t="s">
        <v>659</v>
      </c>
      <c r="L1065" t="s">
        <v>61</v>
      </c>
      <c r="M1065" t="s">
        <v>76</v>
      </c>
      <c r="N1065" t="s">
        <v>76</v>
      </c>
      <c r="O1065" t="s">
        <v>76</v>
      </c>
      <c r="P1065" t="s">
        <v>110</v>
      </c>
      <c r="Q1065">
        <v>3</v>
      </c>
      <c r="R1065">
        <v>3</v>
      </c>
      <c r="S1065">
        <v>3</v>
      </c>
      <c r="T1065">
        <v>3</v>
      </c>
      <c r="U1065">
        <v>3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3</v>
      </c>
      <c r="AL1065">
        <v>0</v>
      </c>
      <c r="AM1065">
        <v>0</v>
      </c>
      <c r="AN1065">
        <v>0</v>
      </c>
      <c r="AO1065">
        <v>0</v>
      </c>
      <c r="AP1065">
        <v>3</v>
      </c>
      <c r="AQ1065">
        <v>0</v>
      </c>
      <c r="AR1065">
        <v>0</v>
      </c>
      <c r="AS1065">
        <v>0</v>
      </c>
      <c r="AT1065" s="1">
        <v>288.24</v>
      </c>
      <c r="AU1065" s="1">
        <v>864.72</v>
      </c>
      <c r="AV1065" s="1">
        <v>0</v>
      </c>
      <c r="AW1065" s="1">
        <v>0</v>
      </c>
      <c r="AX1065" t="s">
        <v>659</v>
      </c>
    </row>
    <row r="1066" spans="1:50" x14ac:dyDescent="0.25">
      <c r="A1066" t="s">
        <v>2760</v>
      </c>
      <c r="B1066" t="s">
        <v>51</v>
      </c>
      <c r="C1066" t="s">
        <v>122</v>
      </c>
      <c r="D1066" t="s">
        <v>2761</v>
      </c>
      <c r="E1066" t="s">
        <v>2762</v>
      </c>
      <c r="F1066" t="s">
        <v>275</v>
      </c>
      <c r="G1066" t="s">
        <v>319</v>
      </c>
      <c r="H1066" t="s">
        <v>57</v>
      </c>
      <c r="I1066" t="s">
        <v>126</v>
      </c>
      <c r="J1066" t="s">
        <v>76</v>
      </c>
      <c r="K1066" t="s">
        <v>76</v>
      </c>
      <c r="L1066" t="s">
        <v>61</v>
      </c>
      <c r="M1066" t="s">
        <v>62</v>
      </c>
      <c r="N1066" t="s">
        <v>63</v>
      </c>
      <c r="O1066" t="s">
        <v>127</v>
      </c>
      <c r="P1066" t="s">
        <v>127</v>
      </c>
      <c r="Q1066">
        <v>18</v>
      </c>
      <c r="R1066">
        <v>18</v>
      </c>
      <c r="S1066">
        <v>18</v>
      </c>
      <c r="T1066">
        <v>18</v>
      </c>
      <c r="U1066">
        <v>14</v>
      </c>
      <c r="V1066">
        <v>6</v>
      </c>
      <c r="W1066">
        <v>6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18</v>
      </c>
      <c r="AL1066">
        <v>0</v>
      </c>
      <c r="AM1066">
        <v>0</v>
      </c>
      <c r="AN1066">
        <v>0</v>
      </c>
      <c r="AO1066">
        <v>0</v>
      </c>
      <c r="AP1066">
        <v>18</v>
      </c>
      <c r="AQ1066">
        <v>0</v>
      </c>
      <c r="AR1066">
        <v>0</v>
      </c>
      <c r="AS1066">
        <v>0</v>
      </c>
      <c r="AT1066" s="1">
        <v>5908</v>
      </c>
      <c r="AU1066" s="1">
        <v>106344</v>
      </c>
      <c r="AV1066" s="1">
        <v>0</v>
      </c>
      <c r="AW1066" s="1">
        <v>0</v>
      </c>
      <c r="AX1066" t="s">
        <v>275</v>
      </c>
    </row>
    <row r="1067" spans="1:50" x14ac:dyDescent="0.25">
      <c r="A1067" t="s">
        <v>2763</v>
      </c>
      <c r="B1067" t="s">
        <v>67</v>
      </c>
      <c r="C1067" t="s">
        <v>94</v>
      </c>
      <c r="D1067" t="s">
        <v>2764</v>
      </c>
      <c r="E1067" t="s">
        <v>2765</v>
      </c>
      <c r="F1067" t="s">
        <v>206</v>
      </c>
      <c r="G1067" t="s">
        <v>71</v>
      </c>
      <c r="H1067" t="s">
        <v>72</v>
      </c>
      <c r="I1067" t="s">
        <v>133</v>
      </c>
      <c r="J1067" t="s">
        <v>207</v>
      </c>
      <c r="K1067" t="s">
        <v>208</v>
      </c>
      <c r="L1067" t="s">
        <v>61</v>
      </c>
      <c r="M1067" t="s">
        <v>76</v>
      </c>
      <c r="N1067" t="s">
        <v>76</v>
      </c>
      <c r="O1067" t="s">
        <v>76</v>
      </c>
      <c r="P1067" t="s">
        <v>77</v>
      </c>
      <c r="Q1067">
        <v>228</v>
      </c>
      <c r="R1067">
        <v>228</v>
      </c>
      <c r="S1067">
        <v>228</v>
      </c>
      <c r="T1067">
        <v>228</v>
      </c>
      <c r="U1067">
        <v>228</v>
      </c>
      <c r="V1067">
        <v>228</v>
      </c>
      <c r="W1067">
        <v>228</v>
      </c>
      <c r="X1067">
        <v>228</v>
      </c>
      <c r="Y1067">
        <v>228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228</v>
      </c>
      <c r="AL1067">
        <v>0</v>
      </c>
      <c r="AM1067">
        <v>0</v>
      </c>
      <c r="AN1067">
        <v>0</v>
      </c>
      <c r="AO1067">
        <v>0</v>
      </c>
      <c r="AP1067">
        <v>228</v>
      </c>
      <c r="AQ1067">
        <v>0</v>
      </c>
      <c r="AR1067">
        <v>0</v>
      </c>
      <c r="AS1067">
        <v>0</v>
      </c>
      <c r="AT1067" s="1">
        <v>1184.46</v>
      </c>
      <c r="AU1067" s="1">
        <v>270056.88</v>
      </c>
      <c r="AV1067" s="1">
        <v>0</v>
      </c>
      <c r="AW1067" s="1">
        <v>270056.88</v>
      </c>
      <c r="AX1067" t="s">
        <v>208</v>
      </c>
    </row>
    <row r="1068" spans="1:50" x14ac:dyDescent="0.25">
      <c r="A1068" t="s">
        <v>2766</v>
      </c>
      <c r="B1068" t="s">
        <v>190</v>
      </c>
      <c r="C1068" t="s">
        <v>303</v>
      </c>
      <c r="D1068" t="s">
        <v>2767</v>
      </c>
      <c r="E1068" t="s">
        <v>2768</v>
      </c>
      <c r="F1068" t="s">
        <v>1267</v>
      </c>
      <c r="G1068" t="s">
        <v>56</v>
      </c>
      <c r="H1068" t="s">
        <v>57</v>
      </c>
      <c r="I1068" t="s">
        <v>90</v>
      </c>
      <c r="J1068" t="s">
        <v>91</v>
      </c>
      <c r="K1068" t="s">
        <v>1268</v>
      </c>
      <c r="L1068" t="s">
        <v>196</v>
      </c>
      <c r="M1068" t="s">
        <v>196</v>
      </c>
      <c r="N1068" t="s">
        <v>76</v>
      </c>
      <c r="O1068" t="s">
        <v>76</v>
      </c>
      <c r="P1068" t="s">
        <v>65</v>
      </c>
      <c r="Q1068">
        <v>1886</v>
      </c>
      <c r="R1068">
        <v>1886</v>
      </c>
      <c r="S1068">
        <v>1886</v>
      </c>
      <c r="T1068">
        <v>1886</v>
      </c>
      <c r="U1068">
        <v>1886</v>
      </c>
      <c r="V1068">
        <v>656</v>
      </c>
      <c r="W1068">
        <v>35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1047</v>
      </c>
      <c r="AL1068">
        <v>16</v>
      </c>
      <c r="AM1068">
        <v>0</v>
      </c>
      <c r="AN1068">
        <v>0</v>
      </c>
      <c r="AO1068">
        <v>823</v>
      </c>
      <c r="AP1068">
        <v>1886</v>
      </c>
      <c r="AQ1068">
        <v>0</v>
      </c>
      <c r="AR1068">
        <v>0</v>
      </c>
      <c r="AS1068">
        <v>0</v>
      </c>
      <c r="AT1068" s="1">
        <v>479.67</v>
      </c>
      <c r="AU1068" s="1">
        <v>904657.62</v>
      </c>
      <c r="AV1068" s="1">
        <v>0</v>
      </c>
      <c r="AW1068" s="1">
        <v>0</v>
      </c>
      <c r="AX1068" t="s">
        <v>1268</v>
      </c>
    </row>
    <row r="1069" spans="1:50" x14ac:dyDescent="0.25">
      <c r="A1069" t="s">
        <v>2769</v>
      </c>
      <c r="B1069" t="s">
        <v>6870</v>
      </c>
      <c r="C1069" t="s">
        <v>156</v>
      </c>
      <c r="D1069" t="s">
        <v>2770</v>
      </c>
      <c r="E1069" t="s">
        <v>2771</v>
      </c>
      <c r="F1069" t="s">
        <v>2233</v>
      </c>
      <c r="G1069" t="s">
        <v>56</v>
      </c>
      <c r="H1069" t="s">
        <v>57</v>
      </c>
      <c r="I1069" t="s">
        <v>90</v>
      </c>
      <c r="J1069" t="s">
        <v>505</v>
      </c>
      <c r="K1069" t="s">
        <v>2234</v>
      </c>
      <c r="L1069" t="s">
        <v>61</v>
      </c>
      <c r="M1069" t="s">
        <v>2772</v>
      </c>
      <c r="N1069" t="s">
        <v>76</v>
      </c>
      <c r="O1069" t="s">
        <v>76</v>
      </c>
      <c r="P1069" t="s">
        <v>65</v>
      </c>
      <c r="Q1069">
        <v>892</v>
      </c>
      <c r="R1069">
        <v>892</v>
      </c>
      <c r="S1069">
        <v>868</v>
      </c>
      <c r="T1069">
        <v>844</v>
      </c>
      <c r="U1069">
        <v>844</v>
      </c>
      <c r="V1069">
        <v>404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860</v>
      </c>
      <c r="AH1069">
        <v>0</v>
      </c>
      <c r="AI1069">
        <v>860</v>
      </c>
      <c r="AJ1069">
        <v>718</v>
      </c>
      <c r="AK1069">
        <v>879</v>
      </c>
      <c r="AL1069">
        <v>13</v>
      </c>
      <c r="AM1069">
        <v>0</v>
      </c>
      <c r="AN1069">
        <v>0</v>
      </c>
      <c r="AO1069">
        <v>0</v>
      </c>
      <c r="AP1069">
        <v>892</v>
      </c>
      <c r="AQ1069">
        <v>0</v>
      </c>
      <c r="AR1069">
        <v>860</v>
      </c>
      <c r="AS1069">
        <v>260</v>
      </c>
      <c r="AT1069" s="1">
        <v>537.29999999999995</v>
      </c>
      <c r="AU1069" s="1">
        <v>479271.6</v>
      </c>
      <c r="AV1069" s="1">
        <v>462077.99999999994</v>
      </c>
      <c r="AW1069" s="1">
        <v>0</v>
      </c>
      <c r="AX1069" t="s">
        <v>2234</v>
      </c>
    </row>
    <row r="1070" spans="1:50" x14ac:dyDescent="0.25">
      <c r="A1070" t="s">
        <v>2773</v>
      </c>
      <c r="B1070" t="s">
        <v>67</v>
      </c>
      <c r="C1070">
        <v>2014</v>
      </c>
      <c r="D1070" t="s">
        <v>2774</v>
      </c>
      <c r="E1070" t="s">
        <v>1100</v>
      </c>
      <c r="F1070" t="s">
        <v>1101</v>
      </c>
      <c r="G1070" t="s">
        <v>71</v>
      </c>
      <c r="H1070" t="s">
        <v>72</v>
      </c>
      <c r="I1070" t="s">
        <v>73</v>
      </c>
      <c r="J1070" t="s">
        <v>1102</v>
      </c>
      <c r="K1070" t="s">
        <v>1103</v>
      </c>
      <c r="L1070" t="s">
        <v>61</v>
      </c>
      <c r="M1070" t="s">
        <v>62</v>
      </c>
      <c r="N1070" t="s">
        <v>76</v>
      </c>
      <c r="O1070" t="s">
        <v>76</v>
      </c>
      <c r="P1070" t="s">
        <v>77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 s="1" t="s">
        <v>78</v>
      </c>
      <c r="AU1070" s="1">
        <v>0</v>
      </c>
      <c r="AV1070" s="1">
        <v>0</v>
      </c>
      <c r="AW1070" s="1">
        <v>0</v>
      </c>
      <c r="AX1070" t="s">
        <v>1103</v>
      </c>
    </row>
    <row r="1071" spans="1:50" x14ac:dyDescent="0.25">
      <c r="A1071" t="s">
        <v>5112</v>
      </c>
      <c r="B1071" t="s">
        <v>190</v>
      </c>
      <c r="C1071" t="s">
        <v>539</v>
      </c>
      <c r="D1071" t="s">
        <v>5113</v>
      </c>
      <c r="E1071" t="s">
        <v>1528</v>
      </c>
      <c r="F1071" t="s">
        <v>1527</v>
      </c>
      <c r="G1071" t="s">
        <v>71</v>
      </c>
      <c r="H1071" t="s">
        <v>106</v>
      </c>
      <c r="I1071" t="s">
        <v>73</v>
      </c>
      <c r="J1071" t="s">
        <v>1528</v>
      </c>
      <c r="K1071" t="s">
        <v>1529</v>
      </c>
      <c r="L1071" t="s">
        <v>196</v>
      </c>
      <c r="M1071" t="s">
        <v>76</v>
      </c>
      <c r="N1071" t="s">
        <v>76</v>
      </c>
      <c r="O1071" t="s">
        <v>76</v>
      </c>
      <c r="P1071" t="s">
        <v>110</v>
      </c>
      <c r="Q1071">
        <v>58</v>
      </c>
      <c r="R1071">
        <v>58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100</v>
      </c>
      <c r="AH1071">
        <v>0</v>
      </c>
      <c r="AI1071">
        <v>100</v>
      </c>
      <c r="AJ1071">
        <v>0</v>
      </c>
      <c r="AK1071">
        <v>58</v>
      </c>
      <c r="AL1071">
        <v>0</v>
      </c>
      <c r="AM1071">
        <v>0</v>
      </c>
      <c r="AN1071">
        <v>0</v>
      </c>
      <c r="AO1071">
        <v>0</v>
      </c>
      <c r="AP1071">
        <v>58</v>
      </c>
      <c r="AQ1071">
        <v>100</v>
      </c>
      <c r="AR1071">
        <v>0</v>
      </c>
      <c r="AS1071">
        <v>25</v>
      </c>
      <c r="AT1071" s="1">
        <v>452.8</v>
      </c>
      <c r="AU1071" s="1">
        <v>26262.400000000001</v>
      </c>
      <c r="AV1071" s="1">
        <v>45280</v>
      </c>
      <c r="AW1071" s="1">
        <v>0</v>
      </c>
      <c r="AX1071" t="s">
        <v>1529</v>
      </c>
    </row>
    <row r="1072" spans="1:50" x14ac:dyDescent="0.25">
      <c r="A1072" t="s">
        <v>6736</v>
      </c>
      <c r="B1072" t="s">
        <v>67</v>
      </c>
      <c r="C1072" t="s">
        <v>284</v>
      </c>
      <c r="D1072" t="s">
        <v>6737</v>
      </c>
      <c r="E1072" t="s">
        <v>8298</v>
      </c>
      <c r="F1072" t="s">
        <v>4509</v>
      </c>
      <c r="G1072" t="s">
        <v>71</v>
      </c>
      <c r="H1072" t="s">
        <v>72</v>
      </c>
      <c r="I1072" t="s">
        <v>73</v>
      </c>
      <c r="J1072" t="s">
        <v>4510</v>
      </c>
      <c r="K1072" t="s">
        <v>4511</v>
      </c>
      <c r="L1072" t="s">
        <v>61</v>
      </c>
      <c r="M1072" t="s">
        <v>76</v>
      </c>
      <c r="N1072" t="s">
        <v>76</v>
      </c>
      <c r="O1072" t="s">
        <v>76</v>
      </c>
      <c r="P1072" t="s">
        <v>77</v>
      </c>
      <c r="Q1072">
        <v>832</v>
      </c>
      <c r="R1072">
        <v>832</v>
      </c>
      <c r="S1072">
        <v>832</v>
      </c>
      <c r="T1072">
        <v>832</v>
      </c>
      <c r="U1072">
        <v>832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934</v>
      </c>
      <c r="AF1072">
        <v>0</v>
      </c>
      <c r="AG1072">
        <v>0</v>
      </c>
      <c r="AH1072">
        <v>0</v>
      </c>
      <c r="AI1072">
        <v>934</v>
      </c>
      <c r="AJ1072">
        <v>911</v>
      </c>
      <c r="AK1072">
        <v>832</v>
      </c>
      <c r="AL1072">
        <v>0</v>
      </c>
      <c r="AM1072">
        <v>0</v>
      </c>
      <c r="AN1072">
        <v>0</v>
      </c>
      <c r="AO1072">
        <v>0</v>
      </c>
      <c r="AP1072">
        <v>832</v>
      </c>
      <c r="AQ1072">
        <v>934</v>
      </c>
      <c r="AR1072">
        <v>0</v>
      </c>
      <c r="AS1072">
        <v>30</v>
      </c>
      <c r="AT1072" s="1">
        <v>634.98</v>
      </c>
      <c r="AU1072" s="1">
        <v>528303.35999999999</v>
      </c>
      <c r="AV1072" s="1">
        <v>593071.32000000007</v>
      </c>
      <c r="AW1072" s="1">
        <v>0</v>
      </c>
      <c r="AX1072" t="s">
        <v>4511</v>
      </c>
    </row>
    <row r="1073" spans="1:50" x14ac:dyDescent="0.25">
      <c r="A1073" t="s">
        <v>5114</v>
      </c>
      <c r="B1073" t="s">
        <v>67</v>
      </c>
      <c r="C1073">
        <v>2014</v>
      </c>
      <c r="D1073" t="s">
        <v>5115</v>
      </c>
      <c r="E1073" t="s">
        <v>512</v>
      </c>
      <c r="F1073" t="s">
        <v>513</v>
      </c>
      <c r="G1073" t="s">
        <v>71</v>
      </c>
      <c r="H1073" t="s">
        <v>72</v>
      </c>
      <c r="I1073" t="s">
        <v>133</v>
      </c>
      <c r="J1073" t="s">
        <v>514</v>
      </c>
      <c r="K1073" t="s">
        <v>515</v>
      </c>
      <c r="L1073" t="s">
        <v>61</v>
      </c>
      <c r="M1073" t="s">
        <v>62</v>
      </c>
      <c r="N1073" t="s">
        <v>63</v>
      </c>
      <c r="O1073" t="s">
        <v>85</v>
      </c>
      <c r="P1073" t="s">
        <v>77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 s="1" t="s">
        <v>78</v>
      </c>
      <c r="AU1073" s="1">
        <v>0</v>
      </c>
      <c r="AV1073" s="1">
        <v>0</v>
      </c>
      <c r="AW1073" s="1">
        <v>0</v>
      </c>
      <c r="AX1073" t="s">
        <v>515</v>
      </c>
    </row>
    <row r="1074" spans="1:50" x14ac:dyDescent="0.25">
      <c r="A1074" t="s">
        <v>5116</v>
      </c>
      <c r="B1074" t="s">
        <v>101</v>
      </c>
      <c r="C1074" t="s">
        <v>251</v>
      </c>
      <c r="D1074" t="s">
        <v>5117</v>
      </c>
      <c r="E1074" t="s">
        <v>4499</v>
      </c>
      <c r="F1074" t="s">
        <v>556</v>
      </c>
      <c r="G1074" t="s">
        <v>71</v>
      </c>
      <c r="H1074" t="s">
        <v>106</v>
      </c>
      <c r="I1074" t="s">
        <v>355</v>
      </c>
      <c r="J1074" t="s">
        <v>557</v>
      </c>
      <c r="K1074" t="s">
        <v>558</v>
      </c>
      <c r="L1074" t="s">
        <v>61</v>
      </c>
      <c r="M1074" t="s">
        <v>76</v>
      </c>
      <c r="N1074" t="s">
        <v>76</v>
      </c>
      <c r="O1074" t="s">
        <v>76</v>
      </c>
      <c r="P1074" t="s">
        <v>110</v>
      </c>
      <c r="Q1074">
        <v>1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0</v>
      </c>
      <c r="AM1074">
        <v>0</v>
      </c>
      <c r="AN1074">
        <v>0</v>
      </c>
      <c r="AO1074">
        <v>0</v>
      </c>
      <c r="AP1074">
        <v>1</v>
      </c>
      <c r="AQ1074">
        <v>0</v>
      </c>
      <c r="AR1074">
        <v>0</v>
      </c>
      <c r="AS1074">
        <v>0</v>
      </c>
      <c r="AT1074" s="1">
        <v>636.55999999999995</v>
      </c>
      <c r="AU1074" s="1">
        <v>636.55999999999995</v>
      </c>
      <c r="AV1074" s="1">
        <v>0</v>
      </c>
      <c r="AW1074" s="1">
        <v>636.55999999999995</v>
      </c>
      <c r="AX1074" t="s">
        <v>558</v>
      </c>
    </row>
    <row r="1075" spans="1:50" x14ac:dyDescent="0.25">
      <c r="A1075" t="s">
        <v>5118</v>
      </c>
      <c r="B1075" t="s">
        <v>67</v>
      </c>
      <c r="C1075">
        <v>2014</v>
      </c>
      <c r="D1075" t="s">
        <v>5119</v>
      </c>
      <c r="E1075" t="s">
        <v>834</v>
      </c>
      <c r="F1075" t="s">
        <v>451</v>
      </c>
      <c r="G1075" t="s">
        <v>71</v>
      </c>
      <c r="H1075" t="s">
        <v>72</v>
      </c>
      <c r="I1075" t="s">
        <v>73</v>
      </c>
      <c r="J1075" t="s">
        <v>452</v>
      </c>
      <c r="K1075" t="s">
        <v>453</v>
      </c>
      <c r="L1075" t="s">
        <v>61</v>
      </c>
      <c r="M1075" t="s">
        <v>76</v>
      </c>
      <c r="N1075" t="s">
        <v>76</v>
      </c>
      <c r="O1075" t="s">
        <v>76</v>
      </c>
      <c r="P1075" t="s">
        <v>77</v>
      </c>
      <c r="Q1075">
        <v>80</v>
      </c>
      <c r="R1075">
        <v>80</v>
      </c>
      <c r="S1075">
        <v>80</v>
      </c>
      <c r="T1075">
        <v>80</v>
      </c>
      <c r="U1075">
        <v>80</v>
      </c>
      <c r="V1075">
        <v>80</v>
      </c>
      <c r="W1075">
        <v>80</v>
      </c>
      <c r="X1075">
        <v>80</v>
      </c>
      <c r="Y1075">
        <v>80</v>
      </c>
      <c r="Z1075">
        <v>80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</v>
      </c>
      <c r="AK1075">
        <v>80</v>
      </c>
      <c r="AL1075">
        <v>0</v>
      </c>
      <c r="AM1075">
        <v>0</v>
      </c>
      <c r="AN1075">
        <v>0</v>
      </c>
      <c r="AO1075">
        <v>0</v>
      </c>
      <c r="AP1075">
        <v>80</v>
      </c>
      <c r="AQ1075">
        <v>0</v>
      </c>
      <c r="AR1075">
        <v>0</v>
      </c>
      <c r="AS1075">
        <v>0</v>
      </c>
      <c r="AT1075" s="1">
        <v>722.53</v>
      </c>
      <c r="AU1075" s="1">
        <v>57802.399999999994</v>
      </c>
      <c r="AV1075" s="1">
        <v>0</v>
      </c>
      <c r="AW1075" s="1">
        <v>57802.399999999994</v>
      </c>
      <c r="AX1075" t="s">
        <v>453</v>
      </c>
    </row>
    <row r="1076" spans="1:50" x14ac:dyDescent="0.25">
      <c r="A1076" t="s">
        <v>1374</v>
      </c>
      <c r="B1076" t="s">
        <v>67</v>
      </c>
      <c r="C1076">
        <v>2014</v>
      </c>
      <c r="D1076" t="s">
        <v>1375</v>
      </c>
      <c r="E1076" t="s">
        <v>1376</v>
      </c>
      <c r="F1076" t="s">
        <v>1377</v>
      </c>
      <c r="G1076" t="s">
        <v>71</v>
      </c>
      <c r="H1076" t="s">
        <v>72</v>
      </c>
      <c r="I1076" t="s">
        <v>280</v>
      </c>
      <c r="J1076" t="s">
        <v>1378</v>
      </c>
      <c r="K1076" t="s">
        <v>1379</v>
      </c>
      <c r="L1076" t="s">
        <v>61</v>
      </c>
      <c r="M1076" t="s">
        <v>76</v>
      </c>
      <c r="N1076" t="s">
        <v>76</v>
      </c>
      <c r="O1076" t="s">
        <v>76</v>
      </c>
      <c r="P1076" t="s">
        <v>77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 s="1" t="s">
        <v>78</v>
      </c>
      <c r="AU1076" s="1">
        <v>0</v>
      </c>
      <c r="AV1076" s="1">
        <v>0</v>
      </c>
      <c r="AW1076" s="1">
        <v>0</v>
      </c>
      <c r="AX1076" t="s">
        <v>1379</v>
      </c>
    </row>
    <row r="1077" spans="1:50" x14ac:dyDescent="0.25">
      <c r="A1077" t="s">
        <v>1380</v>
      </c>
      <c r="B1077" t="s">
        <v>101</v>
      </c>
      <c r="C1077" t="s">
        <v>615</v>
      </c>
      <c r="D1077" t="s">
        <v>1381</v>
      </c>
      <c r="E1077" t="s">
        <v>1382</v>
      </c>
      <c r="F1077" t="s">
        <v>1383</v>
      </c>
      <c r="G1077" t="s">
        <v>116</v>
      </c>
      <c r="H1077" t="s">
        <v>106</v>
      </c>
      <c r="I1077" t="s">
        <v>117</v>
      </c>
      <c r="J1077" t="s">
        <v>1384</v>
      </c>
      <c r="K1077" t="s">
        <v>1385</v>
      </c>
      <c r="L1077" t="s">
        <v>61</v>
      </c>
      <c r="M1077" t="s">
        <v>62</v>
      </c>
      <c r="N1077" t="s">
        <v>76</v>
      </c>
      <c r="O1077" t="s">
        <v>76</v>
      </c>
      <c r="P1077" t="s">
        <v>120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 s="1" t="s">
        <v>78</v>
      </c>
      <c r="AU1077" s="1">
        <v>0</v>
      </c>
      <c r="AV1077" s="1">
        <v>0</v>
      </c>
      <c r="AW1077" s="1">
        <v>0</v>
      </c>
      <c r="AX1077" t="s">
        <v>1385</v>
      </c>
    </row>
    <row r="1078" spans="1:50" x14ac:dyDescent="0.25">
      <c r="A1078" t="s">
        <v>1386</v>
      </c>
      <c r="B1078" t="s">
        <v>67</v>
      </c>
      <c r="C1078" t="s">
        <v>94</v>
      </c>
      <c r="D1078" t="s">
        <v>1387</v>
      </c>
      <c r="E1078" t="s">
        <v>76</v>
      </c>
      <c r="F1078" t="s">
        <v>556</v>
      </c>
      <c r="G1078" t="s">
        <v>71</v>
      </c>
      <c r="H1078" t="s">
        <v>72</v>
      </c>
      <c r="I1078" t="s">
        <v>355</v>
      </c>
      <c r="J1078" t="s">
        <v>557</v>
      </c>
      <c r="K1078" t="s">
        <v>558</v>
      </c>
      <c r="L1078" t="s">
        <v>61</v>
      </c>
      <c r="M1078" t="s">
        <v>76</v>
      </c>
      <c r="N1078" t="s">
        <v>76</v>
      </c>
      <c r="O1078" t="s">
        <v>76</v>
      </c>
      <c r="P1078" t="s">
        <v>77</v>
      </c>
      <c r="Q1078">
        <v>16</v>
      </c>
      <c r="R1078">
        <v>16</v>
      </c>
      <c r="S1078">
        <v>16</v>
      </c>
      <c r="T1078">
        <v>16</v>
      </c>
      <c r="U1078">
        <v>16</v>
      </c>
      <c r="V1078">
        <v>16</v>
      </c>
      <c r="W1078">
        <v>16</v>
      </c>
      <c r="X1078">
        <v>16</v>
      </c>
      <c r="Y1078">
        <v>16</v>
      </c>
      <c r="Z1078">
        <v>16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16</v>
      </c>
      <c r="AL1078">
        <v>0</v>
      </c>
      <c r="AM1078">
        <v>0</v>
      </c>
      <c r="AN1078">
        <v>0</v>
      </c>
      <c r="AO1078">
        <v>0</v>
      </c>
      <c r="AP1078">
        <v>16</v>
      </c>
      <c r="AQ1078">
        <v>0</v>
      </c>
      <c r="AR1078">
        <v>0</v>
      </c>
      <c r="AS1078">
        <v>0</v>
      </c>
      <c r="AT1078" s="1">
        <v>758.95</v>
      </c>
      <c r="AU1078" s="1">
        <v>12143.2</v>
      </c>
      <c r="AV1078" s="1">
        <v>0</v>
      </c>
      <c r="AW1078" s="1">
        <v>12143.2</v>
      </c>
      <c r="AX1078" t="s">
        <v>558</v>
      </c>
    </row>
    <row r="1079" spans="1:50" x14ac:dyDescent="0.25">
      <c r="A1079" t="s">
        <v>1388</v>
      </c>
      <c r="B1079" t="s">
        <v>51</v>
      </c>
      <c r="C1079" t="s">
        <v>122</v>
      </c>
      <c r="D1079" t="s">
        <v>1389</v>
      </c>
      <c r="E1079" t="s">
        <v>1390</v>
      </c>
      <c r="F1079" t="s">
        <v>1307</v>
      </c>
      <c r="G1079" t="s">
        <v>76</v>
      </c>
      <c r="H1079" t="s">
        <v>57</v>
      </c>
      <c r="I1079" t="s">
        <v>126</v>
      </c>
      <c r="J1079" t="s">
        <v>76</v>
      </c>
      <c r="K1079" t="s">
        <v>76</v>
      </c>
      <c r="L1079" t="s">
        <v>61</v>
      </c>
      <c r="M1079" t="s">
        <v>62</v>
      </c>
      <c r="N1079" t="s">
        <v>76</v>
      </c>
      <c r="O1079" t="s">
        <v>76</v>
      </c>
      <c r="P1079" t="s">
        <v>127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 s="1" t="s">
        <v>78</v>
      </c>
      <c r="AU1079" s="1">
        <v>0</v>
      </c>
      <c r="AV1079" s="1">
        <v>0</v>
      </c>
      <c r="AW1079" s="1">
        <v>0</v>
      </c>
      <c r="AX1079" t="s">
        <v>1307</v>
      </c>
    </row>
    <row r="1080" spans="1:50" x14ac:dyDescent="0.25">
      <c r="A1080" t="s">
        <v>1391</v>
      </c>
      <c r="B1080" t="s">
        <v>51</v>
      </c>
      <c r="C1080">
        <v>2013</v>
      </c>
      <c r="D1080" t="s">
        <v>1392</v>
      </c>
      <c r="E1080" t="s">
        <v>1393</v>
      </c>
      <c r="F1080" t="s">
        <v>1393</v>
      </c>
      <c r="G1080" t="s">
        <v>1393</v>
      </c>
      <c r="H1080" t="s">
        <v>57</v>
      </c>
      <c r="I1080" t="s">
        <v>58</v>
      </c>
      <c r="J1080" t="s">
        <v>76</v>
      </c>
      <c r="K1080" t="s">
        <v>76</v>
      </c>
      <c r="L1080" t="s">
        <v>61</v>
      </c>
      <c r="M1080" t="s">
        <v>62</v>
      </c>
      <c r="N1080" t="s">
        <v>63</v>
      </c>
      <c r="O1080" t="s">
        <v>372</v>
      </c>
      <c r="P1080" t="s">
        <v>65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 s="1" t="s">
        <v>78</v>
      </c>
      <c r="AU1080" s="1">
        <v>0</v>
      </c>
      <c r="AV1080" s="1">
        <v>0</v>
      </c>
      <c r="AW1080" s="1">
        <v>0</v>
      </c>
      <c r="AX1080" t="s">
        <v>76</v>
      </c>
    </row>
    <row r="1081" spans="1:50" x14ac:dyDescent="0.25">
      <c r="A1081" t="s">
        <v>1845</v>
      </c>
      <c r="B1081" t="s">
        <v>51</v>
      </c>
      <c r="C1081" t="s">
        <v>52</v>
      </c>
      <c r="D1081" t="s">
        <v>1846</v>
      </c>
      <c r="E1081" t="s">
        <v>1847</v>
      </c>
      <c r="F1081" t="s">
        <v>1848</v>
      </c>
      <c r="G1081" t="s">
        <v>56</v>
      </c>
      <c r="H1081" t="s">
        <v>57</v>
      </c>
      <c r="I1081" t="s">
        <v>1849</v>
      </c>
      <c r="J1081" t="s">
        <v>1850</v>
      </c>
      <c r="K1081" t="s">
        <v>1851</v>
      </c>
      <c r="L1081" t="s">
        <v>61</v>
      </c>
      <c r="M1081" t="s">
        <v>62</v>
      </c>
      <c r="N1081" t="s">
        <v>63</v>
      </c>
      <c r="O1081" t="s">
        <v>757</v>
      </c>
      <c r="P1081" t="s">
        <v>65</v>
      </c>
      <c r="Q1081">
        <v>18</v>
      </c>
      <c r="R1081">
        <v>18</v>
      </c>
      <c r="S1081">
        <v>18</v>
      </c>
      <c r="T1081">
        <v>18</v>
      </c>
      <c r="U1081">
        <v>18</v>
      </c>
      <c r="V1081">
        <v>18</v>
      </c>
      <c r="W1081">
        <v>18</v>
      </c>
      <c r="X1081">
        <v>18</v>
      </c>
      <c r="Y1081">
        <v>18</v>
      </c>
      <c r="Z1081">
        <v>18</v>
      </c>
      <c r="AA1081">
        <v>18</v>
      </c>
      <c r="AB1081">
        <v>18</v>
      </c>
      <c r="AC1081">
        <v>18</v>
      </c>
      <c r="AD1081">
        <v>18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18</v>
      </c>
      <c r="AM1081">
        <v>0</v>
      </c>
      <c r="AN1081">
        <v>0</v>
      </c>
      <c r="AO1081">
        <v>0</v>
      </c>
      <c r="AP1081">
        <v>18</v>
      </c>
      <c r="AQ1081">
        <v>0</v>
      </c>
      <c r="AR1081">
        <v>0</v>
      </c>
      <c r="AS1081">
        <v>0</v>
      </c>
      <c r="AT1081" s="1">
        <v>1258.02</v>
      </c>
      <c r="AU1081" s="1">
        <v>22644.36</v>
      </c>
      <c r="AV1081" s="1">
        <v>0</v>
      </c>
      <c r="AW1081" s="1">
        <v>22644.36</v>
      </c>
      <c r="AX1081" t="s">
        <v>1851</v>
      </c>
    </row>
    <row r="1082" spans="1:50" x14ac:dyDescent="0.25">
      <c r="A1082" t="s">
        <v>1983</v>
      </c>
      <c r="B1082" t="s">
        <v>101</v>
      </c>
      <c r="C1082" t="s">
        <v>1743</v>
      </c>
      <c r="D1082" t="s">
        <v>1984</v>
      </c>
      <c r="E1082" t="s">
        <v>1985</v>
      </c>
      <c r="F1082" t="s">
        <v>299</v>
      </c>
      <c r="G1082" t="s">
        <v>71</v>
      </c>
      <c r="H1082" t="s">
        <v>106</v>
      </c>
      <c r="I1082" t="s">
        <v>230</v>
      </c>
      <c r="J1082" t="s">
        <v>300</v>
      </c>
      <c r="K1082" t="s">
        <v>301</v>
      </c>
      <c r="L1082" t="s">
        <v>61</v>
      </c>
      <c r="M1082" t="s">
        <v>62</v>
      </c>
      <c r="N1082" t="s">
        <v>63</v>
      </c>
      <c r="O1082" t="s">
        <v>885</v>
      </c>
      <c r="P1082" t="s">
        <v>110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 s="1" t="s">
        <v>78</v>
      </c>
      <c r="AU1082" s="1">
        <v>0</v>
      </c>
      <c r="AV1082" s="1">
        <v>0</v>
      </c>
      <c r="AW1082" s="1">
        <v>0</v>
      </c>
      <c r="AX1082" t="s">
        <v>301</v>
      </c>
    </row>
    <row r="1083" spans="1:50" x14ac:dyDescent="0.25">
      <c r="A1083" t="s">
        <v>1986</v>
      </c>
      <c r="B1083" t="s">
        <v>101</v>
      </c>
      <c r="C1083" t="s">
        <v>718</v>
      </c>
      <c r="D1083" t="s">
        <v>1987</v>
      </c>
      <c r="E1083" t="s">
        <v>1739</v>
      </c>
      <c r="F1083" t="s">
        <v>900</v>
      </c>
      <c r="G1083" t="s">
        <v>71</v>
      </c>
      <c r="H1083" t="s">
        <v>106</v>
      </c>
      <c r="I1083" t="s">
        <v>230</v>
      </c>
      <c r="J1083" t="s">
        <v>901</v>
      </c>
      <c r="K1083" t="s">
        <v>902</v>
      </c>
      <c r="L1083" t="s">
        <v>61</v>
      </c>
      <c r="M1083" t="s">
        <v>76</v>
      </c>
      <c r="N1083" t="s">
        <v>76</v>
      </c>
      <c r="O1083" t="s">
        <v>76</v>
      </c>
      <c r="P1083" t="s">
        <v>110</v>
      </c>
      <c r="Q1083">
        <v>96</v>
      </c>
      <c r="R1083">
        <v>96</v>
      </c>
      <c r="S1083">
        <v>96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96</v>
      </c>
      <c r="AL1083">
        <v>0</v>
      </c>
      <c r="AM1083">
        <v>0</v>
      </c>
      <c r="AN1083">
        <v>0</v>
      </c>
      <c r="AO1083">
        <v>0</v>
      </c>
      <c r="AP1083">
        <v>96</v>
      </c>
      <c r="AQ1083">
        <v>0</v>
      </c>
      <c r="AR1083">
        <v>0</v>
      </c>
      <c r="AS1083">
        <v>0</v>
      </c>
      <c r="AT1083" s="1">
        <v>573.94000000000005</v>
      </c>
      <c r="AU1083" s="1">
        <v>55098.240000000005</v>
      </c>
      <c r="AV1083" s="1">
        <v>0</v>
      </c>
      <c r="AW1083" s="1">
        <v>0</v>
      </c>
      <c r="AX1083" t="s">
        <v>902</v>
      </c>
    </row>
    <row r="1084" spans="1:50" x14ac:dyDescent="0.25">
      <c r="A1084" t="s">
        <v>1988</v>
      </c>
      <c r="B1084" t="s">
        <v>67</v>
      </c>
      <c r="C1084">
        <v>2014</v>
      </c>
      <c r="D1084" t="s">
        <v>1989</v>
      </c>
      <c r="E1084" t="s">
        <v>1990</v>
      </c>
      <c r="F1084" t="s">
        <v>987</v>
      </c>
      <c r="G1084" t="s">
        <v>71</v>
      </c>
      <c r="H1084" t="s">
        <v>72</v>
      </c>
      <c r="I1084" t="s">
        <v>73</v>
      </c>
      <c r="J1084" t="s">
        <v>988</v>
      </c>
      <c r="K1084" t="s">
        <v>989</v>
      </c>
      <c r="L1084" t="s">
        <v>61</v>
      </c>
      <c r="M1084" t="s">
        <v>76</v>
      </c>
      <c r="N1084" t="s">
        <v>76</v>
      </c>
      <c r="O1084" t="s">
        <v>76</v>
      </c>
      <c r="P1084" t="s">
        <v>77</v>
      </c>
      <c r="Q1084">
        <v>17</v>
      </c>
      <c r="R1084">
        <v>17</v>
      </c>
      <c r="S1084">
        <v>17</v>
      </c>
      <c r="T1084">
        <v>17</v>
      </c>
      <c r="U1084">
        <v>17</v>
      </c>
      <c r="V1084">
        <v>17</v>
      </c>
      <c r="W1084">
        <v>17</v>
      </c>
      <c r="X1084">
        <v>17</v>
      </c>
      <c r="Y1084">
        <v>17</v>
      </c>
      <c r="Z1084">
        <v>17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17</v>
      </c>
      <c r="AL1084">
        <v>0</v>
      </c>
      <c r="AM1084">
        <v>0</v>
      </c>
      <c r="AN1084">
        <v>0</v>
      </c>
      <c r="AO1084">
        <v>0</v>
      </c>
      <c r="AP1084">
        <v>17</v>
      </c>
      <c r="AQ1084">
        <v>0</v>
      </c>
      <c r="AR1084">
        <v>0</v>
      </c>
      <c r="AS1084">
        <v>0</v>
      </c>
      <c r="AT1084" s="1">
        <v>596.21</v>
      </c>
      <c r="AU1084" s="1">
        <v>10135.57</v>
      </c>
      <c r="AV1084" s="1">
        <v>0</v>
      </c>
      <c r="AW1084" s="1">
        <v>10135.57</v>
      </c>
      <c r="AX1084" t="s">
        <v>989</v>
      </c>
    </row>
    <row r="1085" spans="1:50" x14ac:dyDescent="0.25">
      <c r="A1085" t="s">
        <v>1991</v>
      </c>
      <c r="B1085" t="s">
        <v>67</v>
      </c>
      <c r="C1085">
        <v>2014</v>
      </c>
      <c r="D1085" t="s">
        <v>1992</v>
      </c>
      <c r="E1085" t="s">
        <v>1993</v>
      </c>
      <c r="F1085" t="s">
        <v>900</v>
      </c>
      <c r="G1085" t="s">
        <v>71</v>
      </c>
      <c r="H1085" t="s">
        <v>72</v>
      </c>
      <c r="I1085" t="s">
        <v>230</v>
      </c>
      <c r="J1085" t="s">
        <v>901</v>
      </c>
      <c r="K1085" t="s">
        <v>902</v>
      </c>
      <c r="L1085" t="s">
        <v>61</v>
      </c>
      <c r="M1085" t="s">
        <v>62</v>
      </c>
      <c r="N1085" t="s">
        <v>76</v>
      </c>
      <c r="O1085" t="s">
        <v>76</v>
      </c>
      <c r="P1085" t="s">
        <v>77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 s="1" t="s">
        <v>78</v>
      </c>
      <c r="AU1085" s="1">
        <v>0</v>
      </c>
      <c r="AV1085" s="1">
        <v>0</v>
      </c>
      <c r="AW1085" s="1">
        <v>0</v>
      </c>
      <c r="AX1085" t="s">
        <v>902</v>
      </c>
    </row>
    <row r="1086" spans="1:50" x14ac:dyDescent="0.25">
      <c r="A1086" t="s">
        <v>3517</v>
      </c>
      <c r="B1086" t="s">
        <v>101</v>
      </c>
      <c r="C1086" t="s">
        <v>718</v>
      </c>
      <c r="D1086" t="s">
        <v>3518</v>
      </c>
      <c r="E1086" t="s">
        <v>3519</v>
      </c>
      <c r="F1086" t="s">
        <v>556</v>
      </c>
      <c r="G1086" t="s">
        <v>71</v>
      </c>
      <c r="H1086" t="s">
        <v>106</v>
      </c>
      <c r="I1086" t="s">
        <v>355</v>
      </c>
      <c r="J1086" t="s">
        <v>557</v>
      </c>
      <c r="K1086" t="s">
        <v>558</v>
      </c>
      <c r="L1086" t="s">
        <v>61</v>
      </c>
      <c r="M1086" t="s">
        <v>76</v>
      </c>
      <c r="N1086" t="s">
        <v>76</v>
      </c>
      <c r="O1086" t="s">
        <v>76</v>
      </c>
      <c r="P1086" t="s">
        <v>110</v>
      </c>
      <c r="Q1086">
        <v>20</v>
      </c>
      <c r="R1086">
        <v>20</v>
      </c>
      <c r="S1086">
        <v>20</v>
      </c>
      <c r="T1086">
        <v>20</v>
      </c>
      <c r="U1086">
        <v>20</v>
      </c>
      <c r="V1086">
        <v>20</v>
      </c>
      <c r="W1086">
        <v>20</v>
      </c>
      <c r="X1086">
        <v>20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20</v>
      </c>
      <c r="AL1086">
        <v>0</v>
      </c>
      <c r="AM1086">
        <v>0</v>
      </c>
      <c r="AN1086">
        <v>0</v>
      </c>
      <c r="AO1086">
        <v>0</v>
      </c>
      <c r="AP1086">
        <v>20</v>
      </c>
      <c r="AQ1086">
        <v>0</v>
      </c>
      <c r="AR1086">
        <v>0</v>
      </c>
      <c r="AS1086">
        <v>0</v>
      </c>
      <c r="AT1086" s="1">
        <v>535.27</v>
      </c>
      <c r="AU1086" s="1">
        <v>10705.4</v>
      </c>
      <c r="AV1086" s="1">
        <v>0</v>
      </c>
      <c r="AW1086" s="1">
        <v>10705.4</v>
      </c>
      <c r="AX1086" t="s">
        <v>558</v>
      </c>
    </row>
    <row r="1087" spans="1:50" x14ac:dyDescent="0.25">
      <c r="A1087" t="s">
        <v>3520</v>
      </c>
      <c r="B1087" t="s">
        <v>67</v>
      </c>
      <c r="C1087">
        <v>2014</v>
      </c>
      <c r="D1087" t="s">
        <v>3521</v>
      </c>
      <c r="E1087" t="s">
        <v>441</v>
      </c>
      <c r="F1087" t="s">
        <v>362</v>
      </c>
      <c r="G1087" t="s">
        <v>71</v>
      </c>
      <c r="H1087" t="s">
        <v>72</v>
      </c>
      <c r="I1087" t="s">
        <v>230</v>
      </c>
      <c r="J1087" t="s">
        <v>363</v>
      </c>
      <c r="K1087" t="s">
        <v>364</v>
      </c>
      <c r="L1087" t="s">
        <v>61</v>
      </c>
      <c r="M1087" t="s">
        <v>76</v>
      </c>
      <c r="N1087" t="s">
        <v>76</v>
      </c>
      <c r="O1087" t="s">
        <v>76</v>
      </c>
      <c r="P1087" t="s">
        <v>77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 s="1" t="s">
        <v>78</v>
      </c>
      <c r="AU1087" s="1">
        <v>0</v>
      </c>
      <c r="AV1087" s="1">
        <v>0</v>
      </c>
      <c r="AW1087" s="1">
        <v>0</v>
      </c>
      <c r="AX1087" t="s">
        <v>364</v>
      </c>
    </row>
    <row r="1088" spans="1:50" x14ac:dyDescent="0.25">
      <c r="A1088" t="s">
        <v>3594</v>
      </c>
      <c r="B1088" t="s">
        <v>67</v>
      </c>
      <c r="C1088">
        <v>2014</v>
      </c>
      <c r="D1088" t="s">
        <v>3595</v>
      </c>
      <c r="E1088" t="s">
        <v>555</v>
      </c>
      <c r="F1088" t="s">
        <v>556</v>
      </c>
      <c r="G1088" t="s">
        <v>71</v>
      </c>
      <c r="H1088" t="s">
        <v>72</v>
      </c>
      <c r="I1088" t="s">
        <v>355</v>
      </c>
      <c r="J1088" t="s">
        <v>557</v>
      </c>
      <c r="K1088" t="s">
        <v>558</v>
      </c>
      <c r="L1088" t="s">
        <v>61</v>
      </c>
      <c r="M1088" t="s">
        <v>76</v>
      </c>
      <c r="N1088" t="s">
        <v>76</v>
      </c>
      <c r="O1088" t="s">
        <v>76</v>
      </c>
      <c r="P1088" t="s">
        <v>77</v>
      </c>
      <c r="Q1088">
        <v>197</v>
      </c>
      <c r="R1088">
        <v>197</v>
      </c>
      <c r="S1088">
        <v>197</v>
      </c>
      <c r="T1088">
        <v>197</v>
      </c>
      <c r="U1088">
        <v>197</v>
      </c>
      <c r="V1088">
        <v>197</v>
      </c>
      <c r="W1088">
        <v>141</v>
      </c>
      <c r="X1088">
        <v>43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</v>
      </c>
      <c r="AK1088">
        <v>197</v>
      </c>
      <c r="AL1088">
        <v>0</v>
      </c>
      <c r="AM1088">
        <v>0</v>
      </c>
      <c r="AN1088">
        <v>0</v>
      </c>
      <c r="AO1088">
        <v>0</v>
      </c>
      <c r="AP1088">
        <v>197</v>
      </c>
      <c r="AQ1088">
        <v>0</v>
      </c>
      <c r="AR1088">
        <v>0</v>
      </c>
      <c r="AS1088">
        <v>0</v>
      </c>
      <c r="AT1088" s="1">
        <v>567.17999999999995</v>
      </c>
      <c r="AU1088" s="1">
        <v>111734.45999999999</v>
      </c>
      <c r="AV1088" s="1">
        <v>0</v>
      </c>
      <c r="AW1088" s="1">
        <v>24388.739999999998</v>
      </c>
      <c r="AX1088" t="s">
        <v>558</v>
      </c>
    </row>
    <row r="1089" spans="1:50" x14ac:dyDescent="0.25">
      <c r="A1089" t="s">
        <v>3596</v>
      </c>
      <c r="B1089" t="s">
        <v>101</v>
      </c>
      <c r="C1089" t="s">
        <v>251</v>
      </c>
      <c r="D1089" t="s">
        <v>3597</v>
      </c>
      <c r="E1089" t="s">
        <v>3598</v>
      </c>
      <c r="F1089" t="s">
        <v>556</v>
      </c>
      <c r="G1089" t="s">
        <v>71</v>
      </c>
      <c r="H1089" t="s">
        <v>106</v>
      </c>
      <c r="I1089" t="s">
        <v>355</v>
      </c>
      <c r="J1089" t="s">
        <v>557</v>
      </c>
      <c r="K1089" t="s">
        <v>558</v>
      </c>
      <c r="L1089" t="s">
        <v>61</v>
      </c>
      <c r="M1089" t="s">
        <v>76</v>
      </c>
      <c r="N1089" t="s">
        <v>76</v>
      </c>
      <c r="O1089" t="s">
        <v>76</v>
      </c>
      <c r="P1089" t="s">
        <v>110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 s="1" t="s">
        <v>78</v>
      </c>
      <c r="AU1089" s="1">
        <v>0</v>
      </c>
      <c r="AV1089" s="1">
        <v>0</v>
      </c>
      <c r="AW1089" s="1">
        <v>0</v>
      </c>
      <c r="AX1089" t="s">
        <v>558</v>
      </c>
    </row>
    <row r="1090" spans="1:50" x14ac:dyDescent="0.25">
      <c r="A1090" t="s">
        <v>3599</v>
      </c>
      <c r="B1090" t="s">
        <v>67</v>
      </c>
      <c r="C1090" t="s">
        <v>102</v>
      </c>
      <c r="D1090" t="s">
        <v>3600</v>
      </c>
      <c r="E1090" t="s">
        <v>3601</v>
      </c>
      <c r="F1090" t="s">
        <v>97</v>
      </c>
      <c r="G1090" t="s">
        <v>71</v>
      </c>
      <c r="H1090" t="s">
        <v>72</v>
      </c>
      <c r="I1090" t="s">
        <v>73</v>
      </c>
      <c r="J1090" t="s">
        <v>98</v>
      </c>
      <c r="K1090" t="s">
        <v>99</v>
      </c>
      <c r="L1090" t="s">
        <v>61</v>
      </c>
      <c r="M1090" t="s">
        <v>76</v>
      </c>
      <c r="N1090" t="s">
        <v>76</v>
      </c>
      <c r="O1090" t="s">
        <v>76</v>
      </c>
      <c r="P1090" t="s">
        <v>77</v>
      </c>
      <c r="Q1090">
        <v>4581</v>
      </c>
      <c r="R1090">
        <v>4581</v>
      </c>
      <c r="S1090">
        <v>4581</v>
      </c>
      <c r="T1090">
        <v>4581</v>
      </c>
      <c r="U1090">
        <v>4581</v>
      </c>
      <c r="V1090">
        <v>273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775</v>
      </c>
      <c r="AH1090">
        <v>0</v>
      </c>
      <c r="AI1090">
        <v>775</v>
      </c>
      <c r="AJ1090">
        <v>1331</v>
      </c>
      <c r="AK1090">
        <v>4541</v>
      </c>
      <c r="AL1090">
        <v>0</v>
      </c>
      <c r="AM1090">
        <v>0</v>
      </c>
      <c r="AN1090">
        <v>40</v>
      </c>
      <c r="AO1090">
        <v>0</v>
      </c>
      <c r="AP1090">
        <v>4581</v>
      </c>
      <c r="AQ1090">
        <v>775</v>
      </c>
      <c r="AR1090">
        <v>0</v>
      </c>
      <c r="AS1090">
        <v>750</v>
      </c>
      <c r="AT1090" s="1">
        <v>456.13</v>
      </c>
      <c r="AU1090" s="1">
        <v>2089531.53</v>
      </c>
      <c r="AV1090" s="1">
        <v>353500.75</v>
      </c>
      <c r="AW1090" s="1">
        <v>0</v>
      </c>
      <c r="AX1090" t="s">
        <v>99</v>
      </c>
    </row>
    <row r="1091" spans="1:50" x14ac:dyDescent="0.25">
      <c r="A1091" t="s">
        <v>5408</v>
      </c>
      <c r="B1091" t="s">
        <v>101</v>
      </c>
      <c r="C1091" t="s">
        <v>5409</v>
      </c>
      <c r="D1091" t="s">
        <v>5410</v>
      </c>
      <c r="E1091" t="s">
        <v>3690</v>
      </c>
      <c r="F1091" t="s">
        <v>269</v>
      </c>
      <c r="G1091" t="s">
        <v>71</v>
      </c>
      <c r="H1091" t="s">
        <v>106</v>
      </c>
      <c r="I1091" t="s">
        <v>73</v>
      </c>
      <c r="J1091" t="s">
        <v>270</v>
      </c>
      <c r="K1091" t="s">
        <v>271</v>
      </c>
      <c r="L1091" t="s">
        <v>61</v>
      </c>
      <c r="M1091" t="s">
        <v>62</v>
      </c>
      <c r="N1091" t="s">
        <v>63</v>
      </c>
      <c r="O1091" t="s">
        <v>85</v>
      </c>
      <c r="P1091" t="s">
        <v>110</v>
      </c>
      <c r="Q1091">
        <v>1</v>
      </c>
      <c r="R1091">
        <v>1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0</v>
      </c>
      <c r="AM1091">
        <v>0</v>
      </c>
      <c r="AN1091">
        <v>0</v>
      </c>
      <c r="AO1091">
        <v>0</v>
      </c>
      <c r="AP1091">
        <v>1</v>
      </c>
      <c r="AQ1091">
        <v>0</v>
      </c>
      <c r="AR1091">
        <v>0</v>
      </c>
      <c r="AS1091">
        <v>0</v>
      </c>
      <c r="AT1091" s="1">
        <v>702.41</v>
      </c>
      <c r="AU1091" s="1">
        <v>702.41</v>
      </c>
      <c r="AV1091" s="1">
        <v>0</v>
      </c>
      <c r="AW1091" s="1">
        <v>702.41</v>
      </c>
      <c r="AX1091" t="s">
        <v>271</v>
      </c>
    </row>
    <row r="1092" spans="1:50" x14ac:dyDescent="0.25">
      <c r="A1092" t="s">
        <v>8309</v>
      </c>
      <c r="B1092" t="s">
        <v>51</v>
      </c>
      <c r="C1092" t="s">
        <v>143</v>
      </c>
      <c r="D1092" t="s">
        <v>8310</v>
      </c>
      <c r="E1092" t="s">
        <v>8311</v>
      </c>
      <c r="F1092" t="s">
        <v>8312</v>
      </c>
      <c r="G1092" t="s">
        <v>56</v>
      </c>
      <c r="H1092" t="s">
        <v>72</v>
      </c>
      <c r="I1092" t="s">
        <v>90</v>
      </c>
      <c r="J1092" t="s">
        <v>8259</v>
      </c>
      <c r="K1092" t="s">
        <v>8313</v>
      </c>
      <c r="L1092" t="s">
        <v>61</v>
      </c>
      <c r="M1092" t="s">
        <v>76</v>
      </c>
      <c r="N1092" t="s">
        <v>76</v>
      </c>
      <c r="O1092" t="s">
        <v>76</v>
      </c>
      <c r="P1092" t="s">
        <v>65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2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 s="1" t="s">
        <v>78</v>
      </c>
      <c r="AU1092" s="1">
        <v>0</v>
      </c>
      <c r="AV1092" s="1">
        <v>0</v>
      </c>
      <c r="AW1092" s="1">
        <v>0</v>
      </c>
      <c r="AX1092" t="s">
        <v>8313</v>
      </c>
    </row>
    <row r="1093" spans="1:50" x14ac:dyDescent="0.25">
      <c r="A1093" t="s">
        <v>5411</v>
      </c>
      <c r="B1093" t="s">
        <v>51</v>
      </c>
      <c r="C1093" t="s">
        <v>143</v>
      </c>
      <c r="D1093" t="s">
        <v>5412</v>
      </c>
      <c r="E1093" t="s">
        <v>5413</v>
      </c>
      <c r="F1093" t="s">
        <v>714</v>
      </c>
      <c r="G1093" t="s">
        <v>56</v>
      </c>
      <c r="H1093" t="s">
        <v>72</v>
      </c>
      <c r="I1093" t="s">
        <v>90</v>
      </c>
      <c r="J1093" t="s">
        <v>715</v>
      </c>
      <c r="K1093" t="s">
        <v>716</v>
      </c>
      <c r="L1093" t="s">
        <v>61</v>
      </c>
      <c r="M1093" t="s">
        <v>76</v>
      </c>
      <c r="N1093" t="s">
        <v>76</v>
      </c>
      <c r="O1093" t="s">
        <v>76</v>
      </c>
      <c r="P1093" t="s">
        <v>65</v>
      </c>
      <c r="Q1093">
        <v>143</v>
      </c>
      <c r="R1093">
        <v>143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65</v>
      </c>
      <c r="AK1093">
        <v>143</v>
      </c>
      <c r="AL1093">
        <v>0</v>
      </c>
      <c r="AM1093">
        <v>0</v>
      </c>
      <c r="AN1093">
        <v>0</v>
      </c>
      <c r="AO1093">
        <v>0</v>
      </c>
      <c r="AP1093">
        <v>143</v>
      </c>
      <c r="AQ1093">
        <v>0</v>
      </c>
      <c r="AR1093">
        <v>0</v>
      </c>
      <c r="AS1093">
        <v>95</v>
      </c>
      <c r="AT1093" s="1">
        <v>461.11470000000003</v>
      </c>
      <c r="AU1093" s="1">
        <v>65939.402100000007</v>
      </c>
      <c r="AV1093" s="1">
        <v>0</v>
      </c>
      <c r="AW1093" s="1">
        <v>0</v>
      </c>
      <c r="AX1093" t="s">
        <v>716</v>
      </c>
    </row>
    <row r="1094" spans="1:50" x14ac:dyDescent="0.25">
      <c r="A1094" t="s">
        <v>5414</v>
      </c>
      <c r="B1094" t="s">
        <v>67</v>
      </c>
      <c r="C1094" t="s">
        <v>102</v>
      </c>
      <c r="D1094" t="s">
        <v>5415</v>
      </c>
      <c r="E1094" t="s">
        <v>2550</v>
      </c>
      <c r="F1094" t="s">
        <v>329</v>
      </c>
      <c r="G1094" t="s">
        <v>71</v>
      </c>
      <c r="H1094" t="s">
        <v>72</v>
      </c>
      <c r="I1094" t="s">
        <v>73</v>
      </c>
      <c r="J1094" t="s">
        <v>330</v>
      </c>
      <c r="K1094" t="s">
        <v>331</v>
      </c>
      <c r="L1094" t="s">
        <v>61</v>
      </c>
      <c r="M1094" t="s">
        <v>76</v>
      </c>
      <c r="N1094" t="s">
        <v>76</v>
      </c>
      <c r="O1094" t="s">
        <v>76</v>
      </c>
      <c r="P1094" t="s">
        <v>77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 s="1" t="s">
        <v>78</v>
      </c>
      <c r="AU1094" s="1">
        <v>0</v>
      </c>
      <c r="AV1094" s="1">
        <v>0</v>
      </c>
      <c r="AW1094" s="1">
        <v>0</v>
      </c>
      <c r="AX1094" t="s">
        <v>331</v>
      </c>
    </row>
    <row r="1095" spans="1:50" x14ac:dyDescent="0.25">
      <c r="A1095" t="s">
        <v>5630</v>
      </c>
      <c r="B1095" t="s">
        <v>101</v>
      </c>
      <c r="C1095" t="s">
        <v>171</v>
      </c>
      <c r="D1095" t="s">
        <v>5631</v>
      </c>
      <c r="E1095" t="s">
        <v>5632</v>
      </c>
      <c r="F1095" t="s">
        <v>180</v>
      </c>
      <c r="G1095" t="s">
        <v>71</v>
      </c>
      <c r="H1095" t="s">
        <v>106</v>
      </c>
      <c r="I1095" t="s">
        <v>73</v>
      </c>
      <c r="J1095" t="s">
        <v>181</v>
      </c>
      <c r="K1095" t="s">
        <v>182</v>
      </c>
      <c r="L1095" t="s">
        <v>61</v>
      </c>
      <c r="M1095" t="s">
        <v>76</v>
      </c>
      <c r="N1095" t="s">
        <v>76</v>
      </c>
      <c r="O1095" t="s">
        <v>76</v>
      </c>
      <c r="P1095" t="s">
        <v>110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4720</v>
      </c>
      <c r="AH1095">
        <v>0</v>
      </c>
      <c r="AI1095">
        <v>4720</v>
      </c>
      <c r="AJ1095">
        <v>532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4720</v>
      </c>
      <c r="AR1095">
        <v>0</v>
      </c>
      <c r="AS1095">
        <v>0</v>
      </c>
      <c r="AT1095" s="1">
        <v>500.18470000000002</v>
      </c>
      <c r="AU1095" s="1">
        <v>0</v>
      </c>
      <c r="AV1095" s="1">
        <v>2360871.784</v>
      </c>
      <c r="AW1095" s="1">
        <v>0</v>
      </c>
      <c r="AX1095" t="s">
        <v>182</v>
      </c>
    </row>
    <row r="1096" spans="1:50" x14ac:dyDescent="0.25">
      <c r="A1096" t="s">
        <v>6498</v>
      </c>
      <c r="B1096" t="s">
        <v>67</v>
      </c>
      <c r="C1096">
        <v>2014</v>
      </c>
      <c r="D1096" t="s">
        <v>6499</v>
      </c>
      <c r="E1096" t="s">
        <v>2378</v>
      </c>
      <c r="F1096" t="s">
        <v>724</v>
      </c>
      <c r="G1096" t="s">
        <v>116</v>
      </c>
      <c r="H1096" t="s">
        <v>72</v>
      </c>
      <c r="I1096" t="s">
        <v>117</v>
      </c>
      <c r="J1096" t="s">
        <v>725</v>
      </c>
      <c r="K1096" t="s">
        <v>726</v>
      </c>
      <c r="L1096" t="s">
        <v>61</v>
      </c>
      <c r="M1096" t="s">
        <v>76</v>
      </c>
      <c r="N1096" t="s">
        <v>76</v>
      </c>
      <c r="O1096" t="s">
        <v>76</v>
      </c>
      <c r="P1096" t="s">
        <v>120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 s="1" t="s">
        <v>78</v>
      </c>
      <c r="AU1096" s="1">
        <v>0</v>
      </c>
      <c r="AV1096" s="1">
        <v>0</v>
      </c>
      <c r="AW1096" s="1">
        <v>0</v>
      </c>
      <c r="AX1096" t="s">
        <v>726</v>
      </c>
    </row>
    <row r="1097" spans="1:50" x14ac:dyDescent="0.25">
      <c r="A1097" t="s">
        <v>6500</v>
      </c>
      <c r="B1097" t="s">
        <v>101</v>
      </c>
      <c r="C1097" t="s">
        <v>468</v>
      </c>
      <c r="D1097" t="s">
        <v>6501</v>
      </c>
      <c r="E1097" t="s">
        <v>5407</v>
      </c>
      <c r="F1097" t="s">
        <v>556</v>
      </c>
      <c r="G1097" t="s">
        <v>71</v>
      </c>
      <c r="H1097" t="s">
        <v>106</v>
      </c>
      <c r="I1097" t="s">
        <v>355</v>
      </c>
      <c r="J1097" t="s">
        <v>557</v>
      </c>
      <c r="K1097" t="s">
        <v>558</v>
      </c>
      <c r="L1097" t="s">
        <v>61</v>
      </c>
      <c r="M1097" t="s">
        <v>76</v>
      </c>
      <c r="N1097" t="s">
        <v>76</v>
      </c>
      <c r="O1097" t="s">
        <v>76</v>
      </c>
      <c r="P1097" t="s">
        <v>110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 s="1" t="s">
        <v>78</v>
      </c>
      <c r="AU1097" s="1">
        <v>0</v>
      </c>
      <c r="AV1097" s="1">
        <v>0</v>
      </c>
      <c r="AW1097" s="1">
        <v>0</v>
      </c>
      <c r="AX1097" t="s">
        <v>558</v>
      </c>
    </row>
    <row r="1098" spans="1:50" x14ac:dyDescent="0.25">
      <c r="A1098" t="s">
        <v>6502</v>
      </c>
      <c r="B1098" t="s">
        <v>67</v>
      </c>
      <c r="C1098" t="s">
        <v>455</v>
      </c>
      <c r="D1098" t="s">
        <v>6503</v>
      </c>
      <c r="E1098" t="s">
        <v>6504</v>
      </c>
      <c r="F1098" t="s">
        <v>637</v>
      </c>
      <c r="G1098" t="s">
        <v>71</v>
      </c>
      <c r="H1098" t="s">
        <v>72</v>
      </c>
      <c r="I1098" t="s">
        <v>73</v>
      </c>
      <c r="J1098" t="s">
        <v>638</v>
      </c>
      <c r="K1098" t="s">
        <v>639</v>
      </c>
      <c r="L1098" t="s">
        <v>61</v>
      </c>
      <c r="M1098" t="s">
        <v>76</v>
      </c>
      <c r="N1098" t="s">
        <v>76</v>
      </c>
      <c r="O1098" t="s">
        <v>76</v>
      </c>
      <c r="P1098" t="s">
        <v>77</v>
      </c>
      <c r="Q1098">
        <v>6</v>
      </c>
      <c r="R1098">
        <v>6</v>
      </c>
      <c r="S1098">
        <v>6</v>
      </c>
      <c r="T1098">
        <v>6</v>
      </c>
      <c r="U1098">
        <v>6</v>
      </c>
      <c r="V1098">
        <v>6</v>
      </c>
      <c r="W1098">
        <v>6</v>
      </c>
      <c r="X1098">
        <v>6</v>
      </c>
      <c r="Y1098">
        <v>6</v>
      </c>
      <c r="Z1098">
        <v>6</v>
      </c>
      <c r="AA1098">
        <v>6</v>
      </c>
      <c r="AB1098">
        <v>6</v>
      </c>
      <c r="AC1098">
        <v>6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6</v>
      </c>
      <c r="AL1098">
        <v>0</v>
      </c>
      <c r="AM1098">
        <v>0</v>
      </c>
      <c r="AN1098">
        <v>0</v>
      </c>
      <c r="AO1098">
        <v>0</v>
      </c>
      <c r="AP1098">
        <v>6</v>
      </c>
      <c r="AQ1098">
        <v>0</v>
      </c>
      <c r="AR1098">
        <v>0</v>
      </c>
      <c r="AS1098">
        <v>0</v>
      </c>
      <c r="AT1098" s="1">
        <v>627.29999999999995</v>
      </c>
      <c r="AU1098" s="1">
        <v>3763.7999999999997</v>
      </c>
      <c r="AV1098" s="1">
        <v>0</v>
      </c>
      <c r="AW1098" s="1">
        <v>3763.7999999999997</v>
      </c>
      <c r="AX1098" t="s">
        <v>639</v>
      </c>
    </row>
    <row r="1099" spans="1:50" x14ac:dyDescent="0.25">
      <c r="A1099" t="s">
        <v>6505</v>
      </c>
      <c r="B1099" t="s">
        <v>67</v>
      </c>
      <c r="C1099">
        <v>2014</v>
      </c>
      <c r="D1099" t="s">
        <v>6506</v>
      </c>
      <c r="E1099" t="s">
        <v>526</v>
      </c>
      <c r="F1099" t="s">
        <v>527</v>
      </c>
      <c r="G1099" t="s">
        <v>71</v>
      </c>
      <c r="H1099" t="s">
        <v>72</v>
      </c>
      <c r="I1099" t="s">
        <v>280</v>
      </c>
      <c r="J1099" t="s">
        <v>528</v>
      </c>
      <c r="K1099" t="s">
        <v>529</v>
      </c>
      <c r="L1099" t="s">
        <v>61</v>
      </c>
      <c r="M1099" t="s">
        <v>76</v>
      </c>
      <c r="N1099" t="s">
        <v>76</v>
      </c>
      <c r="O1099" t="s">
        <v>76</v>
      </c>
      <c r="P1099" t="s">
        <v>77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 s="1" t="s">
        <v>78</v>
      </c>
      <c r="AU1099" s="1">
        <v>0</v>
      </c>
      <c r="AV1099" s="1">
        <v>0</v>
      </c>
      <c r="AW1099" s="1">
        <v>0</v>
      </c>
      <c r="AX1099" t="s">
        <v>529</v>
      </c>
    </row>
    <row r="1100" spans="1:50" x14ac:dyDescent="0.25">
      <c r="A1100" t="s">
        <v>6507</v>
      </c>
      <c r="B1100" t="s">
        <v>51</v>
      </c>
      <c r="C1100" t="s">
        <v>156</v>
      </c>
      <c r="D1100" t="s">
        <v>6508</v>
      </c>
      <c r="E1100" t="s">
        <v>6509</v>
      </c>
      <c r="F1100" t="s">
        <v>409</v>
      </c>
      <c r="G1100" t="s">
        <v>56</v>
      </c>
      <c r="H1100" t="s">
        <v>57</v>
      </c>
      <c r="I1100" t="s">
        <v>90</v>
      </c>
      <c r="J1100" t="s">
        <v>307</v>
      </c>
      <c r="K1100" t="s">
        <v>410</v>
      </c>
      <c r="L1100" t="s">
        <v>61</v>
      </c>
      <c r="M1100" t="s">
        <v>76</v>
      </c>
      <c r="N1100" t="s">
        <v>76</v>
      </c>
      <c r="O1100" t="s">
        <v>76</v>
      </c>
      <c r="P1100" t="s">
        <v>65</v>
      </c>
      <c r="Q1100">
        <v>22</v>
      </c>
      <c r="R1100">
        <v>22</v>
      </c>
      <c r="S1100">
        <v>22</v>
      </c>
      <c r="T1100">
        <v>22</v>
      </c>
      <c r="U1100">
        <v>22</v>
      </c>
      <c r="V1100">
        <v>22</v>
      </c>
      <c r="W1100">
        <v>22</v>
      </c>
      <c r="X1100">
        <v>22</v>
      </c>
      <c r="Y1100">
        <v>22</v>
      </c>
      <c r="Z1100">
        <v>22</v>
      </c>
      <c r="AA1100">
        <v>22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21</v>
      </c>
      <c r="AM1100">
        <v>0</v>
      </c>
      <c r="AN1100">
        <v>0</v>
      </c>
      <c r="AO1100">
        <v>0</v>
      </c>
      <c r="AP1100">
        <v>22</v>
      </c>
      <c r="AQ1100">
        <v>0</v>
      </c>
      <c r="AR1100">
        <v>0</v>
      </c>
      <c r="AS1100">
        <v>0</v>
      </c>
      <c r="AT1100" s="1">
        <v>364.63</v>
      </c>
      <c r="AU1100" s="1">
        <v>8021.86</v>
      </c>
      <c r="AV1100" s="1">
        <v>0</v>
      </c>
      <c r="AW1100" s="1">
        <v>8021.86</v>
      </c>
      <c r="AX1100" t="s">
        <v>410</v>
      </c>
    </row>
    <row r="1101" spans="1:50" x14ac:dyDescent="0.25">
      <c r="A1101" t="s">
        <v>5897</v>
      </c>
      <c r="B1101" t="s">
        <v>51</v>
      </c>
      <c r="C1101" t="s">
        <v>156</v>
      </c>
      <c r="D1101" t="s">
        <v>5898</v>
      </c>
      <c r="E1101" t="s">
        <v>5899</v>
      </c>
      <c r="F1101" t="s">
        <v>755</v>
      </c>
      <c r="G1101" t="s">
        <v>56</v>
      </c>
      <c r="H1101" t="s">
        <v>57</v>
      </c>
      <c r="I1101" t="s">
        <v>90</v>
      </c>
      <c r="J1101" t="s">
        <v>91</v>
      </c>
      <c r="K1101" t="s">
        <v>756</v>
      </c>
      <c r="L1101" t="s">
        <v>61</v>
      </c>
      <c r="M1101" t="s">
        <v>62</v>
      </c>
      <c r="N1101" t="s">
        <v>76</v>
      </c>
      <c r="O1101" t="s">
        <v>76</v>
      </c>
      <c r="P1101" t="s">
        <v>65</v>
      </c>
      <c r="Q1101">
        <v>955</v>
      </c>
      <c r="R1101">
        <v>955</v>
      </c>
      <c r="S1101">
        <v>931</v>
      </c>
      <c r="T1101">
        <v>907</v>
      </c>
      <c r="U1101">
        <v>787</v>
      </c>
      <c r="V1101">
        <v>467</v>
      </c>
      <c r="W1101">
        <v>103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484</v>
      </c>
      <c r="AH1101">
        <v>0</v>
      </c>
      <c r="AI1101">
        <v>484</v>
      </c>
      <c r="AJ1101">
        <v>281</v>
      </c>
      <c r="AK1101">
        <v>628</v>
      </c>
      <c r="AL1101">
        <v>18</v>
      </c>
      <c r="AM1101">
        <v>0</v>
      </c>
      <c r="AN1101">
        <v>309</v>
      </c>
      <c r="AO1101">
        <v>0</v>
      </c>
      <c r="AP1101">
        <v>955</v>
      </c>
      <c r="AQ1101">
        <v>0</v>
      </c>
      <c r="AR1101">
        <v>484</v>
      </c>
      <c r="AS1101">
        <v>0</v>
      </c>
      <c r="AT1101" s="1">
        <v>508.04</v>
      </c>
      <c r="AU1101" s="1">
        <v>485178.2</v>
      </c>
      <c r="AV1101" s="1">
        <v>245891.36000000002</v>
      </c>
      <c r="AW1101" s="1">
        <v>0</v>
      </c>
      <c r="AX1101" t="s">
        <v>756</v>
      </c>
    </row>
    <row r="1102" spans="1:50" x14ac:dyDescent="0.25">
      <c r="A1102" t="s">
        <v>5900</v>
      </c>
      <c r="B1102" t="s">
        <v>67</v>
      </c>
      <c r="C1102" t="s">
        <v>129</v>
      </c>
      <c r="D1102" t="s">
        <v>5901</v>
      </c>
      <c r="E1102" t="s">
        <v>5902</v>
      </c>
      <c r="F1102" t="s">
        <v>556</v>
      </c>
      <c r="G1102" t="s">
        <v>71</v>
      </c>
      <c r="H1102" t="s">
        <v>72</v>
      </c>
      <c r="I1102" t="s">
        <v>355</v>
      </c>
      <c r="J1102" t="s">
        <v>557</v>
      </c>
      <c r="K1102" t="s">
        <v>558</v>
      </c>
      <c r="L1102" t="s">
        <v>61</v>
      </c>
      <c r="M1102" t="s">
        <v>62</v>
      </c>
      <c r="N1102" t="s">
        <v>76</v>
      </c>
      <c r="O1102" t="s">
        <v>76</v>
      </c>
      <c r="P1102" t="s">
        <v>77</v>
      </c>
      <c r="Q1102">
        <v>15</v>
      </c>
      <c r="R1102">
        <v>15</v>
      </c>
      <c r="S1102">
        <v>15</v>
      </c>
      <c r="T1102">
        <v>15</v>
      </c>
      <c r="U1102">
        <v>15</v>
      </c>
      <c r="V1102">
        <v>15</v>
      </c>
      <c r="W1102">
        <v>15</v>
      </c>
      <c r="X1102">
        <v>15</v>
      </c>
      <c r="Y1102">
        <v>15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15</v>
      </c>
      <c r="AL1102">
        <v>0</v>
      </c>
      <c r="AM1102">
        <v>0</v>
      </c>
      <c r="AN1102">
        <v>0</v>
      </c>
      <c r="AO1102">
        <v>0</v>
      </c>
      <c r="AP1102">
        <v>15</v>
      </c>
      <c r="AQ1102">
        <v>0</v>
      </c>
      <c r="AR1102">
        <v>0</v>
      </c>
      <c r="AS1102">
        <v>0</v>
      </c>
      <c r="AT1102" s="1">
        <v>751.82</v>
      </c>
      <c r="AU1102" s="1">
        <v>11277.300000000001</v>
      </c>
      <c r="AV1102" s="1">
        <v>0</v>
      </c>
      <c r="AW1102" s="1">
        <v>11277.300000000001</v>
      </c>
      <c r="AX1102" t="s">
        <v>558</v>
      </c>
    </row>
    <row r="1103" spans="1:50" x14ac:dyDescent="0.25">
      <c r="A1103" t="s">
        <v>5903</v>
      </c>
      <c r="B1103" t="s">
        <v>101</v>
      </c>
      <c r="C1103" t="s">
        <v>171</v>
      </c>
      <c r="D1103" t="s">
        <v>5904</v>
      </c>
      <c r="E1103" t="s">
        <v>5905</v>
      </c>
      <c r="F1103" t="s">
        <v>414</v>
      </c>
      <c r="G1103" t="s">
        <v>71</v>
      </c>
      <c r="H1103" t="s">
        <v>106</v>
      </c>
      <c r="I1103" t="s">
        <v>73</v>
      </c>
      <c r="J1103" t="s">
        <v>415</v>
      </c>
      <c r="K1103" t="s">
        <v>416</v>
      </c>
      <c r="L1103" t="s">
        <v>61</v>
      </c>
      <c r="M1103" t="s">
        <v>76</v>
      </c>
      <c r="N1103" t="s">
        <v>76</v>
      </c>
      <c r="O1103" t="s">
        <v>76</v>
      </c>
      <c r="P1103" t="s">
        <v>110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146</v>
      </c>
      <c r="AF1103">
        <v>0</v>
      </c>
      <c r="AG1103">
        <v>1157</v>
      </c>
      <c r="AH1103">
        <v>0</v>
      </c>
      <c r="AI1103">
        <v>1303</v>
      </c>
      <c r="AJ1103">
        <v>449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1157</v>
      </c>
      <c r="AR1103">
        <v>146</v>
      </c>
      <c r="AS1103">
        <v>1303</v>
      </c>
      <c r="AT1103" s="1">
        <v>699.51310000000001</v>
      </c>
      <c r="AU1103" s="1">
        <v>0</v>
      </c>
      <c r="AV1103" s="1">
        <v>911465.56929999997</v>
      </c>
      <c r="AW1103" s="1">
        <v>0</v>
      </c>
      <c r="AX1103" t="s">
        <v>416</v>
      </c>
    </row>
    <row r="1104" spans="1:50" x14ac:dyDescent="0.25">
      <c r="A1104" t="s">
        <v>5906</v>
      </c>
      <c r="B1104" t="s">
        <v>101</v>
      </c>
      <c r="C1104">
        <v>2012</v>
      </c>
      <c r="D1104" t="s">
        <v>5907</v>
      </c>
      <c r="E1104" t="s">
        <v>5908</v>
      </c>
      <c r="F1104" t="s">
        <v>420</v>
      </c>
      <c r="G1104" t="s">
        <v>71</v>
      </c>
      <c r="H1104" t="s">
        <v>106</v>
      </c>
      <c r="I1104" t="s">
        <v>133</v>
      </c>
      <c r="J1104" t="s">
        <v>421</v>
      </c>
      <c r="K1104" t="s">
        <v>422</v>
      </c>
      <c r="L1104" t="s">
        <v>61</v>
      </c>
      <c r="M1104" t="s">
        <v>76</v>
      </c>
      <c r="N1104" t="s">
        <v>76</v>
      </c>
      <c r="O1104" t="s">
        <v>76</v>
      </c>
      <c r="P1104" t="s">
        <v>110</v>
      </c>
      <c r="Q1104">
        <v>10</v>
      </c>
      <c r="R1104">
        <v>10</v>
      </c>
      <c r="S1104">
        <v>10</v>
      </c>
      <c r="T1104">
        <v>10</v>
      </c>
      <c r="U1104">
        <v>10</v>
      </c>
      <c r="V1104">
        <v>10</v>
      </c>
      <c r="W1104">
        <v>10</v>
      </c>
      <c r="X1104">
        <v>10</v>
      </c>
      <c r="Y1104">
        <v>10</v>
      </c>
      <c r="Z1104">
        <v>10</v>
      </c>
      <c r="AA1104">
        <v>10</v>
      </c>
      <c r="AB1104">
        <v>10</v>
      </c>
      <c r="AC1104">
        <v>10</v>
      </c>
      <c r="AD1104">
        <v>10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10</v>
      </c>
      <c r="AL1104">
        <v>0</v>
      </c>
      <c r="AM1104">
        <v>0</v>
      </c>
      <c r="AN1104">
        <v>0</v>
      </c>
      <c r="AO1104">
        <v>0</v>
      </c>
      <c r="AP1104">
        <v>10</v>
      </c>
      <c r="AQ1104">
        <v>0</v>
      </c>
      <c r="AR1104">
        <v>0</v>
      </c>
      <c r="AS1104">
        <v>0</v>
      </c>
      <c r="AT1104" s="1">
        <v>1023.89</v>
      </c>
      <c r="AU1104" s="1">
        <v>10238.9</v>
      </c>
      <c r="AV1104" s="1">
        <v>0</v>
      </c>
      <c r="AW1104" s="1">
        <v>10238.9</v>
      </c>
      <c r="AX1104" t="s">
        <v>422</v>
      </c>
    </row>
    <row r="1105" spans="1:50" x14ac:dyDescent="0.25">
      <c r="A1105" t="s">
        <v>5909</v>
      </c>
      <c r="B1105" t="s">
        <v>101</v>
      </c>
      <c r="C1105" t="s">
        <v>171</v>
      </c>
      <c r="D1105" t="s">
        <v>5910</v>
      </c>
      <c r="E1105" t="s">
        <v>5911</v>
      </c>
      <c r="F1105" t="s">
        <v>2410</v>
      </c>
      <c r="G1105" t="s">
        <v>71</v>
      </c>
      <c r="H1105" t="s">
        <v>106</v>
      </c>
      <c r="I1105" t="s">
        <v>230</v>
      </c>
      <c r="J1105" t="s">
        <v>2411</v>
      </c>
      <c r="K1105" t="s">
        <v>2412</v>
      </c>
      <c r="L1105" t="s">
        <v>61</v>
      </c>
      <c r="M1105" t="s">
        <v>76</v>
      </c>
      <c r="N1105" t="s">
        <v>76</v>
      </c>
      <c r="O1105" t="s">
        <v>76</v>
      </c>
      <c r="P1105" t="s">
        <v>110</v>
      </c>
      <c r="Q1105">
        <v>100</v>
      </c>
      <c r="R1105">
        <v>100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500</v>
      </c>
      <c r="AH1105">
        <v>0</v>
      </c>
      <c r="AI1105">
        <v>500</v>
      </c>
      <c r="AJ1105">
        <v>0</v>
      </c>
      <c r="AK1105">
        <v>100</v>
      </c>
      <c r="AL1105">
        <v>0</v>
      </c>
      <c r="AM1105">
        <v>0</v>
      </c>
      <c r="AN1105">
        <v>0</v>
      </c>
      <c r="AO1105">
        <v>0</v>
      </c>
      <c r="AP1105">
        <v>100</v>
      </c>
      <c r="AQ1105">
        <v>472</v>
      </c>
      <c r="AR1105">
        <v>28</v>
      </c>
      <c r="AS1105">
        <v>202</v>
      </c>
      <c r="AT1105" s="1">
        <v>876.52800000000002</v>
      </c>
      <c r="AU1105" s="1">
        <v>87652.800000000003</v>
      </c>
      <c r="AV1105" s="1">
        <v>438264</v>
      </c>
      <c r="AW1105" s="1">
        <v>0</v>
      </c>
      <c r="AX1105" t="s">
        <v>2412</v>
      </c>
    </row>
    <row r="1106" spans="1:50" x14ac:dyDescent="0.25">
      <c r="A1106" t="s">
        <v>1881</v>
      </c>
      <c r="B1106" t="s">
        <v>101</v>
      </c>
      <c r="C1106" t="s">
        <v>156</v>
      </c>
      <c r="D1106" t="s">
        <v>1882</v>
      </c>
      <c r="E1106" t="s">
        <v>451</v>
      </c>
      <c r="F1106" t="s">
        <v>451</v>
      </c>
      <c r="G1106" t="s">
        <v>71</v>
      </c>
      <c r="H1106" t="s">
        <v>106</v>
      </c>
      <c r="I1106" t="s">
        <v>73</v>
      </c>
      <c r="J1106" t="s">
        <v>452</v>
      </c>
      <c r="K1106" t="s">
        <v>453</v>
      </c>
      <c r="L1106" t="s">
        <v>61</v>
      </c>
      <c r="M1106" t="s">
        <v>76</v>
      </c>
      <c r="N1106" t="s">
        <v>76</v>
      </c>
      <c r="O1106" t="s">
        <v>76</v>
      </c>
      <c r="P1106" t="s">
        <v>110</v>
      </c>
      <c r="Q1106">
        <v>3</v>
      </c>
      <c r="R1106">
        <v>3</v>
      </c>
      <c r="S1106">
        <v>3</v>
      </c>
      <c r="T1106">
        <v>3</v>
      </c>
      <c r="U1106">
        <v>3</v>
      </c>
      <c r="V1106">
        <v>3</v>
      </c>
      <c r="W1106">
        <v>3</v>
      </c>
      <c r="X1106">
        <v>3</v>
      </c>
      <c r="Y1106">
        <v>3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3</v>
      </c>
      <c r="AL1106">
        <v>0</v>
      </c>
      <c r="AM1106">
        <v>0</v>
      </c>
      <c r="AN1106">
        <v>0</v>
      </c>
      <c r="AO1106">
        <v>0</v>
      </c>
      <c r="AP1106">
        <v>3</v>
      </c>
      <c r="AQ1106">
        <v>0</v>
      </c>
      <c r="AR1106">
        <v>0</v>
      </c>
      <c r="AS1106">
        <v>0</v>
      </c>
      <c r="AT1106" s="1">
        <v>510.68</v>
      </c>
      <c r="AU1106" s="1">
        <v>1532.04</v>
      </c>
      <c r="AV1106" s="1">
        <v>0</v>
      </c>
      <c r="AW1106" s="1">
        <v>1532.04</v>
      </c>
      <c r="AX1106" t="s">
        <v>453</v>
      </c>
    </row>
    <row r="1107" spans="1:50" x14ac:dyDescent="0.25">
      <c r="A1107" t="s">
        <v>1883</v>
      </c>
      <c r="B1107" t="s">
        <v>67</v>
      </c>
      <c r="C1107">
        <v>2014</v>
      </c>
      <c r="D1107" t="s">
        <v>1884</v>
      </c>
      <c r="E1107" t="s">
        <v>1165</v>
      </c>
      <c r="F1107" t="s">
        <v>1166</v>
      </c>
      <c r="G1107" t="s">
        <v>71</v>
      </c>
      <c r="H1107" t="s">
        <v>72</v>
      </c>
      <c r="I1107" t="s">
        <v>73</v>
      </c>
      <c r="J1107" t="s">
        <v>1167</v>
      </c>
      <c r="K1107" t="s">
        <v>1168</v>
      </c>
      <c r="L1107" t="s">
        <v>61</v>
      </c>
      <c r="M1107" t="s">
        <v>62</v>
      </c>
      <c r="N1107" t="s">
        <v>76</v>
      </c>
      <c r="O1107" t="s">
        <v>76</v>
      </c>
      <c r="P1107" t="s">
        <v>77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 s="1" t="s">
        <v>78</v>
      </c>
      <c r="AU1107" s="1">
        <v>0</v>
      </c>
      <c r="AV1107" s="1">
        <v>0</v>
      </c>
      <c r="AW1107" s="1">
        <v>0</v>
      </c>
      <c r="AX1107" t="s">
        <v>1168</v>
      </c>
    </row>
    <row r="1108" spans="1:50" x14ac:dyDescent="0.25">
      <c r="A1108" t="s">
        <v>1885</v>
      </c>
      <c r="B1108" t="s">
        <v>101</v>
      </c>
      <c r="C1108" t="s">
        <v>1148</v>
      </c>
      <c r="D1108" t="s">
        <v>1886</v>
      </c>
      <c r="E1108" t="s">
        <v>1178</v>
      </c>
      <c r="F1108" t="s">
        <v>1179</v>
      </c>
      <c r="G1108" t="s">
        <v>71</v>
      </c>
      <c r="H1108" t="s">
        <v>106</v>
      </c>
      <c r="I1108" t="s">
        <v>674</v>
      </c>
      <c r="J1108" t="s">
        <v>1180</v>
      </c>
      <c r="K1108" t="s">
        <v>1181</v>
      </c>
      <c r="L1108" t="s">
        <v>61</v>
      </c>
      <c r="M1108" t="s">
        <v>76</v>
      </c>
      <c r="N1108" t="s">
        <v>76</v>
      </c>
      <c r="O1108" t="s">
        <v>76</v>
      </c>
      <c r="P1108" t="s">
        <v>110</v>
      </c>
      <c r="Q1108">
        <v>439</v>
      </c>
      <c r="R1108">
        <v>439</v>
      </c>
      <c r="S1108">
        <v>338</v>
      </c>
      <c r="T1108">
        <v>218</v>
      </c>
      <c r="U1108">
        <v>189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36</v>
      </c>
      <c r="AH1108">
        <v>0</v>
      </c>
      <c r="AI1108">
        <v>36</v>
      </c>
      <c r="AJ1108">
        <v>1</v>
      </c>
      <c r="AK1108">
        <v>439</v>
      </c>
      <c r="AL1108">
        <v>0</v>
      </c>
      <c r="AM1108">
        <v>0</v>
      </c>
      <c r="AN1108">
        <v>0</v>
      </c>
      <c r="AO1108">
        <v>0</v>
      </c>
      <c r="AP1108">
        <v>439</v>
      </c>
      <c r="AQ1108">
        <v>0</v>
      </c>
      <c r="AR1108">
        <v>36</v>
      </c>
      <c r="AS1108">
        <v>0</v>
      </c>
      <c r="AT1108" s="1">
        <v>304.01</v>
      </c>
      <c r="AU1108" s="1">
        <v>133460.38999999998</v>
      </c>
      <c r="AV1108" s="1">
        <v>10944.36</v>
      </c>
      <c r="AW1108" s="1">
        <v>0</v>
      </c>
      <c r="AX1108" t="s">
        <v>1181</v>
      </c>
    </row>
    <row r="1109" spans="1:50" x14ac:dyDescent="0.25">
      <c r="A1109" t="s">
        <v>1887</v>
      </c>
      <c r="B1109" t="s">
        <v>101</v>
      </c>
      <c r="C1109" t="s">
        <v>615</v>
      </c>
      <c r="D1109" t="s">
        <v>1888</v>
      </c>
      <c r="E1109" t="s">
        <v>1889</v>
      </c>
      <c r="F1109" t="s">
        <v>397</v>
      </c>
      <c r="G1109" t="s">
        <v>71</v>
      </c>
      <c r="H1109" t="s">
        <v>106</v>
      </c>
      <c r="I1109" t="s">
        <v>230</v>
      </c>
      <c r="J1109" t="s">
        <v>398</v>
      </c>
      <c r="K1109" t="s">
        <v>399</v>
      </c>
      <c r="L1109" t="s">
        <v>61</v>
      </c>
      <c r="M1109" t="s">
        <v>62</v>
      </c>
      <c r="N1109" t="s">
        <v>76</v>
      </c>
      <c r="O1109" t="s">
        <v>76</v>
      </c>
      <c r="P1109" t="s">
        <v>110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 s="1" t="s">
        <v>78</v>
      </c>
      <c r="AU1109" s="1">
        <v>0</v>
      </c>
      <c r="AV1109" s="1">
        <v>0</v>
      </c>
      <c r="AW1109" s="1">
        <v>0</v>
      </c>
      <c r="AX1109" t="s">
        <v>399</v>
      </c>
    </row>
    <row r="1110" spans="1:50" x14ac:dyDescent="0.25">
      <c r="A1110" t="s">
        <v>1890</v>
      </c>
      <c r="B1110" t="s">
        <v>67</v>
      </c>
      <c r="C1110">
        <v>2014</v>
      </c>
      <c r="D1110" t="s">
        <v>1891</v>
      </c>
      <c r="E1110" t="s">
        <v>729</v>
      </c>
      <c r="F1110" t="s">
        <v>493</v>
      </c>
      <c r="G1110" t="s">
        <v>71</v>
      </c>
      <c r="H1110" t="s">
        <v>72</v>
      </c>
      <c r="I1110" t="s">
        <v>230</v>
      </c>
      <c r="J1110" t="s">
        <v>494</v>
      </c>
      <c r="K1110" t="s">
        <v>495</v>
      </c>
      <c r="L1110" t="s">
        <v>61</v>
      </c>
      <c r="M1110" t="s">
        <v>76</v>
      </c>
      <c r="N1110" t="s">
        <v>76</v>
      </c>
      <c r="O1110" t="s">
        <v>76</v>
      </c>
      <c r="P1110" t="s">
        <v>77</v>
      </c>
      <c r="Q1110">
        <v>93</v>
      </c>
      <c r="R1110">
        <v>93</v>
      </c>
      <c r="S1110">
        <v>93</v>
      </c>
      <c r="T1110">
        <v>93</v>
      </c>
      <c r="U1110">
        <v>93</v>
      </c>
      <c r="V1110">
        <v>93</v>
      </c>
      <c r="W1110">
        <v>93</v>
      </c>
      <c r="X1110">
        <v>93</v>
      </c>
      <c r="Y1110">
        <v>93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93</v>
      </c>
      <c r="AL1110">
        <v>0</v>
      </c>
      <c r="AM1110">
        <v>0</v>
      </c>
      <c r="AN1110">
        <v>0</v>
      </c>
      <c r="AO1110">
        <v>0</v>
      </c>
      <c r="AP1110">
        <v>93</v>
      </c>
      <c r="AQ1110">
        <v>0</v>
      </c>
      <c r="AR1110">
        <v>0</v>
      </c>
      <c r="AS1110">
        <v>0</v>
      </c>
      <c r="AT1110" s="1">
        <v>502.61</v>
      </c>
      <c r="AU1110" s="1">
        <v>46742.73</v>
      </c>
      <c r="AV1110" s="1">
        <v>0</v>
      </c>
      <c r="AW1110" s="1">
        <v>46742.73</v>
      </c>
      <c r="AX1110" t="s">
        <v>495</v>
      </c>
    </row>
    <row r="1111" spans="1:50" x14ac:dyDescent="0.25">
      <c r="A1111" t="s">
        <v>1588</v>
      </c>
      <c r="B1111" t="s">
        <v>101</v>
      </c>
      <c r="C1111" t="s">
        <v>102</v>
      </c>
      <c r="D1111" t="s">
        <v>1589</v>
      </c>
      <c r="E1111" t="s">
        <v>1590</v>
      </c>
      <c r="F1111" t="s">
        <v>1591</v>
      </c>
      <c r="G1111" t="s">
        <v>71</v>
      </c>
      <c r="H1111" t="s">
        <v>106</v>
      </c>
      <c r="I1111" t="s">
        <v>674</v>
      </c>
      <c r="J1111" t="s">
        <v>1592</v>
      </c>
      <c r="K1111" t="s">
        <v>1593</v>
      </c>
      <c r="L1111" t="s">
        <v>61</v>
      </c>
      <c r="M1111" t="s">
        <v>76</v>
      </c>
      <c r="N1111" t="s">
        <v>76</v>
      </c>
      <c r="O1111" t="s">
        <v>76</v>
      </c>
      <c r="P1111" t="s">
        <v>110</v>
      </c>
      <c r="Q1111">
        <v>2805</v>
      </c>
      <c r="R1111">
        <v>2805</v>
      </c>
      <c r="S1111">
        <v>2677</v>
      </c>
      <c r="T1111">
        <v>2617</v>
      </c>
      <c r="U1111">
        <v>2617</v>
      </c>
      <c r="V1111">
        <v>1614</v>
      </c>
      <c r="W1111">
        <v>921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650</v>
      </c>
      <c r="AH1111">
        <v>0</v>
      </c>
      <c r="AI1111">
        <v>650</v>
      </c>
      <c r="AJ1111">
        <v>0</v>
      </c>
      <c r="AK1111">
        <v>2805</v>
      </c>
      <c r="AL1111">
        <v>0</v>
      </c>
      <c r="AM1111">
        <v>0</v>
      </c>
      <c r="AN1111">
        <v>0</v>
      </c>
      <c r="AO1111">
        <v>0</v>
      </c>
      <c r="AP1111">
        <v>2805</v>
      </c>
      <c r="AQ1111">
        <v>0</v>
      </c>
      <c r="AR1111">
        <v>650</v>
      </c>
      <c r="AS1111">
        <v>0</v>
      </c>
      <c r="AT1111" s="1">
        <v>440.26</v>
      </c>
      <c r="AU1111" s="1">
        <v>1234929.3</v>
      </c>
      <c r="AV1111" s="1">
        <v>286169</v>
      </c>
      <c r="AW1111" s="1">
        <v>0</v>
      </c>
      <c r="AX1111" t="s">
        <v>1593</v>
      </c>
    </row>
    <row r="1112" spans="1:50" x14ac:dyDescent="0.25">
      <c r="A1112" t="s">
        <v>1594</v>
      </c>
      <c r="B1112" t="s">
        <v>101</v>
      </c>
      <c r="C1112" t="s">
        <v>1595</v>
      </c>
      <c r="D1112" t="s">
        <v>1596</v>
      </c>
      <c r="E1112" t="s">
        <v>1597</v>
      </c>
      <c r="F1112" t="s">
        <v>1598</v>
      </c>
      <c r="G1112" t="s">
        <v>76</v>
      </c>
      <c r="H1112" t="s">
        <v>106</v>
      </c>
      <c r="I1112" t="s">
        <v>117</v>
      </c>
      <c r="J1112" t="s">
        <v>76</v>
      </c>
      <c r="K1112" t="s">
        <v>76</v>
      </c>
      <c r="L1112" t="s">
        <v>61</v>
      </c>
      <c r="M1112" t="s">
        <v>62</v>
      </c>
      <c r="N1112" t="s">
        <v>63</v>
      </c>
      <c r="O1112" t="s">
        <v>120</v>
      </c>
      <c r="P1112" t="s">
        <v>120</v>
      </c>
      <c r="Q1112">
        <v>4</v>
      </c>
      <c r="R1112">
        <v>4</v>
      </c>
      <c r="S1112">
        <v>4</v>
      </c>
      <c r="T1112">
        <v>4</v>
      </c>
      <c r="U1112">
        <v>4</v>
      </c>
      <c r="V1112">
        <v>4</v>
      </c>
      <c r="W1112">
        <v>4</v>
      </c>
      <c r="X1112">
        <v>4</v>
      </c>
      <c r="Y1112">
        <v>4</v>
      </c>
      <c r="Z1112">
        <v>4</v>
      </c>
      <c r="AA1112">
        <v>4</v>
      </c>
      <c r="AB1112">
        <v>4</v>
      </c>
      <c r="AC1112">
        <v>4</v>
      </c>
      <c r="AD1112">
        <v>4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4</v>
      </c>
      <c r="AL1112">
        <v>0</v>
      </c>
      <c r="AM1112">
        <v>0</v>
      </c>
      <c r="AN1112">
        <v>0</v>
      </c>
      <c r="AO1112">
        <v>0</v>
      </c>
      <c r="AP1112">
        <v>4</v>
      </c>
      <c r="AQ1112">
        <v>0</v>
      </c>
      <c r="AR1112">
        <v>0</v>
      </c>
      <c r="AS1112">
        <v>0</v>
      </c>
      <c r="AT1112" s="1">
        <v>174.07</v>
      </c>
      <c r="AU1112" s="1">
        <v>696.28</v>
      </c>
      <c r="AV1112" s="1">
        <v>0</v>
      </c>
      <c r="AW1112" s="1">
        <v>696.28</v>
      </c>
      <c r="AX1112" t="s">
        <v>1599</v>
      </c>
    </row>
    <row r="1113" spans="1:50" x14ac:dyDescent="0.25">
      <c r="A1113" t="s">
        <v>1949</v>
      </c>
      <c r="B1113" t="s">
        <v>67</v>
      </c>
      <c r="C1113">
        <v>2014</v>
      </c>
      <c r="D1113" t="s">
        <v>1950</v>
      </c>
      <c r="E1113" t="s">
        <v>1951</v>
      </c>
      <c r="F1113" t="s">
        <v>1952</v>
      </c>
      <c r="G1113" t="s">
        <v>71</v>
      </c>
      <c r="H1113" t="s">
        <v>72</v>
      </c>
      <c r="I1113" t="s">
        <v>73</v>
      </c>
      <c r="J1113" t="s">
        <v>1953</v>
      </c>
      <c r="K1113" t="s">
        <v>1954</v>
      </c>
      <c r="L1113" t="s">
        <v>61</v>
      </c>
      <c r="M1113" t="s">
        <v>76</v>
      </c>
      <c r="N1113" t="s">
        <v>76</v>
      </c>
      <c r="O1113" t="s">
        <v>76</v>
      </c>
      <c r="P1113" t="s">
        <v>77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 s="1" t="s">
        <v>78</v>
      </c>
      <c r="AU1113" s="1">
        <v>0</v>
      </c>
      <c r="AV1113" s="1">
        <v>0</v>
      </c>
      <c r="AW1113" s="1">
        <v>0</v>
      </c>
      <c r="AX1113" t="s">
        <v>1954</v>
      </c>
    </row>
    <row r="1114" spans="1:50" x14ac:dyDescent="0.25">
      <c r="A1114" t="s">
        <v>1955</v>
      </c>
      <c r="B1114" t="s">
        <v>101</v>
      </c>
      <c r="C1114" t="s">
        <v>171</v>
      </c>
      <c r="D1114" t="s">
        <v>1956</v>
      </c>
      <c r="E1114" t="s">
        <v>1957</v>
      </c>
      <c r="F1114" t="s">
        <v>1958</v>
      </c>
      <c r="G1114" t="s">
        <v>71</v>
      </c>
      <c r="H1114" t="s">
        <v>106</v>
      </c>
      <c r="I1114" t="s">
        <v>355</v>
      </c>
      <c r="J1114" t="s">
        <v>1959</v>
      </c>
      <c r="K1114" t="s">
        <v>1960</v>
      </c>
      <c r="L1114" t="s">
        <v>61</v>
      </c>
      <c r="M1114" t="s">
        <v>76</v>
      </c>
      <c r="N1114" t="s">
        <v>76</v>
      </c>
      <c r="O1114" t="s">
        <v>76</v>
      </c>
      <c r="P1114" t="s">
        <v>110</v>
      </c>
      <c r="Q1114">
        <v>283</v>
      </c>
      <c r="R1114">
        <v>283</v>
      </c>
      <c r="S1114">
        <v>153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520</v>
      </c>
      <c r="AG1114">
        <v>2367</v>
      </c>
      <c r="AH1114">
        <v>0</v>
      </c>
      <c r="AI1114">
        <v>2887</v>
      </c>
      <c r="AJ1114">
        <v>256</v>
      </c>
      <c r="AK1114">
        <v>283</v>
      </c>
      <c r="AL1114">
        <v>0</v>
      </c>
      <c r="AM1114">
        <v>0</v>
      </c>
      <c r="AN1114">
        <v>0</v>
      </c>
      <c r="AO1114">
        <v>0</v>
      </c>
      <c r="AP1114">
        <v>283</v>
      </c>
      <c r="AQ1114">
        <v>0</v>
      </c>
      <c r="AR1114">
        <v>2887</v>
      </c>
      <c r="AS1114">
        <v>613</v>
      </c>
      <c r="AT1114" s="1">
        <v>658.79</v>
      </c>
      <c r="AU1114" s="1">
        <v>186437.56999999998</v>
      </c>
      <c r="AV1114" s="1">
        <v>1901926.73</v>
      </c>
      <c r="AW1114" s="1">
        <v>0</v>
      </c>
      <c r="AX1114" t="s">
        <v>1960</v>
      </c>
    </row>
    <row r="1115" spans="1:50" x14ac:dyDescent="0.25">
      <c r="A1115" t="s">
        <v>1961</v>
      </c>
      <c r="B1115" t="s">
        <v>67</v>
      </c>
      <c r="C1115">
        <v>2014</v>
      </c>
      <c r="D1115" t="s">
        <v>1962</v>
      </c>
      <c r="E1115" t="s">
        <v>353</v>
      </c>
      <c r="F1115" t="s">
        <v>354</v>
      </c>
      <c r="G1115" t="s">
        <v>71</v>
      </c>
      <c r="H1115" t="s">
        <v>72</v>
      </c>
      <c r="I1115" t="s">
        <v>355</v>
      </c>
      <c r="J1115" t="s">
        <v>356</v>
      </c>
      <c r="K1115" t="s">
        <v>357</v>
      </c>
      <c r="L1115" t="s">
        <v>61</v>
      </c>
      <c r="M1115" t="s">
        <v>76</v>
      </c>
      <c r="N1115" t="s">
        <v>76</v>
      </c>
      <c r="O1115" t="s">
        <v>76</v>
      </c>
      <c r="P1115" t="s">
        <v>77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 s="1" t="s">
        <v>78</v>
      </c>
      <c r="AU1115" s="1">
        <v>0</v>
      </c>
      <c r="AV1115" s="1">
        <v>0</v>
      </c>
      <c r="AW1115" s="1">
        <v>0</v>
      </c>
      <c r="AX1115" t="s">
        <v>357</v>
      </c>
    </row>
    <row r="1116" spans="1:50" x14ac:dyDescent="0.25">
      <c r="A1116" t="s">
        <v>1892</v>
      </c>
      <c r="B1116" t="s">
        <v>67</v>
      </c>
      <c r="C1116" t="s">
        <v>284</v>
      </c>
      <c r="D1116" t="s">
        <v>1893</v>
      </c>
      <c r="E1116" t="s">
        <v>1894</v>
      </c>
      <c r="F1116" t="s">
        <v>1895</v>
      </c>
      <c r="G1116" t="s">
        <v>71</v>
      </c>
      <c r="H1116" t="s">
        <v>72</v>
      </c>
      <c r="I1116" t="s">
        <v>73</v>
      </c>
      <c r="J1116" t="s">
        <v>1896</v>
      </c>
      <c r="K1116" t="s">
        <v>1897</v>
      </c>
      <c r="L1116" t="s">
        <v>61</v>
      </c>
      <c r="M1116" t="s">
        <v>76</v>
      </c>
      <c r="N1116" t="s">
        <v>76</v>
      </c>
      <c r="O1116" t="s">
        <v>76</v>
      </c>
      <c r="P1116" t="s">
        <v>77</v>
      </c>
      <c r="Q1116">
        <v>1245</v>
      </c>
      <c r="R1116">
        <v>1245</v>
      </c>
      <c r="S1116">
        <v>21</v>
      </c>
      <c r="T1116">
        <v>21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1806</v>
      </c>
      <c r="AF1116">
        <v>0</v>
      </c>
      <c r="AG1116">
        <v>0</v>
      </c>
      <c r="AH1116">
        <v>0</v>
      </c>
      <c r="AI1116">
        <v>1806</v>
      </c>
      <c r="AJ1116">
        <v>5972</v>
      </c>
      <c r="AK1116">
        <v>3</v>
      </c>
      <c r="AL1116">
        <v>0</v>
      </c>
      <c r="AM1116">
        <v>0</v>
      </c>
      <c r="AN1116">
        <v>1242</v>
      </c>
      <c r="AO1116">
        <v>0</v>
      </c>
      <c r="AP1116">
        <v>1245</v>
      </c>
      <c r="AQ1116">
        <v>800</v>
      </c>
      <c r="AR1116">
        <v>1006</v>
      </c>
      <c r="AS1116">
        <v>2944</v>
      </c>
      <c r="AT1116" s="1">
        <v>858.21</v>
      </c>
      <c r="AU1116" s="1">
        <v>1068471.45</v>
      </c>
      <c r="AV1116" s="1">
        <v>1549927.26</v>
      </c>
      <c r="AW1116" s="1">
        <v>0</v>
      </c>
      <c r="AX1116" t="s">
        <v>1897</v>
      </c>
    </row>
    <row r="1117" spans="1:50" x14ac:dyDescent="0.25">
      <c r="A1117" t="s">
        <v>1898</v>
      </c>
      <c r="B1117" t="s">
        <v>67</v>
      </c>
      <c r="C1117" t="s">
        <v>94</v>
      </c>
      <c r="D1117" t="s">
        <v>1899</v>
      </c>
      <c r="E1117" t="s">
        <v>1900</v>
      </c>
      <c r="F1117" t="s">
        <v>279</v>
      </c>
      <c r="G1117" t="s">
        <v>71</v>
      </c>
      <c r="H1117" t="s">
        <v>72</v>
      </c>
      <c r="I1117" t="s">
        <v>280</v>
      </c>
      <c r="J1117" t="s">
        <v>281</v>
      </c>
      <c r="K1117" t="s">
        <v>282</v>
      </c>
      <c r="L1117" t="s">
        <v>61</v>
      </c>
      <c r="M1117" t="s">
        <v>76</v>
      </c>
      <c r="N1117" t="s">
        <v>76</v>
      </c>
      <c r="O1117" t="s">
        <v>76</v>
      </c>
      <c r="P1117" t="s">
        <v>77</v>
      </c>
      <c r="Q1117">
        <v>17</v>
      </c>
      <c r="R1117">
        <v>17</v>
      </c>
      <c r="S1117">
        <v>17</v>
      </c>
      <c r="T1117">
        <v>17</v>
      </c>
      <c r="U1117">
        <v>17</v>
      </c>
      <c r="V1117">
        <v>17</v>
      </c>
      <c r="W1117">
        <v>17</v>
      </c>
      <c r="X1117">
        <v>17</v>
      </c>
      <c r="Y1117">
        <v>17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17</v>
      </c>
      <c r="AL1117">
        <v>0</v>
      </c>
      <c r="AM1117">
        <v>0</v>
      </c>
      <c r="AN1117">
        <v>0</v>
      </c>
      <c r="AO1117">
        <v>0</v>
      </c>
      <c r="AP1117">
        <v>17</v>
      </c>
      <c r="AQ1117">
        <v>0</v>
      </c>
      <c r="AR1117">
        <v>0</v>
      </c>
      <c r="AS1117">
        <v>0</v>
      </c>
      <c r="AT1117" s="1">
        <v>1597.59</v>
      </c>
      <c r="AU1117" s="1">
        <v>27159.03</v>
      </c>
      <c r="AV1117" s="1">
        <v>0</v>
      </c>
      <c r="AW1117" s="1">
        <v>27159.03</v>
      </c>
      <c r="AX1117" t="s">
        <v>282</v>
      </c>
    </row>
    <row r="1118" spans="1:50" x14ac:dyDescent="0.25">
      <c r="A1118" t="s">
        <v>1901</v>
      </c>
      <c r="B1118" t="s">
        <v>67</v>
      </c>
      <c r="C1118">
        <v>2014</v>
      </c>
      <c r="D1118" t="s">
        <v>1902</v>
      </c>
      <c r="E1118" t="s">
        <v>268</v>
      </c>
      <c r="F1118" t="s">
        <v>269</v>
      </c>
      <c r="G1118" t="s">
        <v>71</v>
      </c>
      <c r="H1118" t="s">
        <v>72</v>
      </c>
      <c r="I1118" t="s">
        <v>73</v>
      </c>
      <c r="J1118" t="s">
        <v>270</v>
      </c>
      <c r="K1118" t="s">
        <v>271</v>
      </c>
      <c r="L1118" t="s">
        <v>61</v>
      </c>
      <c r="M1118" t="s">
        <v>76</v>
      </c>
      <c r="N1118" t="s">
        <v>76</v>
      </c>
      <c r="O1118" t="s">
        <v>76</v>
      </c>
      <c r="P1118" t="s">
        <v>77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 s="1" t="s">
        <v>78</v>
      </c>
      <c r="AU1118" s="1">
        <v>0</v>
      </c>
      <c r="AV1118" s="1">
        <v>0</v>
      </c>
      <c r="AW1118" s="1">
        <v>0</v>
      </c>
      <c r="AX1118" t="s">
        <v>271</v>
      </c>
    </row>
    <row r="1119" spans="1:50" x14ac:dyDescent="0.25">
      <c r="A1119" t="s">
        <v>1903</v>
      </c>
      <c r="B1119" t="s">
        <v>101</v>
      </c>
      <c r="C1119" t="s">
        <v>156</v>
      </c>
      <c r="D1119" t="s">
        <v>1904</v>
      </c>
      <c r="E1119" t="s">
        <v>1809</v>
      </c>
      <c r="F1119" t="s">
        <v>1808</v>
      </c>
      <c r="G1119" t="s">
        <v>71</v>
      </c>
      <c r="H1119" t="s">
        <v>106</v>
      </c>
      <c r="I1119" t="s">
        <v>73</v>
      </c>
      <c r="J1119" t="s">
        <v>1809</v>
      </c>
      <c r="K1119" t="s">
        <v>1810</v>
      </c>
      <c r="L1119" t="s">
        <v>61</v>
      </c>
      <c r="M1119" t="s">
        <v>76</v>
      </c>
      <c r="N1119" t="s">
        <v>76</v>
      </c>
      <c r="O1119" t="s">
        <v>76</v>
      </c>
      <c r="P1119" t="s">
        <v>110</v>
      </c>
      <c r="Q1119">
        <v>5</v>
      </c>
      <c r="R1119">
        <v>5</v>
      </c>
      <c r="S1119">
        <v>5</v>
      </c>
      <c r="T1119">
        <v>5</v>
      </c>
      <c r="U1119">
        <v>5</v>
      </c>
      <c r="V1119">
        <v>5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0</v>
      </c>
      <c r="AM1119">
        <v>0</v>
      </c>
      <c r="AN1119">
        <v>4</v>
      </c>
      <c r="AO1119">
        <v>0</v>
      </c>
      <c r="AP1119">
        <v>5</v>
      </c>
      <c r="AQ1119">
        <v>0</v>
      </c>
      <c r="AR1119">
        <v>0</v>
      </c>
      <c r="AS1119">
        <v>0</v>
      </c>
      <c r="AT1119" s="1">
        <v>587.14</v>
      </c>
      <c r="AU1119" s="1">
        <v>2935.7</v>
      </c>
      <c r="AV1119" s="1">
        <v>0</v>
      </c>
      <c r="AW1119" s="1">
        <v>0</v>
      </c>
      <c r="AX1119" t="s">
        <v>1810</v>
      </c>
    </row>
    <row r="1120" spans="1:50" x14ac:dyDescent="0.25">
      <c r="A1120" t="s">
        <v>1905</v>
      </c>
      <c r="B1120" t="s">
        <v>67</v>
      </c>
      <c r="C1120">
        <v>2014</v>
      </c>
      <c r="D1120" t="s">
        <v>1906</v>
      </c>
      <c r="E1120" t="s">
        <v>636</v>
      </c>
      <c r="F1120" t="s">
        <v>637</v>
      </c>
      <c r="G1120" t="s">
        <v>71</v>
      </c>
      <c r="H1120" t="s">
        <v>72</v>
      </c>
      <c r="I1120" t="s">
        <v>73</v>
      </c>
      <c r="J1120" t="s">
        <v>638</v>
      </c>
      <c r="K1120" t="s">
        <v>639</v>
      </c>
      <c r="L1120" t="s">
        <v>61</v>
      </c>
      <c r="M1120" t="s">
        <v>76</v>
      </c>
      <c r="N1120" t="s">
        <v>76</v>
      </c>
      <c r="O1120" t="s">
        <v>76</v>
      </c>
      <c r="P1120" t="s">
        <v>77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 s="1" t="s">
        <v>78</v>
      </c>
      <c r="AU1120" s="1">
        <v>0</v>
      </c>
      <c r="AV1120" s="1">
        <v>0</v>
      </c>
      <c r="AW1120" s="1">
        <v>0</v>
      </c>
      <c r="AX1120" t="s">
        <v>639</v>
      </c>
    </row>
    <row r="1121" spans="1:50" x14ac:dyDescent="0.25">
      <c r="A1121" t="s">
        <v>1963</v>
      </c>
      <c r="B1121" t="s">
        <v>67</v>
      </c>
      <c r="C1121" t="s">
        <v>233</v>
      </c>
      <c r="D1121" t="s">
        <v>1964</v>
      </c>
      <c r="E1121" t="s">
        <v>1965</v>
      </c>
      <c r="F1121" t="s">
        <v>724</v>
      </c>
      <c r="G1121" t="s">
        <v>116</v>
      </c>
      <c r="H1121" t="s">
        <v>72</v>
      </c>
      <c r="I1121" t="s">
        <v>117</v>
      </c>
      <c r="J1121" t="s">
        <v>725</v>
      </c>
      <c r="K1121" t="s">
        <v>726</v>
      </c>
      <c r="L1121" t="s">
        <v>61</v>
      </c>
      <c r="M1121" t="s">
        <v>62</v>
      </c>
      <c r="N1121" t="s">
        <v>63</v>
      </c>
      <c r="O1121" t="s">
        <v>120</v>
      </c>
      <c r="P1121" t="s">
        <v>120</v>
      </c>
      <c r="Q1121">
        <v>1</v>
      </c>
      <c r="R1121">
        <v>1</v>
      </c>
      <c r="S1121">
        <v>1</v>
      </c>
      <c r="T1121">
        <v>1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1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0</v>
      </c>
      <c r="AM1121">
        <v>0</v>
      </c>
      <c r="AN1121">
        <v>0</v>
      </c>
      <c r="AO1121">
        <v>0</v>
      </c>
      <c r="AP1121">
        <v>1</v>
      </c>
      <c r="AQ1121">
        <v>0</v>
      </c>
      <c r="AR1121">
        <v>0</v>
      </c>
      <c r="AS1121">
        <v>0</v>
      </c>
      <c r="AT1121" s="1">
        <v>259.17</v>
      </c>
      <c r="AU1121" s="1">
        <v>259.17</v>
      </c>
      <c r="AV1121" s="1">
        <v>0</v>
      </c>
      <c r="AW1121" s="1">
        <v>259.17</v>
      </c>
      <c r="AX1121" t="s">
        <v>726</v>
      </c>
    </row>
    <row r="1122" spans="1:50" x14ac:dyDescent="0.25">
      <c r="A1122" t="s">
        <v>1966</v>
      </c>
      <c r="B1122" t="s">
        <v>67</v>
      </c>
      <c r="C1122">
        <v>2014</v>
      </c>
      <c r="D1122" t="s">
        <v>1967</v>
      </c>
      <c r="E1122" t="s">
        <v>179</v>
      </c>
      <c r="F1122" t="s">
        <v>180</v>
      </c>
      <c r="G1122" t="s">
        <v>71</v>
      </c>
      <c r="H1122" t="s">
        <v>72</v>
      </c>
      <c r="I1122" t="s">
        <v>73</v>
      </c>
      <c r="J1122" t="s">
        <v>181</v>
      </c>
      <c r="K1122" t="s">
        <v>182</v>
      </c>
      <c r="L1122" t="s">
        <v>61</v>
      </c>
      <c r="M1122" t="s">
        <v>76</v>
      </c>
      <c r="N1122" t="s">
        <v>76</v>
      </c>
      <c r="O1122" t="s">
        <v>76</v>
      </c>
      <c r="P1122" t="s">
        <v>77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 s="1" t="s">
        <v>78</v>
      </c>
      <c r="AU1122" s="1">
        <v>0</v>
      </c>
      <c r="AV1122" s="1">
        <v>0</v>
      </c>
      <c r="AW1122" s="1">
        <v>0</v>
      </c>
      <c r="AX1122" t="s">
        <v>182</v>
      </c>
    </row>
    <row r="1123" spans="1:50" x14ac:dyDescent="0.25">
      <c r="A1123" t="s">
        <v>2031</v>
      </c>
      <c r="B1123" t="s">
        <v>67</v>
      </c>
      <c r="C1123">
        <v>2014</v>
      </c>
      <c r="D1123" t="s">
        <v>2032</v>
      </c>
      <c r="E1123" t="s">
        <v>1318</v>
      </c>
      <c r="F1123" t="s">
        <v>1063</v>
      </c>
      <c r="G1123" t="s">
        <v>71</v>
      </c>
      <c r="H1123" t="s">
        <v>72</v>
      </c>
      <c r="I1123" t="s">
        <v>73</v>
      </c>
      <c r="J1123" t="s">
        <v>1064</v>
      </c>
      <c r="K1123" t="s">
        <v>1065</v>
      </c>
      <c r="L1123" t="s">
        <v>61</v>
      </c>
      <c r="M1123" t="s">
        <v>76</v>
      </c>
      <c r="N1123" t="s">
        <v>76</v>
      </c>
      <c r="O1123" t="s">
        <v>76</v>
      </c>
      <c r="P1123" t="s">
        <v>77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 s="1" t="s">
        <v>78</v>
      </c>
      <c r="AU1123" s="1">
        <v>0</v>
      </c>
      <c r="AV1123" s="1">
        <v>0</v>
      </c>
      <c r="AW1123" s="1">
        <v>0</v>
      </c>
      <c r="AX1123" t="s">
        <v>1065</v>
      </c>
    </row>
    <row r="1124" spans="1:50" x14ac:dyDescent="0.25">
      <c r="A1124" t="s">
        <v>2033</v>
      </c>
      <c r="B1124" t="s">
        <v>190</v>
      </c>
      <c r="C1124" t="s">
        <v>615</v>
      </c>
      <c r="D1124" t="s">
        <v>2034</v>
      </c>
      <c r="E1124" t="s">
        <v>2035</v>
      </c>
      <c r="F1124" t="s">
        <v>1328</v>
      </c>
      <c r="G1124" t="s">
        <v>116</v>
      </c>
      <c r="H1124" t="s">
        <v>106</v>
      </c>
      <c r="I1124" t="s">
        <v>117</v>
      </c>
      <c r="J1124" t="s">
        <v>1329</v>
      </c>
      <c r="K1124" t="s">
        <v>1330</v>
      </c>
      <c r="L1124" t="s">
        <v>196</v>
      </c>
      <c r="M1124" t="s">
        <v>62</v>
      </c>
      <c r="N1124" t="s">
        <v>76</v>
      </c>
      <c r="O1124" t="s">
        <v>76</v>
      </c>
      <c r="P1124" t="s">
        <v>120</v>
      </c>
      <c r="Q1124">
        <v>376</v>
      </c>
      <c r="R1124">
        <v>376</v>
      </c>
      <c r="S1124">
        <v>376</v>
      </c>
      <c r="T1124">
        <v>376</v>
      </c>
      <c r="U1124">
        <v>376</v>
      </c>
      <c r="V1124">
        <v>376</v>
      </c>
      <c r="W1124">
        <v>376</v>
      </c>
      <c r="X1124">
        <v>376</v>
      </c>
      <c r="Y1124">
        <v>376</v>
      </c>
      <c r="Z1124">
        <v>376</v>
      </c>
      <c r="AA1124">
        <v>376</v>
      </c>
      <c r="AB1124">
        <v>376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376</v>
      </c>
      <c r="AL1124">
        <v>0</v>
      </c>
      <c r="AM1124">
        <v>0</v>
      </c>
      <c r="AN1124">
        <v>0</v>
      </c>
      <c r="AO1124">
        <v>0</v>
      </c>
      <c r="AP1124">
        <v>376</v>
      </c>
      <c r="AQ1124">
        <v>0</v>
      </c>
      <c r="AR1124">
        <v>0</v>
      </c>
      <c r="AS1124">
        <v>0</v>
      </c>
      <c r="AT1124" s="1">
        <v>138.80000000000001</v>
      </c>
      <c r="AU1124" s="1">
        <v>52188.800000000003</v>
      </c>
      <c r="AV1124" s="1">
        <v>0</v>
      </c>
      <c r="AW1124" s="1">
        <v>52188.800000000003</v>
      </c>
      <c r="AX1124" t="s">
        <v>1330</v>
      </c>
    </row>
    <row r="1125" spans="1:50" x14ac:dyDescent="0.25">
      <c r="A1125" t="s">
        <v>8335</v>
      </c>
      <c r="B1125" t="s">
        <v>51</v>
      </c>
      <c r="C1125" t="s">
        <v>143</v>
      </c>
      <c r="D1125" t="s">
        <v>8336</v>
      </c>
      <c r="E1125" t="s">
        <v>8337</v>
      </c>
      <c r="F1125" t="s">
        <v>8312</v>
      </c>
      <c r="G1125" t="s">
        <v>56</v>
      </c>
      <c r="H1125" t="s">
        <v>72</v>
      </c>
      <c r="I1125" t="s">
        <v>90</v>
      </c>
      <c r="J1125" t="s">
        <v>8259</v>
      </c>
      <c r="K1125" t="s">
        <v>8313</v>
      </c>
      <c r="L1125" t="s">
        <v>61</v>
      </c>
      <c r="M1125" t="s">
        <v>76</v>
      </c>
      <c r="N1125" t="s">
        <v>76</v>
      </c>
      <c r="O1125" t="s">
        <v>76</v>
      </c>
      <c r="P1125" t="s">
        <v>65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2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 s="1" t="s">
        <v>78</v>
      </c>
      <c r="AU1125" s="1">
        <v>0</v>
      </c>
      <c r="AV1125" s="1">
        <v>0</v>
      </c>
      <c r="AW1125" s="1">
        <v>0</v>
      </c>
      <c r="AX1125" t="s">
        <v>8313</v>
      </c>
    </row>
    <row r="1126" spans="1:50" x14ac:dyDescent="0.25">
      <c r="A1126" t="s">
        <v>5036</v>
      </c>
      <c r="B1126" t="s">
        <v>67</v>
      </c>
      <c r="C1126">
        <v>2014</v>
      </c>
      <c r="D1126" t="s">
        <v>5037</v>
      </c>
      <c r="E1126" t="s">
        <v>954</v>
      </c>
      <c r="F1126" t="s">
        <v>229</v>
      </c>
      <c r="G1126" t="s">
        <v>71</v>
      </c>
      <c r="H1126" t="s">
        <v>72</v>
      </c>
      <c r="I1126" t="s">
        <v>230</v>
      </c>
      <c r="J1126" t="s">
        <v>231</v>
      </c>
      <c r="K1126" t="s">
        <v>229</v>
      </c>
      <c r="L1126" t="s">
        <v>61</v>
      </c>
      <c r="M1126" t="s">
        <v>76</v>
      </c>
      <c r="N1126" t="s">
        <v>76</v>
      </c>
      <c r="O1126" t="s">
        <v>76</v>
      </c>
      <c r="P1126" t="s">
        <v>77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 s="1" t="s">
        <v>78</v>
      </c>
      <c r="AU1126" s="1">
        <v>0</v>
      </c>
      <c r="AV1126" s="1">
        <v>0</v>
      </c>
      <c r="AW1126" s="1">
        <v>0</v>
      </c>
      <c r="AX1126" t="s">
        <v>229</v>
      </c>
    </row>
    <row r="1127" spans="1:50" x14ac:dyDescent="0.25">
      <c r="A1127" t="s">
        <v>5038</v>
      </c>
      <c r="B1127" t="s">
        <v>51</v>
      </c>
      <c r="C1127">
        <v>2013</v>
      </c>
      <c r="D1127" t="s">
        <v>5039</v>
      </c>
      <c r="E1127" t="s">
        <v>181</v>
      </c>
      <c r="F1127" t="s">
        <v>180</v>
      </c>
      <c r="G1127" t="s">
        <v>71</v>
      </c>
      <c r="H1127" t="s">
        <v>57</v>
      </c>
      <c r="I1127" t="s">
        <v>73</v>
      </c>
      <c r="J1127" t="s">
        <v>181</v>
      </c>
      <c r="K1127" t="s">
        <v>182</v>
      </c>
      <c r="L1127" t="s">
        <v>61</v>
      </c>
      <c r="M1127" t="s">
        <v>62</v>
      </c>
      <c r="N1127" t="s">
        <v>76</v>
      </c>
      <c r="O1127" t="s">
        <v>76</v>
      </c>
      <c r="P1127" t="s">
        <v>110</v>
      </c>
      <c r="Q1127">
        <v>1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0</v>
      </c>
      <c r="AM1127">
        <v>0</v>
      </c>
      <c r="AN1127">
        <v>0</v>
      </c>
      <c r="AO1127">
        <v>0</v>
      </c>
      <c r="AP1127">
        <v>1</v>
      </c>
      <c r="AQ1127">
        <v>0</v>
      </c>
      <c r="AR1127">
        <v>0</v>
      </c>
      <c r="AS1127">
        <v>0</v>
      </c>
      <c r="AT1127" s="1">
        <v>344.99</v>
      </c>
      <c r="AU1127" s="1">
        <v>344.99</v>
      </c>
      <c r="AV1127" s="1">
        <v>0</v>
      </c>
      <c r="AW1127" s="1">
        <v>344.99</v>
      </c>
      <c r="AX1127" t="s">
        <v>182</v>
      </c>
    </row>
    <row r="1128" spans="1:50" x14ac:dyDescent="0.25">
      <c r="A1128" t="s">
        <v>5040</v>
      </c>
      <c r="B1128" t="s">
        <v>67</v>
      </c>
      <c r="C1128">
        <v>2014</v>
      </c>
      <c r="D1128" t="s">
        <v>5041</v>
      </c>
      <c r="E1128" t="s">
        <v>292</v>
      </c>
      <c r="F1128" t="s">
        <v>293</v>
      </c>
      <c r="G1128" t="s">
        <v>71</v>
      </c>
      <c r="H1128" t="s">
        <v>72</v>
      </c>
      <c r="I1128" t="s">
        <v>73</v>
      </c>
      <c r="J1128" t="s">
        <v>294</v>
      </c>
      <c r="K1128" t="s">
        <v>295</v>
      </c>
      <c r="L1128" t="s">
        <v>61</v>
      </c>
      <c r="M1128" t="s">
        <v>76</v>
      </c>
      <c r="N1128" t="s">
        <v>76</v>
      </c>
      <c r="O1128" t="s">
        <v>76</v>
      </c>
      <c r="P1128" t="s">
        <v>77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 s="1" t="s">
        <v>78</v>
      </c>
      <c r="AU1128" s="1">
        <v>0</v>
      </c>
      <c r="AV1128" s="1">
        <v>0</v>
      </c>
      <c r="AW1128" s="1">
        <v>0</v>
      </c>
      <c r="AX1128" t="s">
        <v>295</v>
      </c>
    </row>
    <row r="1129" spans="1:50" x14ac:dyDescent="0.25">
      <c r="A1129" t="s">
        <v>5122</v>
      </c>
      <c r="B1129" t="s">
        <v>67</v>
      </c>
      <c r="C1129">
        <v>2014</v>
      </c>
      <c r="D1129" t="s">
        <v>5123</v>
      </c>
      <c r="E1129" t="s">
        <v>292</v>
      </c>
      <c r="F1129" t="s">
        <v>293</v>
      </c>
      <c r="G1129" t="s">
        <v>71</v>
      </c>
      <c r="H1129" t="s">
        <v>72</v>
      </c>
      <c r="I1129" t="s">
        <v>73</v>
      </c>
      <c r="J1129" t="s">
        <v>294</v>
      </c>
      <c r="K1129" t="s">
        <v>295</v>
      </c>
      <c r="L1129" t="s">
        <v>61</v>
      </c>
      <c r="M1129" t="s">
        <v>76</v>
      </c>
      <c r="N1129" t="s">
        <v>76</v>
      </c>
      <c r="O1129" t="s">
        <v>76</v>
      </c>
      <c r="P1129" t="s">
        <v>77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 s="1" t="s">
        <v>78</v>
      </c>
      <c r="AU1129" s="1">
        <v>0</v>
      </c>
      <c r="AV1129" s="1">
        <v>0</v>
      </c>
      <c r="AW1129" s="1">
        <v>0</v>
      </c>
      <c r="AX1129" t="s">
        <v>295</v>
      </c>
    </row>
    <row r="1130" spans="1:50" x14ac:dyDescent="0.25">
      <c r="A1130" t="s">
        <v>5124</v>
      </c>
      <c r="B1130" t="s">
        <v>67</v>
      </c>
      <c r="C1130">
        <v>2014</v>
      </c>
      <c r="D1130" t="s">
        <v>5125</v>
      </c>
      <c r="E1130" t="s">
        <v>375</v>
      </c>
      <c r="F1130" t="s">
        <v>376</v>
      </c>
      <c r="G1130" t="s">
        <v>56</v>
      </c>
      <c r="H1130" t="s">
        <v>72</v>
      </c>
      <c r="I1130" t="s">
        <v>90</v>
      </c>
      <c r="J1130" t="s">
        <v>377</v>
      </c>
      <c r="K1130" t="s">
        <v>378</v>
      </c>
      <c r="L1130" t="s">
        <v>61</v>
      </c>
      <c r="M1130" t="s">
        <v>76</v>
      </c>
      <c r="N1130" t="s">
        <v>76</v>
      </c>
      <c r="O1130" t="s">
        <v>76</v>
      </c>
      <c r="P1130" t="s">
        <v>65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 s="1" t="s">
        <v>78</v>
      </c>
      <c r="AU1130" s="1">
        <v>0</v>
      </c>
      <c r="AV1130" s="1">
        <v>0</v>
      </c>
      <c r="AW1130" s="1">
        <v>0</v>
      </c>
      <c r="AX1130" t="s">
        <v>378</v>
      </c>
    </row>
    <row r="1131" spans="1:50" x14ac:dyDescent="0.25">
      <c r="A1131" t="s">
        <v>5690</v>
      </c>
      <c r="B1131" t="s">
        <v>51</v>
      </c>
      <c r="C1131" t="s">
        <v>156</v>
      </c>
      <c r="D1131" t="s">
        <v>5691</v>
      </c>
      <c r="E1131" t="s">
        <v>4086</v>
      </c>
      <c r="F1131" t="s">
        <v>1449</v>
      </c>
      <c r="G1131" t="s">
        <v>56</v>
      </c>
      <c r="H1131" t="s">
        <v>57</v>
      </c>
      <c r="I1131" t="s">
        <v>90</v>
      </c>
      <c r="J1131" t="s">
        <v>1450</v>
      </c>
      <c r="K1131" t="s">
        <v>1451</v>
      </c>
      <c r="L1131" t="s">
        <v>61</v>
      </c>
      <c r="M1131" t="s">
        <v>62</v>
      </c>
      <c r="N1131" t="s">
        <v>76</v>
      </c>
      <c r="O1131" t="s">
        <v>76</v>
      </c>
      <c r="P1131" t="s">
        <v>65</v>
      </c>
      <c r="Q1131">
        <v>74</v>
      </c>
      <c r="R1131">
        <v>74</v>
      </c>
      <c r="S1131">
        <v>74</v>
      </c>
      <c r="T1131">
        <v>74</v>
      </c>
      <c r="U1131">
        <v>74</v>
      </c>
      <c r="V1131">
        <v>74</v>
      </c>
      <c r="W1131">
        <v>74</v>
      </c>
      <c r="X1131">
        <v>74</v>
      </c>
      <c r="Y1131">
        <v>74</v>
      </c>
      <c r="Z1131">
        <v>74</v>
      </c>
      <c r="AA1131">
        <v>74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56</v>
      </c>
      <c r="AL1131">
        <v>18</v>
      </c>
      <c r="AM1131">
        <v>0</v>
      </c>
      <c r="AN1131">
        <v>0</v>
      </c>
      <c r="AO1131">
        <v>0</v>
      </c>
      <c r="AP1131">
        <v>74</v>
      </c>
      <c r="AQ1131">
        <v>0</v>
      </c>
      <c r="AR1131">
        <v>0</v>
      </c>
      <c r="AS1131">
        <v>0</v>
      </c>
      <c r="AT1131" s="1">
        <v>503.1</v>
      </c>
      <c r="AU1131" s="1">
        <v>37229.4</v>
      </c>
      <c r="AV1131" s="1">
        <v>0</v>
      </c>
      <c r="AW1131" s="1">
        <v>37229.4</v>
      </c>
      <c r="AX1131" t="s">
        <v>1451</v>
      </c>
    </row>
    <row r="1132" spans="1:50" x14ac:dyDescent="0.25">
      <c r="A1132" t="s">
        <v>5692</v>
      </c>
      <c r="B1132" t="s">
        <v>51</v>
      </c>
      <c r="C1132" t="s">
        <v>1728</v>
      </c>
      <c r="D1132" t="s">
        <v>5693</v>
      </c>
      <c r="E1132" t="s">
        <v>5694</v>
      </c>
      <c r="F1132" t="s">
        <v>741</v>
      </c>
      <c r="G1132" t="s">
        <v>56</v>
      </c>
      <c r="H1132" t="s">
        <v>72</v>
      </c>
      <c r="I1132" t="s">
        <v>58</v>
      </c>
      <c r="J1132" t="s">
        <v>740</v>
      </c>
      <c r="K1132" t="s">
        <v>742</v>
      </c>
      <c r="L1132" t="s">
        <v>61</v>
      </c>
      <c r="M1132" t="s">
        <v>76</v>
      </c>
      <c r="N1132" t="s">
        <v>76</v>
      </c>
      <c r="O1132" t="s">
        <v>76</v>
      </c>
      <c r="P1132" t="s">
        <v>65</v>
      </c>
      <c r="Q1132">
        <v>295</v>
      </c>
      <c r="R1132">
        <v>295</v>
      </c>
      <c r="S1132">
        <v>295</v>
      </c>
      <c r="T1132">
        <v>186</v>
      </c>
      <c r="U1132">
        <v>186</v>
      </c>
      <c r="V1132">
        <v>19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264</v>
      </c>
      <c r="AH1132">
        <v>0</v>
      </c>
      <c r="AI1132">
        <v>264</v>
      </c>
      <c r="AJ1132">
        <v>0</v>
      </c>
      <c r="AK1132">
        <v>295</v>
      </c>
      <c r="AL1132">
        <v>0</v>
      </c>
      <c r="AM1132">
        <v>0</v>
      </c>
      <c r="AN1132">
        <v>0</v>
      </c>
      <c r="AO1132">
        <v>0</v>
      </c>
      <c r="AP1132">
        <v>295</v>
      </c>
      <c r="AQ1132">
        <v>47</v>
      </c>
      <c r="AR1132">
        <v>217</v>
      </c>
      <c r="AS1132">
        <v>47</v>
      </c>
      <c r="AT1132" s="1">
        <v>631.89</v>
      </c>
      <c r="AU1132" s="1">
        <v>186407.55</v>
      </c>
      <c r="AV1132" s="1">
        <v>166818.96</v>
      </c>
      <c r="AW1132" s="1">
        <v>0</v>
      </c>
      <c r="AX1132" t="s">
        <v>742</v>
      </c>
    </row>
    <row r="1133" spans="1:50" x14ac:dyDescent="0.25">
      <c r="A1133" t="s">
        <v>5695</v>
      </c>
      <c r="B1133" t="s">
        <v>67</v>
      </c>
      <c r="C1133">
        <v>2014</v>
      </c>
      <c r="D1133" t="s">
        <v>5696</v>
      </c>
      <c r="E1133" t="s">
        <v>292</v>
      </c>
      <c r="F1133" t="s">
        <v>293</v>
      </c>
      <c r="G1133" t="s">
        <v>71</v>
      </c>
      <c r="H1133" t="s">
        <v>72</v>
      </c>
      <c r="I1133" t="s">
        <v>73</v>
      </c>
      <c r="J1133" t="s">
        <v>294</v>
      </c>
      <c r="K1133" t="s">
        <v>295</v>
      </c>
      <c r="L1133" t="s">
        <v>61</v>
      </c>
      <c r="M1133" t="s">
        <v>76</v>
      </c>
      <c r="N1133" t="s">
        <v>76</v>
      </c>
      <c r="O1133" t="s">
        <v>76</v>
      </c>
      <c r="P1133" t="s">
        <v>77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 s="1" t="s">
        <v>78</v>
      </c>
      <c r="AU1133" s="1">
        <v>0</v>
      </c>
      <c r="AV1133" s="1">
        <v>0</v>
      </c>
      <c r="AW1133" s="1">
        <v>0</v>
      </c>
      <c r="AX1133" t="s">
        <v>295</v>
      </c>
    </row>
    <row r="1134" spans="1:50" x14ac:dyDescent="0.25">
      <c r="A1134" t="s">
        <v>5697</v>
      </c>
      <c r="B1134" t="s">
        <v>101</v>
      </c>
      <c r="C1134" t="s">
        <v>156</v>
      </c>
      <c r="D1134" t="s">
        <v>5698</v>
      </c>
      <c r="E1134" t="s">
        <v>3629</v>
      </c>
      <c r="F1134" t="s">
        <v>1069</v>
      </c>
      <c r="G1134" t="s">
        <v>71</v>
      </c>
      <c r="H1134" t="s">
        <v>106</v>
      </c>
      <c r="I1134" t="s">
        <v>73</v>
      </c>
      <c r="J1134" t="s">
        <v>1070</v>
      </c>
      <c r="K1134" t="s">
        <v>1071</v>
      </c>
      <c r="L1134" t="s">
        <v>61</v>
      </c>
      <c r="M1134" t="s">
        <v>76</v>
      </c>
      <c r="N1134" t="s">
        <v>76</v>
      </c>
      <c r="O1134" t="s">
        <v>76</v>
      </c>
      <c r="P1134" t="s">
        <v>110</v>
      </c>
      <c r="Q1134">
        <v>90</v>
      </c>
      <c r="R1134">
        <v>90</v>
      </c>
      <c r="S1134">
        <v>90</v>
      </c>
      <c r="T1134">
        <v>90</v>
      </c>
      <c r="U1134">
        <v>90</v>
      </c>
      <c r="V1134">
        <v>90</v>
      </c>
      <c r="W1134">
        <v>90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</v>
      </c>
      <c r="AK1134">
        <v>89</v>
      </c>
      <c r="AL1134">
        <v>0</v>
      </c>
      <c r="AM1134">
        <v>0</v>
      </c>
      <c r="AN1134">
        <v>1</v>
      </c>
      <c r="AO1134">
        <v>0</v>
      </c>
      <c r="AP1134">
        <v>90</v>
      </c>
      <c r="AQ1134">
        <v>0</v>
      </c>
      <c r="AR1134">
        <v>0</v>
      </c>
      <c r="AS1134">
        <v>0</v>
      </c>
      <c r="AT1134" s="1">
        <v>357.94</v>
      </c>
      <c r="AU1134" s="1">
        <v>32214.6</v>
      </c>
      <c r="AV1134" s="1">
        <v>0</v>
      </c>
      <c r="AW1134" s="1">
        <v>0</v>
      </c>
      <c r="AX1134" t="s">
        <v>1071</v>
      </c>
    </row>
    <row r="1135" spans="1:50" x14ac:dyDescent="0.25">
      <c r="A1135" t="s">
        <v>5699</v>
      </c>
      <c r="B1135" t="s">
        <v>67</v>
      </c>
      <c r="C1135">
        <v>2014</v>
      </c>
      <c r="D1135" t="s">
        <v>5700</v>
      </c>
      <c r="E1135" t="s">
        <v>292</v>
      </c>
      <c r="F1135" t="s">
        <v>293</v>
      </c>
      <c r="G1135" t="s">
        <v>71</v>
      </c>
      <c r="H1135" t="s">
        <v>72</v>
      </c>
      <c r="I1135" t="s">
        <v>73</v>
      </c>
      <c r="J1135" t="s">
        <v>294</v>
      </c>
      <c r="K1135" t="s">
        <v>295</v>
      </c>
      <c r="L1135" t="s">
        <v>61</v>
      </c>
      <c r="M1135" t="s">
        <v>76</v>
      </c>
      <c r="N1135" t="s">
        <v>76</v>
      </c>
      <c r="O1135" t="s">
        <v>76</v>
      </c>
      <c r="P1135" t="s">
        <v>77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 s="1" t="s">
        <v>78</v>
      </c>
      <c r="AU1135" s="1">
        <v>0</v>
      </c>
      <c r="AV1135" s="1">
        <v>0</v>
      </c>
      <c r="AW1135" s="1">
        <v>0</v>
      </c>
      <c r="AX1135" t="s">
        <v>295</v>
      </c>
    </row>
    <row r="1136" spans="1:50" x14ac:dyDescent="0.25">
      <c r="A1136" t="s">
        <v>5633</v>
      </c>
      <c r="B1136" t="s">
        <v>51</v>
      </c>
      <c r="C1136" t="s">
        <v>143</v>
      </c>
      <c r="D1136" t="s">
        <v>5634</v>
      </c>
      <c r="E1136" t="s">
        <v>5635</v>
      </c>
      <c r="F1136" t="s">
        <v>146</v>
      </c>
      <c r="G1136" t="s">
        <v>56</v>
      </c>
      <c r="H1136" t="s">
        <v>72</v>
      </c>
      <c r="I1136" t="s">
        <v>90</v>
      </c>
      <c r="J1136" t="s">
        <v>147</v>
      </c>
      <c r="K1136" t="s">
        <v>148</v>
      </c>
      <c r="L1136" t="s">
        <v>61</v>
      </c>
      <c r="M1136" t="s">
        <v>76</v>
      </c>
      <c r="N1136" t="s">
        <v>76</v>
      </c>
      <c r="O1136" t="s">
        <v>76</v>
      </c>
      <c r="P1136" t="s">
        <v>65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2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 s="1" t="s">
        <v>78</v>
      </c>
      <c r="AU1136" s="1">
        <v>0</v>
      </c>
      <c r="AV1136" s="1">
        <v>0</v>
      </c>
      <c r="AW1136" s="1">
        <v>0</v>
      </c>
      <c r="AX1136" t="s">
        <v>148</v>
      </c>
    </row>
    <row r="1137" spans="1:50" x14ac:dyDescent="0.25">
      <c r="A1137" t="s">
        <v>5636</v>
      </c>
      <c r="B1137" t="s">
        <v>190</v>
      </c>
      <c r="C1137" t="s">
        <v>171</v>
      </c>
      <c r="D1137" t="s">
        <v>5637</v>
      </c>
      <c r="E1137" t="s">
        <v>793</v>
      </c>
      <c r="F1137" t="s">
        <v>681</v>
      </c>
      <c r="G1137" t="s">
        <v>71</v>
      </c>
      <c r="H1137" t="s">
        <v>106</v>
      </c>
      <c r="I1137" t="s">
        <v>73</v>
      </c>
      <c r="J1137" t="s">
        <v>682</v>
      </c>
      <c r="K1137" t="s">
        <v>683</v>
      </c>
      <c r="L1137" t="s">
        <v>196</v>
      </c>
      <c r="M1137" t="s">
        <v>76</v>
      </c>
      <c r="N1137" t="s">
        <v>76</v>
      </c>
      <c r="O1137" t="s">
        <v>76</v>
      </c>
      <c r="P1137" t="s">
        <v>110</v>
      </c>
      <c r="Q1137">
        <v>5500</v>
      </c>
      <c r="R1137">
        <v>5500</v>
      </c>
      <c r="S1137">
        <v>760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1920</v>
      </c>
      <c r="AF1137">
        <v>0</v>
      </c>
      <c r="AG1137">
        <v>342</v>
      </c>
      <c r="AH1137">
        <v>0</v>
      </c>
      <c r="AI1137">
        <v>2262</v>
      </c>
      <c r="AJ1137">
        <v>4000</v>
      </c>
      <c r="AK1137">
        <v>0</v>
      </c>
      <c r="AL1137">
        <v>0</v>
      </c>
      <c r="AM1137">
        <v>0</v>
      </c>
      <c r="AN1137">
        <v>0</v>
      </c>
      <c r="AO1137">
        <v>5500</v>
      </c>
      <c r="AP1137">
        <v>5500</v>
      </c>
      <c r="AQ1137">
        <v>342</v>
      </c>
      <c r="AR1137">
        <v>1920</v>
      </c>
      <c r="AS1137">
        <v>1152</v>
      </c>
      <c r="AT1137" s="1">
        <v>480.92680000000001</v>
      </c>
      <c r="AU1137" s="1">
        <v>2645097.4</v>
      </c>
      <c r="AV1137" s="1">
        <v>1087856.4216</v>
      </c>
      <c r="AW1137" s="1">
        <v>0</v>
      </c>
      <c r="AX1137" t="s">
        <v>683</v>
      </c>
    </row>
    <row r="1138" spans="1:50" x14ac:dyDescent="0.25">
      <c r="A1138" t="s">
        <v>5638</v>
      </c>
      <c r="B1138" t="s">
        <v>51</v>
      </c>
      <c r="C1138" t="s">
        <v>143</v>
      </c>
      <c r="D1138" t="s">
        <v>5639</v>
      </c>
      <c r="E1138" t="s">
        <v>5640</v>
      </c>
      <c r="F1138" t="s">
        <v>714</v>
      </c>
      <c r="G1138" t="s">
        <v>56</v>
      </c>
      <c r="H1138" t="s">
        <v>72</v>
      </c>
      <c r="I1138" t="s">
        <v>90</v>
      </c>
      <c r="J1138" t="s">
        <v>715</v>
      </c>
      <c r="K1138" t="s">
        <v>716</v>
      </c>
      <c r="L1138" t="s">
        <v>61</v>
      </c>
      <c r="M1138" t="s">
        <v>76</v>
      </c>
      <c r="N1138" t="s">
        <v>76</v>
      </c>
      <c r="O1138" t="s">
        <v>76</v>
      </c>
      <c r="P1138" t="s">
        <v>65</v>
      </c>
      <c r="Q1138">
        <v>414</v>
      </c>
      <c r="R1138">
        <v>414</v>
      </c>
      <c r="S1138">
        <v>120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189</v>
      </c>
      <c r="AK1138">
        <v>414</v>
      </c>
      <c r="AL1138">
        <v>0</v>
      </c>
      <c r="AM1138">
        <v>0</v>
      </c>
      <c r="AN1138">
        <v>0</v>
      </c>
      <c r="AO1138">
        <v>0</v>
      </c>
      <c r="AP1138">
        <v>414</v>
      </c>
      <c r="AQ1138">
        <v>0</v>
      </c>
      <c r="AR1138">
        <v>0</v>
      </c>
      <c r="AS1138">
        <v>34</v>
      </c>
      <c r="AT1138" s="1">
        <v>492.61470000000003</v>
      </c>
      <c r="AU1138" s="1">
        <v>203942.48580000002</v>
      </c>
      <c r="AV1138" s="1">
        <v>0</v>
      </c>
      <c r="AW1138" s="1">
        <v>0</v>
      </c>
      <c r="AX1138" t="s">
        <v>716</v>
      </c>
    </row>
    <row r="1139" spans="1:50" x14ac:dyDescent="0.25">
      <c r="A1139" t="s">
        <v>5641</v>
      </c>
      <c r="B1139" t="s">
        <v>51</v>
      </c>
      <c r="C1139" t="s">
        <v>1264</v>
      </c>
      <c r="D1139" t="s">
        <v>5642</v>
      </c>
      <c r="E1139" t="s">
        <v>5643</v>
      </c>
      <c r="F1139" t="s">
        <v>1267</v>
      </c>
      <c r="G1139" t="s">
        <v>56</v>
      </c>
      <c r="H1139" t="s">
        <v>57</v>
      </c>
      <c r="I1139" t="s">
        <v>90</v>
      </c>
      <c r="J1139" t="s">
        <v>91</v>
      </c>
      <c r="K1139" t="s">
        <v>1268</v>
      </c>
      <c r="L1139" t="s">
        <v>61</v>
      </c>
      <c r="M1139" t="s">
        <v>62</v>
      </c>
      <c r="N1139" t="s">
        <v>63</v>
      </c>
      <c r="O1139" t="s">
        <v>757</v>
      </c>
      <c r="P1139" t="s">
        <v>65</v>
      </c>
      <c r="Q1139">
        <v>234</v>
      </c>
      <c r="R1139">
        <v>234</v>
      </c>
      <c r="S1139">
        <v>234</v>
      </c>
      <c r="T1139">
        <v>234</v>
      </c>
      <c r="U1139">
        <v>234</v>
      </c>
      <c r="V1139">
        <v>234</v>
      </c>
      <c r="W1139">
        <v>234</v>
      </c>
      <c r="X1139">
        <v>234</v>
      </c>
      <c r="Y1139">
        <v>234</v>
      </c>
      <c r="Z1139">
        <v>234</v>
      </c>
      <c r="AA1139">
        <v>234</v>
      </c>
      <c r="AB1139">
        <v>234</v>
      </c>
      <c r="AC1139">
        <v>234</v>
      </c>
      <c r="AD1139">
        <v>42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8</v>
      </c>
      <c r="AL1139">
        <v>7</v>
      </c>
      <c r="AM1139">
        <v>0</v>
      </c>
      <c r="AN1139">
        <v>219</v>
      </c>
      <c r="AO1139">
        <v>0</v>
      </c>
      <c r="AP1139">
        <v>234</v>
      </c>
      <c r="AQ1139">
        <v>0</v>
      </c>
      <c r="AR1139">
        <v>0</v>
      </c>
      <c r="AS1139">
        <v>0</v>
      </c>
      <c r="AT1139" s="1">
        <v>567.01</v>
      </c>
      <c r="AU1139" s="1">
        <v>132680.34</v>
      </c>
      <c r="AV1139" s="1">
        <v>0</v>
      </c>
      <c r="AW1139" s="1">
        <v>132680.34</v>
      </c>
      <c r="AX1139" t="s">
        <v>1268</v>
      </c>
    </row>
    <row r="1140" spans="1:50" x14ac:dyDescent="0.25">
      <c r="A1140" t="s">
        <v>5723</v>
      </c>
      <c r="B1140" t="s">
        <v>67</v>
      </c>
      <c r="C1140">
        <v>2014</v>
      </c>
      <c r="D1140" t="s">
        <v>5724</v>
      </c>
      <c r="E1140" t="s">
        <v>555</v>
      </c>
      <c r="F1140" t="s">
        <v>556</v>
      </c>
      <c r="G1140" t="s">
        <v>71</v>
      </c>
      <c r="H1140" t="s">
        <v>72</v>
      </c>
      <c r="I1140" t="s">
        <v>355</v>
      </c>
      <c r="J1140" t="s">
        <v>557</v>
      </c>
      <c r="K1140" t="s">
        <v>558</v>
      </c>
      <c r="L1140" t="s">
        <v>61</v>
      </c>
      <c r="M1140" t="s">
        <v>76</v>
      </c>
      <c r="N1140" t="s">
        <v>76</v>
      </c>
      <c r="O1140" t="s">
        <v>76</v>
      </c>
      <c r="P1140" t="s">
        <v>77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 s="1" t="s">
        <v>78</v>
      </c>
      <c r="AU1140" s="1">
        <v>0</v>
      </c>
      <c r="AV1140" s="1">
        <v>0</v>
      </c>
      <c r="AW1140" s="1">
        <v>0</v>
      </c>
      <c r="AX1140" t="s">
        <v>558</v>
      </c>
    </row>
    <row r="1141" spans="1:50" x14ac:dyDescent="0.25">
      <c r="A1141" t="s">
        <v>4904</v>
      </c>
      <c r="B1141" t="s">
        <v>51</v>
      </c>
      <c r="C1141" t="s">
        <v>122</v>
      </c>
      <c r="D1141" t="s">
        <v>4905</v>
      </c>
      <c r="E1141" t="s">
        <v>4906</v>
      </c>
      <c r="F1141" t="s">
        <v>125</v>
      </c>
      <c r="G1141" t="s">
        <v>76</v>
      </c>
      <c r="H1141" t="s">
        <v>57</v>
      </c>
      <c r="I1141" t="s">
        <v>126</v>
      </c>
      <c r="J1141" t="s">
        <v>76</v>
      </c>
      <c r="K1141" t="s">
        <v>76</v>
      </c>
      <c r="L1141" t="s">
        <v>61</v>
      </c>
      <c r="M1141" t="s">
        <v>76</v>
      </c>
      <c r="N1141" t="s">
        <v>76</v>
      </c>
      <c r="O1141" t="s">
        <v>76</v>
      </c>
      <c r="P1141" t="s">
        <v>127</v>
      </c>
      <c r="Q1141">
        <v>2</v>
      </c>
      <c r="R1141">
        <v>2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2</v>
      </c>
      <c r="AL1141">
        <v>0</v>
      </c>
      <c r="AM1141">
        <v>0</v>
      </c>
      <c r="AN1141">
        <v>0</v>
      </c>
      <c r="AO1141">
        <v>0</v>
      </c>
      <c r="AP1141">
        <v>2</v>
      </c>
      <c r="AQ1141">
        <v>0</v>
      </c>
      <c r="AR1141">
        <v>0</v>
      </c>
      <c r="AS1141">
        <v>0</v>
      </c>
      <c r="AT1141" s="1">
        <v>13405</v>
      </c>
      <c r="AU1141" s="1">
        <v>26810</v>
      </c>
      <c r="AV1141" s="1">
        <v>0</v>
      </c>
      <c r="AW1141" s="1">
        <v>0</v>
      </c>
      <c r="AX1141" t="s">
        <v>125</v>
      </c>
    </row>
    <row r="1142" spans="1:50" x14ac:dyDescent="0.25">
      <c r="A1142" t="s">
        <v>5017</v>
      </c>
      <c r="B1142" t="s">
        <v>67</v>
      </c>
      <c r="C1142">
        <v>2014</v>
      </c>
      <c r="D1142" t="s">
        <v>5018</v>
      </c>
      <c r="E1142" t="s">
        <v>2574</v>
      </c>
      <c r="F1142" t="s">
        <v>414</v>
      </c>
      <c r="G1142" t="s">
        <v>71</v>
      </c>
      <c r="H1142" t="s">
        <v>72</v>
      </c>
      <c r="I1142" t="s">
        <v>73</v>
      </c>
      <c r="J1142" t="s">
        <v>415</v>
      </c>
      <c r="K1142" t="s">
        <v>416</v>
      </c>
      <c r="L1142" t="s">
        <v>61</v>
      </c>
      <c r="M1142" t="s">
        <v>76</v>
      </c>
      <c r="N1142" t="s">
        <v>76</v>
      </c>
      <c r="O1142" t="s">
        <v>76</v>
      </c>
      <c r="P1142" t="s">
        <v>77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 s="1" t="s">
        <v>78</v>
      </c>
      <c r="AU1142" s="1">
        <v>0</v>
      </c>
      <c r="AV1142" s="1">
        <v>0</v>
      </c>
      <c r="AW1142" s="1">
        <v>0</v>
      </c>
      <c r="AX1142" t="s">
        <v>416</v>
      </c>
    </row>
    <row r="1143" spans="1:50" x14ac:dyDescent="0.25">
      <c r="A1143" t="s">
        <v>5019</v>
      </c>
      <c r="B1143" t="s">
        <v>67</v>
      </c>
      <c r="C1143" t="s">
        <v>575</v>
      </c>
      <c r="D1143" t="s">
        <v>5020</v>
      </c>
      <c r="E1143" t="s">
        <v>5021</v>
      </c>
      <c r="F1143" t="s">
        <v>390</v>
      </c>
      <c r="G1143" t="s">
        <v>71</v>
      </c>
      <c r="H1143" t="s">
        <v>72</v>
      </c>
      <c r="I1143" t="s">
        <v>391</v>
      </c>
      <c r="J1143" t="s">
        <v>392</v>
      </c>
      <c r="K1143" t="s">
        <v>393</v>
      </c>
      <c r="L1143" t="s">
        <v>61</v>
      </c>
      <c r="M1143" t="s">
        <v>62</v>
      </c>
      <c r="N1143" t="s">
        <v>76</v>
      </c>
      <c r="O1143" t="s">
        <v>76</v>
      </c>
      <c r="P1143" t="s">
        <v>77</v>
      </c>
      <c r="Q1143">
        <v>60</v>
      </c>
      <c r="R1143">
        <v>60</v>
      </c>
      <c r="S1143">
        <v>60</v>
      </c>
      <c r="T1143">
        <v>60</v>
      </c>
      <c r="U1143">
        <v>60</v>
      </c>
      <c r="V1143">
        <v>60</v>
      </c>
      <c r="W1143">
        <v>60</v>
      </c>
      <c r="X1143">
        <v>60</v>
      </c>
      <c r="Y1143">
        <v>60</v>
      </c>
      <c r="Z1143">
        <v>60</v>
      </c>
      <c r="AA1143">
        <v>60</v>
      </c>
      <c r="AB1143">
        <v>60</v>
      </c>
      <c r="AC1143">
        <v>60</v>
      </c>
      <c r="AD1143">
        <v>60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60</v>
      </c>
      <c r="AL1143">
        <v>0</v>
      </c>
      <c r="AM1143">
        <v>0</v>
      </c>
      <c r="AN1143">
        <v>0</v>
      </c>
      <c r="AO1143">
        <v>0</v>
      </c>
      <c r="AP1143">
        <v>60</v>
      </c>
      <c r="AQ1143">
        <v>0</v>
      </c>
      <c r="AR1143">
        <v>0</v>
      </c>
      <c r="AS1143">
        <v>0</v>
      </c>
      <c r="AT1143" s="1">
        <v>701.6</v>
      </c>
      <c r="AU1143" s="1">
        <v>42096</v>
      </c>
      <c r="AV1143" s="1">
        <v>0</v>
      </c>
      <c r="AW1143" s="1">
        <v>42096</v>
      </c>
      <c r="AX1143" t="s">
        <v>393</v>
      </c>
    </row>
    <row r="1144" spans="1:50" x14ac:dyDescent="0.25">
      <c r="A1144" t="s">
        <v>5022</v>
      </c>
      <c r="B1144" t="s">
        <v>51</v>
      </c>
      <c r="C1144" t="s">
        <v>122</v>
      </c>
      <c r="D1144" t="s">
        <v>5023</v>
      </c>
      <c r="E1144" t="s">
        <v>5024</v>
      </c>
      <c r="F1144" t="s">
        <v>1712</v>
      </c>
      <c r="G1144" t="s">
        <v>76</v>
      </c>
      <c r="H1144" t="s">
        <v>57</v>
      </c>
      <c r="I1144" t="s">
        <v>607</v>
      </c>
      <c r="J1144" t="s">
        <v>76</v>
      </c>
      <c r="K1144" t="s">
        <v>76</v>
      </c>
      <c r="L1144" t="s">
        <v>61</v>
      </c>
      <c r="M1144" t="s">
        <v>62</v>
      </c>
      <c r="N1144" t="s">
        <v>63</v>
      </c>
      <c r="O1144" t="s">
        <v>127</v>
      </c>
      <c r="P1144" t="s">
        <v>127</v>
      </c>
      <c r="Q1144">
        <v>2248</v>
      </c>
      <c r="R1144">
        <v>2248</v>
      </c>
      <c r="S1144">
        <v>2248</v>
      </c>
      <c r="T1144">
        <v>2248</v>
      </c>
      <c r="U1144">
        <v>2248</v>
      </c>
      <c r="V1144">
        <v>1996</v>
      </c>
      <c r="W1144">
        <v>988</v>
      </c>
      <c r="X1144">
        <v>736</v>
      </c>
      <c r="Y1144">
        <v>736</v>
      </c>
      <c r="Z1144">
        <v>736</v>
      </c>
      <c r="AA1144">
        <v>736</v>
      </c>
      <c r="AB1144">
        <v>736</v>
      </c>
      <c r="AC1144">
        <v>736</v>
      </c>
      <c r="AD1144">
        <v>436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2248</v>
      </c>
      <c r="AL1144">
        <v>0</v>
      </c>
      <c r="AM1144">
        <v>0</v>
      </c>
      <c r="AN1144">
        <v>0</v>
      </c>
      <c r="AO1144">
        <v>0</v>
      </c>
      <c r="AP1144">
        <v>2248</v>
      </c>
      <c r="AQ1144">
        <v>0</v>
      </c>
      <c r="AR1144">
        <v>0</v>
      </c>
      <c r="AS1144">
        <v>0</v>
      </c>
      <c r="AT1144" s="1">
        <v>264.05</v>
      </c>
      <c r="AU1144" s="1">
        <v>593584.4</v>
      </c>
      <c r="AV1144" s="1">
        <v>0</v>
      </c>
      <c r="AW1144" s="1">
        <v>194340.80000000002</v>
      </c>
      <c r="AX1144" t="s">
        <v>606</v>
      </c>
    </row>
    <row r="1145" spans="1:50" x14ac:dyDescent="0.25">
      <c r="A1145" t="s">
        <v>5025</v>
      </c>
      <c r="B1145" t="s">
        <v>67</v>
      </c>
      <c r="C1145">
        <v>2014</v>
      </c>
      <c r="D1145" t="s">
        <v>5026</v>
      </c>
      <c r="E1145" t="s">
        <v>1026</v>
      </c>
      <c r="F1145" t="s">
        <v>279</v>
      </c>
      <c r="G1145" t="s">
        <v>71</v>
      </c>
      <c r="H1145" t="s">
        <v>72</v>
      </c>
      <c r="I1145" t="s">
        <v>280</v>
      </c>
      <c r="J1145" t="s">
        <v>281</v>
      </c>
      <c r="K1145" t="s">
        <v>282</v>
      </c>
      <c r="L1145" t="s">
        <v>61</v>
      </c>
      <c r="M1145" t="s">
        <v>76</v>
      </c>
      <c r="N1145" t="s">
        <v>76</v>
      </c>
      <c r="O1145" t="s">
        <v>76</v>
      </c>
      <c r="P1145" t="s">
        <v>77</v>
      </c>
      <c r="Q1145">
        <v>386</v>
      </c>
      <c r="R1145">
        <v>386</v>
      </c>
      <c r="S1145">
        <v>386</v>
      </c>
      <c r="T1145">
        <v>386</v>
      </c>
      <c r="U1145">
        <v>386</v>
      </c>
      <c r="V1145">
        <v>386</v>
      </c>
      <c r="W1145">
        <v>386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278</v>
      </c>
      <c r="AL1145">
        <v>0</v>
      </c>
      <c r="AM1145">
        <v>0</v>
      </c>
      <c r="AN1145">
        <v>108</v>
      </c>
      <c r="AO1145">
        <v>0</v>
      </c>
      <c r="AP1145">
        <v>386</v>
      </c>
      <c r="AQ1145">
        <v>0</v>
      </c>
      <c r="AR1145">
        <v>0</v>
      </c>
      <c r="AS1145">
        <v>0</v>
      </c>
      <c r="AT1145" s="1">
        <v>1208.26</v>
      </c>
      <c r="AU1145" s="1">
        <v>466388.36</v>
      </c>
      <c r="AV1145" s="1">
        <v>0</v>
      </c>
      <c r="AW1145" s="1">
        <v>0</v>
      </c>
      <c r="AX1145" t="s">
        <v>282</v>
      </c>
    </row>
    <row r="1146" spans="1:50" x14ac:dyDescent="0.25">
      <c r="A1146" t="s">
        <v>6842</v>
      </c>
      <c r="B1146" t="s">
        <v>67</v>
      </c>
      <c r="C1146" t="s">
        <v>284</v>
      </c>
      <c r="D1146" t="s">
        <v>6843</v>
      </c>
      <c r="E1146" t="s">
        <v>2587</v>
      </c>
      <c r="F1146" t="s">
        <v>665</v>
      </c>
      <c r="G1146" t="s">
        <v>71</v>
      </c>
      <c r="H1146" t="s">
        <v>72</v>
      </c>
      <c r="I1146" t="s">
        <v>73</v>
      </c>
      <c r="J1146" t="s">
        <v>666</v>
      </c>
      <c r="K1146" t="s">
        <v>667</v>
      </c>
      <c r="L1146" t="s">
        <v>61</v>
      </c>
      <c r="M1146" t="s">
        <v>76</v>
      </c>
      <c r="N1146" t="s">
        <v>76</v>
      </c>
      <c r="O1146" t="s">
        <v>76</v>
      </c>
      <c r="P1146" t="s">
        <v>77</v>
      </c>
      <c r="Q1146">
        <v>410</v>
      </c>
      <c r="R1146">
        <v>410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535</v>
      </c>
      <c r="AH1146">
        <v>0</v>
      </c>
      <c r="AI1146">
        <v>535</v>
      </c>
      <c r="AJ1146">
        <v>541</v>
      </c>
      <c r="AK1146">
        <v>410</v>
      </c>
      <c r="AL1146">
        <v>0</v>
      </c>
      <c r="AM1146">
        <v>0</v>
      </c>
      <c r="AN1146">
        <v>0</v>
      </c>
      <c r="AO1146">
        <v>0</v>
      </c>
      <c r="AP1146">
        <v>410</v>
      </c>
      <c r="AQ1146">
        <v>535</v>
      </c>
      <c r="AR1146">
        <v>0</v>
      </c>
      <c r="AS1146">
        <v>536</v>
      </c>
      <c r="AT1146" s="1">
        <v>576.62199999999996</v>
      </c>
      <c r="AU1146" s="1">
        <v>236415.02</v>
      </c>
      <c r="AV1146" s="1">
        <v>308492.76999999996</v>
      </c>
      <c r="AW1146" s="1">
        <v>0</v>
      </c>
      <c r="AX1146" t="s">
        <v>667</v>
      </c>
    </row>
    <row r="1147" spans="1:50" x14ac:dyDescent="0.25">
      <c r="A1147" t="s">
        <v>3602</v>
      </c>
      <c r="B1147" t="s">
        <v>67</v>
      </c>
      <c r="C1147">
        <v>2014</v>
      </c>
      <c r="D1147" t="s">
        <v>3603</v>
      </c>
      <c r="E1147" t="s">
        <v>69</v>
      </c>
      <c r="F1147" t="s">
        <v>70</v>
      </c>
      <c r="G1147" t="s">
        <v>71</v>
      </c>
      <c r="H1147" t="s">
        <v>72</v>
      </c>
      <c r="I1147" t="s">
        <v>73</v>
      </c>
      <c r="J1147" t="s">
        <v>74</v>
      </c>
      <c r="K1147" t="s">
        <v>75</v>
      </c>
      <c r="L1147" t="s">
        <v>61</v>
      </c>
      <c r="M1147" t="s">
        <v>76</v>
      </c>
      <c r="N1147" t="s">
        <v>76</v>
      </c>
      <c r="O1147" t="s">
        <v>76</v>
      </c>
      <c r="P1147" t="s">
        <v>77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 s="1" t="s">
        <v>78</v>
      </c>
      <c r="AU1147" s="1">
        <v>0</v>
      </c>
      <c r="AV1147" s="1">
        <v>0</v>
      </c>
      <c r="AW1147" s="1">
        <v>0</v>
      </c>
      <c r="AX1147" t="s">
        <v>75</v>
      </c>
    </row>
    <row r="1148" spans="1:50" x14ac:dyDescent="0.25">
      <c r="A1148" t="s">
        <v>3604</v>
      </c>
      <c r="B1148" t="s">
        <v>67</v>
      </c>
      <c r="C1148">
        <v>2014</v>
      </c>
      <c r="D1148" t="s">
        <v>3605</v>
      </c>
      <c r="E1148" t="s">
        <v>3606</v>
      </c>
      <c r="F1148" t="s">
        <v>882</v>
      </c>
      <c r="G1148" t="s">
        <v>71</v>
      </c>
      <c r="H1148" t="s">
        <v>72</v>
      </c>
      <c r="I1148" t="s">
        <v>73</v>
      </c>
      <c r="J1148" t="s">
        <v>883</v>
      </c>
      <c r="K1148" t="s">
        <v>884</v>
      </c>
      <c r="L1148" t="s">
        <v>61</v>
      </c>
      <c r="M1148" t="s">
        <v>62</v>
      </c>
      <c r="N1148" t="s">
        <v>63</v>
      </c>
      <c r="O1148" t="s">
        <v>85</v>
      </c>
      <c r="P1148" t="s">
        <v>77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 s="1" t="s">
        <v>78</v>
      </c>
      <c r="AU1148" s="1">
        <v>0</v>
      </c>
      <c r="AV1148" s="1">
        <v>0</v>
      </c>
      <c r="AW1148" s="1">
        <v>0</v>
      </c>
      <c r="AX1148" t="s">
        <v>884</v>
      </c>
    </row>
    <row r="1149" spans="1:50" x14ac:dyDescent="0.25">
      <c r="A1149" t="s">
        <v>3607</v>
      </c>
      <c r="B1149" t="s">
        <v>67</v>
      </c>
      <c r="C1149">
        <v>2014</v>
      </c>
      <c r="D1149" t="s">
        <v>3608</v>
      </c>
      <c r="E1149" t="s">
        <v>2452</v>
      </c>
      <c r="F1149" t="s">
        <v>97</v>
      </c>
      <c r="G1149" t="s">
        <v>71</v>
      </c>
      <c r="H1149" t="s">
        <v>72</v>
      </c>
      <c r="I1149" t="s">
        <v>73</v>
      </c>
      <c r="J1149" t="s">
        <v>98</v>
      </c>
      <c r="K1149" t="s">
        <v>99</v>
      </c>
      <c r="L1149" t="s">
        <v>61</v>
      </c>
      <c r="M1149" t="s">
        <v>76</v>
      </c>
      <c r="N1149" t="s">
        <v>76</v>
      </c>
      <c r="O1149" t="s">
        <v>76</v>
      </c>
      <c r="P1149" t="s">
        <v>77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 s="1" t="s">
        <v>78</v>
      </c>
      <c r="AU1149" s="1">
        <v>0</v>
      </c>
      <c r="AV1149" s="1">
        <v>0</v>
      </c>
      <c r="AW1149" s="1">
        <v>0</v>
      </c>
      <c r="AX1149" t="s">
        <v>99</v>
      </c>
    </row>
    <row r="1150" spans="1:50" x14ac:dyDescent="0.25">
      <c r="A1150" t="s">
        <v>3609</v>
      </c>
      <c r="B1150" t="s">
        <v>67</v>
      </c>
      <c r="C1150">
        <v>2014</v>
      </c>
      <c r="D1150" t="s">
        <v>3610</v>
      </c>
      <c r="E1150" t="s">
        <v>441</v>
      </c>
      <c r="F1150" t="s">
        <v>362</v>
      </c>
      <c r="G1150" t="s">
        <v>71</v>
      </c>
      <c r="H1150" t="s">
        <v>72</v>
      </c>
      <c r="I1150" t="s">
        <v>230</v>
      </c>
      <c r="J1150" t="s">
        <v>363</v>
      </c>
      <c r="K1150" t="s">
        <v>364</v>
      </c>
      <c r="L1150" t="s">
        <v>61</v>
      </c>
      <c r="M1150" t="s">
        <v>62</v>
      </c>
      <c r="N1150" t="s">
        <v>76</v>
      </c>
      <c r="O1150" t="s">
        <v>76</v>
      </c>
      <c r="P1150" t="s">
        <v>77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 s="1" t="s">
        <v>78</v>
      </c>
      <c r="AU1150" s="1">
        <v>0</v>
      </c>
      <c r="AV1150" s="1">
        <v>0</v>
      </c>
      <c r="AW1150" s="1">
        <v>0</v>
      </c>
      <c r="AX1150" t="s">
        <v>364</v>
      </c>
    </row>
    <row r="1151" spans="1:50" x14ac:dyDescent="0.25">
      <c r="A1151" t="s">
        <v>1394</v>
      </c>
      <c r="B1151" t="s">
        <v>101</v>
      </c>
      <c r="C1151" t="s">
        <v>171</v>
      </c>
      <c r="D1151" t="s">
        <v>1395</v>
      </c>
      <c r="E1151" t="s">
        <v>1396</v>
      </c>
      <c r="F1151" t="s">
        <v>451</v>
      </c>
      <c r="G1151" t="s">
        <v>71</v>
      </c>
      <c r="H1151" t="s">
        <v>106</v>
      </c>
      <c r="I1151" t="s">
        <v>73</v>
      </c>
      <c r="J1151" t="s">
        <v>452</v>
      </c>
      <c r="K1151" t="s">
        <v>453</v>
      </c>
      <c r="L1151" t="s">
        <v>61</v>
      </c>
      <c r="M1151" t="s">
        <v>76</v>
      </c>
      <c r="N1151" t="s">
        <v>76</v>
      </c>
      <c r="O1151" t="s">
        <v>76</v>
      </c>
      <c r="P1151" t="s">
        <v>110</v>
      </c>
      <c r="Q1151">
        <v>324</v>
      </c>
      <c r="R1151">
        <v>324</v>
      </c>
      <c r="S1151">
        <v>324</v>
      </c>
      <c r="T1151">
        <v>16</v>
      </c>
      <c r="U1151">
        <v>16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3887</v>
      </c>
      <c r="AH1151">
        <v>0</v>
      </c>
      <c r="AI1151">
        <v>3887</v>
      </c>
      <c r="AJ1151">
        <v>0</v>
      </c>
      <c r="AK1151">
        <v>324</v>
      </c>
      <c r="AL1151">
        <v>0</v>
      </c>
      <c r="AM1151">
        <v>0</v>
      </c>
      <c r="AN1151">
        <v>0</v>
      </c>
      <c r="AO1151">
        <v>0</v>
      </c>
      <c r="AP1151">
        <v>324</v>
      </c>
      <c r="AQ1151">
        <v>3887</v>
      </c>
      <c r="AR1151">
        <v>0</v>
      </c>
      <c r="AS1151">
        <v>1277</v>
      </c>
      <c r="AT1151" s="1">
        <v>510.7</v>
      </c>
      <c r="AU1151" s="1">
        <v>165466.79999999999</v>
      </c>
      <c r="AV1151" s="1">
        <v>1985090.9</v>
      </c>
      <c r="AW1151" s="1">
        <v>0</v>
      </c>
      <c r="AX1151" t="s">
        <v>453</v>
      </c>
    </row>
    <row r="1152" spans="1:50" x14ac:dyDescent="0.25">
      <c r="A1152" t="s">
        <v>1397</v>
      </c>
      <c r="B1152" t="s">
        <v>67</v>
      </c>
      <c r="C1152" t="s">
        <v>1398</v>
      </c>
      <c r="D1152" t="s">
        <v>1399</v>
      </c>
      <c r="E1152" t="s">
        <v>1400</v>
      </c>
      <c r="F1152" t="s">
        <v>293</v>
      </c>
      <c r="G1152" t="s">
        <v>71</v>
      </c>
      <c r="H1152" t="s">
        <v>72</v>
      </c>
      <c r="I1152" t="s">
        <v>73</v>
      </c>
      <c r="J1152" t="s">
        <v>294</v>
      </c>
      <c r="K1152" t="s">
        <v>295</v>
      </c>
      <c r="L1152" t="s">
        <v>61</v>
      </c>
      <c r="M1152" t="s">
        <v>62</v>
      </c>
      <c r="N1152" t="s">
        <v>63</v>
      </c>
      <c r="O1152" t="s">
        <v>885</v>
      </c>
      <c r="P1152" t="s">
        <v>77</v>
      </c>
      <c r="Q1152">
        <v>32</v>
      </c>
      <c r="R1152">
        <v>32</v>
      </c>
      <c r="S1152">
        <v>32</v>
      </c>
      <c r="T1152">
        <v>32</v>
      </c>
      <c r="U1152">
        <v>32</v>
      </c>
      <c r="V1152">
        <v>32</v>
      </c>
      <c r="W1152">
        <v>32</v>
      </c>
      <c r="X1152">
        <v>32</v>
      </c>
      <c r="Y1152">
        <v>32</v>
      </c>
      <c r="Z1152">
        <v>32</v>
      </c>
      <c r="AA1152">
        <v>32</v>
      </c>
      <c r="AB1152">
        <v>32</v>
      </c>
      <c r="AC1152">
        <v>32</v>
      </c>
      <c r="AD1152">
        <v>32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32</v>
      </c>
      <c r="AL1152">
        <v>0</v>
      </c>
      <c r="AM1152">
        <v>0</v>
      </c>
      <c r="AN1152">
        <v>0</v>
      </c>
      <c r="AO1152">
        <v>0</v>
      </c>
      <c r="AP1152">
        <v>32</v>
      </c>
      <c r="AQ1152">
        <v>0</v>
      </c>
      <c r="AR1152">
        <v>0</v>
      </c>
      <c r="AS1152">
        <v>0</v>
      </c>
      <c r="AT1152" s="1">
        <v>547.29999999999995</v>
      </c>
      <c r="AU1152" s="1">
        <v>17513.599999999999</v>
      </c>
      <c r="AV1152" s="1">
        <v>0</v>
      </c>
      <c r="AW1152" s="1">
        <v>17513.599999999999</v>
      </c>
      <c r="AX1152" t="s">
        <v>295</v>
      </c>
    </row>
    <row r="1153" spans="1:50" x14ac:dyDescent="0.25">
      <c r="A1153" t="s">
        <v>1401</v>
      </c>
      <c r="B1153" t="s">
        <v>67</v>
      </c>
      <c r="C1153" t="s">
        <v>102</v>
      </c>
      <c r="D1153" t="s">
        <v>1402</v>
      </c>
      <c r="E1153" t="s">
        <v>1403</v>
      </c>
      <c r="F1153" t="s">
        <v>206</v>
      </c>
      <c r="G1153" t="s">
        <v>71</v>
      </c>
      <c r="H1153" t="s">
        <v>72</v>
      </c>
      <c r="I1153" t="s">
        <v>133</v>
      </c>
      <c r="J1153" t="s">
        <v>207</v>
      </c>
      <c r="K1153" t="s">
        <v>208</v>
      </c>
      <c r="L1153" t="s">
        <v>61</v>
      </c>
      <c r="M1153" t="s">
        <v>76</v>
      </c>
      <c r="N1153" t="s">
        <v>76</v>
      </c>
      <c r="O1153" t="s">
        <v>76</v>
      </c>
      <c r="P1153" t="s">
        <v>77</v>
      </c>
      <c r="Q1153">
        <v>787</v>
      </c>
      <c r="R1153">
        <v>787</v>
      </c>
      <c r="S1153">
        <v>787</v>
      </c>
      <c r="T1153">
        <v>787</v>
      </c>
      <c r="U1153">
        <v>787</v>
      </c>
      <c r="V1153">
        <v>517</v>
      </c>
      <c r="W1153">
        <v>217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787</v>
      </c>
      <c r="AL1153">
        <v>0</v>
      </c>
      <c r="AM1153">
        <v>0</v>
      </c>
      <c r="AN1153">
        <v>0</v>
      </c>
      <c r="AO1153">
        <v>0</v>
      </c>
      <c r="AP1153">
        <v>787</v>
      </c>
      <c r="AQ1153">
        <v>0</v>
      </c>
      <c r="AR1153">
        <v>0</v>
      </c>
      <c r="AS1153">
        <v>0</v>
      </c>
      <c r="AT1153" s="1">
        <v>873.2</v>
      </c>
      <c r="AU1153" s="1">
        <v>687208.4</v>
      </c>
      <c r="AV1153" s="1">
        <v>0</v>
      </c>
      <c r="AW1153" s="1">
        <v>0</v>
      </c>
      <c r="AX1153" t="s">
        <v>208</v>
      </c>
    </row>
    <row r="1154" spans="1:50" x14ac:dyDescent="0.25">
      <c r="A1154" t="s">
        <v>1404</v>
      </c>
      <c r="B1154" t="s">
        <v>67</v>
      </c>
      <c r="C1154" t="s">
        <v>129</v>
      </c>
      <c r="D1154" t="s">
        <v>1405</v>
      </c>
      <c r="E1154" t="s">
        <v>1406</v>
      </c>
      <c r="F1154" t="s">
        <v>556</v>
      </c>
      <c r="G1154" t="s">
        <v>71</v>
      </c>
      <c r="H1154" t="s">
        <v>72</v>
      </c>
      <c r="I1154" t="s">
        <v>355</v>
      </c>
      <c r="J1154" t="s">
        <v>557</v>
      </c>
      <c r="K1154" t="s">
        <v>558</v>
      </c>
      <c r="L1154" t="s">
        <v>61</v>
      </c>
      <c r="M1154" t="s">
        <v>62</v>
      </c>
      <c r="N1154" t="s">
        <v>76</v>
      </c>
      <c r="O1154" t="s">
        <v>76</v>
      </c>
      <c r="P1154" t="s">
        <v>77</v>
      </c>
      <c r="Q1154">
        <v>69</v>
      </c>
      <c r="R1154">
        <v>69</v>
      </c>
      <c r="S1154">
        <v>69</v>
      </c>
      <c r="T1154">
        <v>69</v>
      </c>
      <c r="U1154">
        <v>69</v>
      </c>
      <c r="V1154">
        <v>69</v>
      </c>
      <c r="W1154">
        <v>69</v>
      </c>
      <c r="X1154">
        <v>69</v>
      </c>
      <c r="Y1154">
        <v>69</v>
      </c>
      <c r="Z1154">
        <v>69</v>
      </c>
      <c r="AA1154">
        <v>69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69</v>
      </c>
      <c r="AL1154">
        <v>0</v>
      </c>
      <c r="AM1154">
        <v>0</v>
      </c>
      <c r="AN1154">
        <v>0</v>
      </c>
      <c r="AO1154">
        <v>0</v>
      </c>
      <c r="AP1154">
        <v>69</v>
      </c>
      <c r="AQ1154">
        <v>0</v>
      </c>
      <c r="AR1154">
        <v>0</v>
      </c>
      <c r="AS1154">
        <v>0</v>
      </c>
      <c r="AT1154" s="1">
        <v>568.27</v>
      </c>
      <c r="AU1154" s="1">
        <v>39210.629999999997</v>
      </c>
      <c r="AV1154" s="1">
        <v>0</v>
      </c>
      <c r="AW1154" s="1">
        <v>39210.629999999997</v>
      </c>
      <c r="AX1154" t="s">
        <v>558</v>
      </c>
    </row>
    <row r="1155" spans="1:50" x14ac:dyDescent="0.25">
      <c r="A1155" t="s">
        <v>1407</v>
      </c>
      <c r="B1155" t="s">
        <v>67</v>
      </c>
      <c r="C1155">
        <v>2014</v>
      </c>
      <c r="D1155" t="s">
        <v>1408</v>
      </c>
      <c r="E1155" t="s">
        <v>441</v>
      </c>
      <c r="F1155" t="s">
        <v>362</v>
      </c>
      <c r="G1155" t="s">
        <v>71</v>
      </c>
      <c r="H1155" t="s">
        <v>72</v>
      </c>
      <c r="I1155" t="s">
        <v>230</v>
      </c>
      <c r="J1155" t="s">
        <v>363</v>
      </c>
      <c r="K1155" t="s">
        <v>364</v>
      </c>
      <c r="L1155" t="s">
        <v>61</v>
      </c>
      <c r="M1155" t="s">
        <v>76</v>
      </c>
      <c r="N1155" t="s">
        <v>76</v>
      </c>
      <c r="O1155" t="s">
        <v>76</v>
      </c>
      <c r="P1155" t="s">
        <v>77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 s="1" t="s">
        <v>78</v>
      </c>
      <c r="AU1155" s="1">
        <v>0</v>
      </c>
      <c r="AV1155" s="1">
        <v>0</v>
      </c>
      <c r="AW1155" s="1">
        <v>0</v>
      </c>
      <c r="AX1155" t="s">
        <v>364</v>
      </c>
    </row>
    <row r="1156" spans="1:50" x14ac:dyDescent="0.25">
      <c r="A1156" t="s">
        <v>5985</v>
      </c>
      <c r="B1156" t="s">
        <v>67</v>
      </c>
      <c r="C1156">
        <v>2014</v>
      </c>
      <c r="D1156" t="s">
        <v>5986</v>
      </c>
      <c r="E1156" t="s">
        <v>636</v>
      </c>
      <c r="F1156" t="s">
        <v>637</v>
      </c>
      <c r="G1156" t="s">
        <v>71</v>
      </c>
      <c r="H1156" t="s">
        <v>72</v>
      </c>
      <c r="I1156" t="s">
        <v>73</v>
      </c>
      <c r="J1156" t="s">
        <v>638</v>
      </c>
      <c r="K1156" t="s">
        <v>639</v>
      </c>
      <c r="L1156" t="s">
        <v>61</v>
      </c>
      <c r="M1156" t="s">
        <v>76</v>
      </c>
      <c r="N1156" t="s">
        <v>76</v>
      </c>
      <c r="O1156" t="s">
        <v>76</v>
      </c>
      <c r="P1156" t="s">
        <v>77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 s="1" t="s">
        <v>78</v>
      </c>
      <c r="AU1156" s="1">
        <v>0</v>
      </c>
      <c r="AV1156" s="1">
        <v>0</v>
      </c>
      <c r="AW1156" s="1">
        <v>0</v>
      </c>
      <c r="AX1156" t="s">
        <v>639</v>
      </c>
    </row>
    <row r="1157" spans="1:50" x14ac:dyDescent="0.25">
      <c r="A1157" t="s">
        <v>5987</v>
      </c>
      <c r="B1157" t="s">
        <v>67</v>
      </c>
      <c r="C1157" t="s">
        <v>575</v>
      </c>
      <c r="D1157" t="s">
        <v>5988</v>
      </c>
      <c r="E1157" t="s">
        <v>5989</v>
      </c>
      <c r="F1157" t="s">
        <v>900</v>
      </c>
      <c r="G1157" t="s">
        <v>71</v>
      </c>
      <c r="H1157" t="s">
        <v>72</v>
      </c>
      <c r="I1157" t="s">
        <v>230</v>
      </c>
      <c r="J1157" t="s">
        <v>901</v>
      </c>
      <c r="K1157" t="s">
        <v>902</v>
      </c>
      <c r="L1157" t="s">
        <v>61</v>
      </c>
      <c r="M1157" t="s">
        <v>62</v>
      </c>
      <c r="N1157" t="s">
        <v>76</v>
      </c>
      <c r="O1157" t="s">
        <v>76</v>
      </c>
      <c r="P1157" t="s">
        <v>77</v>
      </c>
      <c r="Q1157">
        <v>4</v>
      </c>
      <c r="R1157">
        <v>4</v>
      </c>
      <c r="S1157">
        <v>4</v>
      </c>
      <c r="T1157">
        <v>4</v>
      </c>
      <c r="U1157">
        <v>4</v>
      </c>
      <c r="V1157">
        <v>4</v>
      </c>
      <c r="W1157">
        <v>4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4</v>
      </c>
      <c r="AL1157">
        <v>0</v>
      </c>
      <c r="AM1157">
        <v>0</v>
      </c>
      <c r="AN1157">
        <v>0</v>
      </c>
      <c r="AO1157">
        <v>0</v>
      </c>
      <c r="AP1157">
        <v>4</v>
      </c>
      <c r="AQ1157">
        <v>0</v>
      </c>
      <c r="AR1157">
        <v>0</v>
      </c>
      <c r="AS1157">
        <v>0</v>
      </c>
      <c r="AT1157" s="1">
        <v>716.26</v>
      </c>
      <c r="AU1157" s="1">
        <v>2865.04</v>
      </c>
      <c r="AV1157" s="1">
        <v>0</v>
      </c>
      <c r="AW1157" s="1">
        <v>0</v>
      </c>
      <c r="AX1157" t="s">
        <v>902</v>
      </c>
    </row>
    <row r="1158" spans="1:50" x14ac:dyDescent="0.25">
      <c r="A1158" t="s">
        <v>5990</v>
      </c>
      <c r="B1158" t="s">
        <v>67</v>
      </c>
      <c r="C1158">
        <v>2014</v>
      </c>
      <c r="D1158" t="s">
        <v>5991</v>
      </c>
      <c r="E1158" t="s">
        <v>1100</v>
      </c>
      <c r="F1158" t="s">
        <v>1101</v>
      </c>
      <c r="G1158" t="s">
        <v>71</v>
      </c>
      <c r="H1158" t="s">
        <v>72</v>
      </c>
      <c r="I1158" t="s">
        <v>73</v>
      </c>
      <c r="J1158" t="s">
        <v>1102</v>
      </c>
      <c r="K1158" t="s">
        <v>1103</v>
      </c>
      <c r="L1158" t="s">
        <v>61</v>
      </c>
      <c r="M1158" t="s">
        <v>76</v>
      </c>
      <c r="N1158" t="s">
        <v>76</v>
      </c>
      <c r="O1158" t="s">
        <v>76</v>
      </c>
      <c r="P1158" t="s">
        <v>77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 s="1" t="s">
        <v>78</v>
      </c>
      <c r="AU1158" s="1">
        <v>0</v>
      </c>
      <c r="AV1158" s="1">
        <v>0</v>
      </c>
      <c r="AW1158" s="1">
        <v>0</v>
      </c>
      <c r="AX1158" t="s">
        <v>1103</v>
      </c>
    </row>
    <row r="1159" spans="1:50" x14ac:dyDescent="0.25">
      <c r="A1159" t="s">
        <v>5992</v>
      </c>
      <c r="B1159" t="s">
        <v>101</v>
      </c>
      <c r="C1159" t="s">
        <v>468</v>
      </c>
      <c r="D1159" t="s">
        <v>5993</v>
      </c>
      <c r="E1159" t="s">
        <v>5994</v>
      </c>
      <c r="F1159" t="s">
        <v>3591</v>
      </c>
      <c r="G1159" t="s">
        <v>116</v>
      </c>
      <c r="H1159" t="s">
        <v>106</v>
      </c>
      <c r="I1159" t="s">
        <v>117</v>
      </c>
      <c r="J1159" t="s">
        <v>3592</v>
      </c>
      <c r="K1159" t="s">
        <v>3593</v>
      </c>
      <c r="L1159" t="s">
        <v>61</v>
      </c>
      <c r="M1159" t="s">
        <v>76</v>
      </c>
      <c r="N1159" t="s">
        <v>76</v>
      </c>
      <c r="O1159" t="s">
        <v>76</v>
      </c>
      <c r="P1159" t="s">
        <v>120</v>
      </c>
      <c r="Q1159">
        <v>23</v>
      </c>
      <c r="R1159">
        <v>23</v>
      </c>
      <c r="S1159">
        <v>23</v>
      </c>
      <c r="T1159">
        <v>23</v>
      </c>
      <c r="U1159">
        <v>23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265</v>
      </c>
      <c r="AF1159">
        <v>0</v>
      </c>
      <c r="AG1159">
        <v>0</v>
      </c>
      <c r="AH1159">
        <v>0</v>
      </c>
      <c r="AI1159">
        <v>265</v>
      </c>
      <c r="AJ1159">
        <v>1</v>
      </c>
      <c r="AK1159">
        <v>23</v>
      </c>
      <c r="AL1159">
        <v>0</v>
      </c>
      <c r="AM1159">
        <v>0</v>
      </c>
      <c r="AN1159">
        <v>0</v>
      </c>
      <c r="AO1159">
        <v>0</v>
      </c>
      <c r="AP1159">
        <v>23</v>
      </c>
      <c r="AQ1159">
        <v>0</v>
      </c>
      <c r="AR1159">
        <v>265</v>
      </c>
      <c r="AS1159">
        <v>265</v>
      </c>
      <c r="AT1159" s="1">
        <v>337.76</v>
      </c>
      <c r="AU1159" s="1">
        <v>7768.48</v>
      </c>
      <c r="AV1159" s="1">
        <v>89506.4</v>
      </c>
      <c r="AW1159" s="1">
        <v>0</v>
      </c>
      <c r="AX1159" t="s">
        <v>3593</v>
      </c>
    </row>
    <row r="1160" spans="1:50" x14ac:dyDescent="0.25">
      <c r="A1160" t="s">
        <v>5995</v>
      </c>
      <c r="B1160" t="s">
        <v>67</v>
      </c>
      <c r="C1160">
        <v>2014</v>
      </c>
      <c r="D1160" t="s">
        <v>5996</v>
      </c>
      <c r="E1160" t="s">
        <v>213</v>
      </c>
      <c r="F1160" t="s">
        <v>214</v>
      </c>
      <c r="G1160" t="s">
        <v>71</v>
      </c>
      <c r="H1160" t="s">
        <v>72</v>
      </c>
      <c r="I1160" t="s">
        <v>133</v>
      </c>
      <c r="J1160" t="s">
        <v>215</v>
      </c>
      <c r="K1160" t="s">
        <v>216</v>
      </c>
      <c r="L1160" t="s">
        <v>61</v>
      </c>
      <c r="M1160" t="s">
        <v>62</v>
      </c>
      <c r="N1160" t="s">
        <v>76</v>
      </c>
      <c r="O1160" t="s">
        <v>76</v>
      </c>
      <c r="P1160" t="s">
        <v>77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 s="1" t="s">
        <v>78</v>
      </c>
      <c r="AU1160" s="1">
        <v>0</v>
      </c>
      <c r="AV1160" s="1">
        <v>0</v>
      </c>
      <c r="AW1160" s="1">
        <v>0</v>
      </c>
      <c r="AX1160" t="s">
        <v>216</v>
      </c>
    </row>
    <row r="1161" spans="1:50" x14ac:dyDescent="0.25">
      <c r="A1161" t="s">
        <v>2036</v>
      </c>
      <c r="B1161" t="s">
        <v>67</v>
      </c>
      <c r="C1161">
        <v>2014</v>
      </c>
      <c r="D1161" t="s">
        <v>2037</v>
      </c>
      <c r="E1161" t="s">
        <v>219</v>
      </c>
      <c r="F1161" t="s">
        <v>220</v>
      </c>
      <c r="G1161" t="s">
        <v>71</v>
      </c>
      <c r="H1161" t="s">
        <v>72</v>
      </c>
      <c r="I1161" t="s">
        <v>73</v>
      </c>
      <c r="J1161" t="s">
        <v>221</v>
      </c>
      <c r="K1161" t="s">
        <v>222</v>
      </c>
      <c r="L1161" t="s">
        <v>61</v>
      </c>
      <c r="M1161" t="s">
        <v>76</v>
      </c>
      <c r="N1161" t="s">
        <v>76</v>
      </c>
      <c r="O1161" t="s">
        <v>76</v>
      </c>
      <c r="P1161" t="s">
        <v>77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 s="1" t="s">
        <v>78</v>
      </c>
      <c r="AU1161" s="1">
        <v>0</v>
      </c>
      <c r="AV1161" s="1">
        <v>0</v>
      </c>
      <c r="AW1161" s="1">
        <v>0</v>
      </c>
      <c r="AX1161" t="s">
        <v>222</v>
      </c>
    </row>
    <row r="1162" spans="1:50" x14ac:dyDescent="0.25">
      <c r="A1162" t="s">
        <v>8200</v>
      </c>
      <c r="B1162" t="s">
        <v>67</v>
      </c>
      <c r="C1162" t="s">
        <v>284</v>
      </c>
      <c r="D1162" t="s">
        <v>8201</v>
      </c>
      <c r="E1162" t="s">
        <v>4089</v>
      </c>
      <c r="F1162" t="s">
        <v>892</v>
      </c>
      <c r="G1162" t="s">
        <v>71</v>
      </c>
      <c r="H1162" t="s">
        <v>72</v>
      </c>
      <c r="I1162" t="s">
        <v>391</v>
      </c>
      <c r="J1162" t="s">
        <v>893</v>
      </c>
      <c r="K1162" t="s">
        <v>894</v>
      </c>
      <c r="L1162" t="s">
        <v>61</v>
      </c>
      <c r="M1162" t="s">
        <v>76</v>
      </c>
      <c r="N1162" t="s">
        <v>76</v>
      </c>
      <c r="O1162" t="s">
        <v>76</v>
      </c>
      <c r="P1162" t="s">
        <v>77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1080</v>
      </c>
      <c r="AH1162">
        <v>0</v>
      </c>
      <c r="AI1162">
        <v>1080</v>
      </c>
      <c r="AJ1162">
        <v>679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1080</v>
      </c>
      <c r="AS1162">
        <v>1080</v>
      </c>
      <c r="AT1162" s="1">
        <v>410.31509999999997</v>
      </c>
      <c r="AU1162" s="1">
        <v>0</v>
      </c>
      <c r="AV1162" s="1">
        <v>443140.30799999996</v>
      </c>
      <c r="AW1162" s="1">
        <v>0</v>
      </c>
      <c r="AX1162" t="s">
        <v>894</v>
      </c>
    </row>
    <row r="1163" spans="1:50" x14ac:dyDescent="0.25">
      <c r="A1163" t="s">
        <v>2038</v>
      </c>
      <c r="B1163" t="s">
        <v>101</v>
      </c>
      <c r="C1163" t="s">
        <v>615</v>
      </c>
      <c r="D1163" t="s">
        <v>2039</v>
      </c>
      <c r="E1163" t="s">
        <v>2035</v>
      </c>
      <c r="F1163" t="s">
        <v>1383</v>
      </c>
      <c r="G1163" t="s">
        <v>116</v>
      </c>
      <c r="H1163" t="s">
        <v>106</v>
      </c>
      <c r="I1163" t="s">
        <v>117</v>
      </c>
      <c r="J1163" t="s">
        <v>1384</v>
      </c>
      <c r="K1163" t="s">
        <v>1385</v>
      </c>
      <c r="L1163" t="s">
        <v>61</v>
      </c>
      <c r="M1163" t="s">
        <v>62</v>
      </c>
      <c r="N1163" t="s">
        <v>76</v>
      </c>
      <c r="O1163" t="s">
        <v>76</v>
      </c>
      <c r="P1163" t="s">
        <v>120</v>
      </c>
      <c r="Q1163">
        <v>41</v>
      </c>
      <c r="R1163">
        <v>41</v>
      </c>
      <c r="S1163">
        <v>41</v>
      </c>
      <c r="T1163">
        <v>41</v>
      </c>
      <c r="U1163">
        <v>41</v>
      </c>
      <c r="V1163">
        <v>41</v>
      </c>
      <c r="W1163">
        <v>41</v>
      </c>
      <c r="X1163">
        <v>41</v>
      </c>
      <c r="Y1163">
        <v>41</v>
      </c>
      <c r="Z1163">
        <v>41</v>
      </c>
      <c r="AA1163">
        <v>41</v>
      </c>
      <c r="AB1163">
        <v>41</v>
      </c>
      <c r="AC1163">
        <v>41</v>
      </c>
      <c r="AD1163">
        <v>41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41</v>
      </c>
      <c r="AL1163">
        <v>0</v>
      </c>
      <c r="AM1163">
        <v>0</v>
      </c>
      <c r="AN1163">
        <v>0</v>
      </c>
      <c r="AO1163">
        <v>0</v>
      </c>
      <c r="AP1163">
        <v>41</v>
      </c>
      <c r="AQ1163">
        <v>0</v>
      </c>
      <c r="AR1163">
        <v>0</v>
      </c>
      <c r="AS1163">
        <v>0</v>
      </c>
      <c r="AT1163" s="1">
        <v>172.66</v>
      </c>
      <c r="AU1163" s="1">
        <v>7079.0599999999995</v>
      </c>
      <c r="AV1163" s="1">
        <v>0</v>
      </c>
      <c r="AW1163" s="1">
        <v>7079.0599999999995</v>
      </c>
      <c r="AX1163" t="s">
        <v>1385</v>
      </c>
    </row>
    <row r="1164" spans="1:50" x14ac:dyDescent="0.25">
      <c r="A1164" t="s">
        <v>6799</v>
      </c>
      <c r="B1164" t="s">
        <v>67</v>
      </c>
      <c r="C1164" t="s">
        <v>284</v>
      </c>
      <c r="D1164" t="s">
        <v>6800</v>
      </c>
      <c r="E1164" t="s">
        <v>8338</v>
      </c>
      <c r="F1164" t="s">
        <v>8268</v>
      </c>
      <c r="G1164" t="s">
        <v>71</v>
      </c>
      <c r="H1164" t="s">
        <v>72</v>
      </c>
      <c r="I1164" t="s">
        <v>133</v>
      </c>
      <c r="J1164" t="s">
        <v>8269</v>
      </c>
      <c r="K1164" t="s">
        <v>6777</v>
      </c>
      <c r="L1164" t="s">
        <v>61</v>
      </c>
      <c r="M1164" t="s">
        <v>76</v>
      </c>
      <c r="N1164" t="s">
        <v>76</v>
      </c>
      <c r="O1164" t="s">
        <v>76</v>
      </c>
      <c r="P1164" t="s">
        <v>77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2001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 s="1" t="s">
        <v>78</v>
      </c>
      <c r="AU1164" s="1">
        <v>0</v>
      </c>
      <c r="AV1164" s="1">
        <v>0</v>
      </c>
      <c r="AW1164" s="1">
        <v>0</v>
      </c>
      <c r="AX1164" t="s">
        <v>6777</v>
      </c>
    </row>
    <row r="1165" spans="1:50" x14ac:dyDescent="0.25">
      <c r="A1165" t="s">
        <v>2040</v>
      </c>
      <c r="B1165" t="s">
        <v>67</v>
      </c>
      <c r="C1165">
        <v>2014</v>
      </c>
      <c r="D1165" t="s">
        <v>2041</v>
      </c>
      <c r="E1165" t="s">
        <v>419</v>
      </c>
      <c r="F1165" t="s">
        <v>420</v>
      </c>
      <c r="G1165" t="s">
        <v>71</v>
      </c>
      <c r="H1165" t="s">
        <v>72</v>
      </c>
      <c r="I1165" t="s">
        <v>133</v>
      </c>
      <c r="J1165" t="s">
        <v>421</v>
      </c>
      <c r="K1165" t="s">
        <v>422</v>
      </c>
      <c r="L1165" t="s">
        <v>61</v>
      </c>
      <c r="M1165" t="s">
        <v>76</v>
      </c>
      <c r="N1165" t="s">
        <v>76</v>
      </c>
      <c r="O1165" t="s">
        <v>76</v>
      </c>
      <c r="P1165" t="s">
        <v>77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 s="1" t="s">
        <v>78</v>
      </c>
      <c r="AU1165" s="1">
        <v>0</v>
      </c>
      <c r="AV1165" s="1">
        <v>0</v>
      </c>
      <c r="AW1165" s="1">
        <v>0</v>
      </c>
      <c r="AX1165" t="s">
        <v>422</v>
      </c>
    </row>
    <row r="1166" spans="1:50" x14ac:dyDescent="0.25">
      <c r="A1166" t="s">
        <v>5120</v>
      </c>
      <c r="B1166" t="s">
        <v>67</v>
      </c>
      <c r="C1166">
        <v>2014</v>
      </c>
      <c r="D1166" t="s">
        <v>5121</v>
      </c>
      <c r="E1166" t="s">
        <v>2378</v>
      </c>
      <c r="F1166" t="s">
        <v>724</v>
      </c>
      <c r="G1166" t="s">
        <v>116</v>
      </c>
      <c r="H1166" t="s">
        <v>72</v>
      </c>
      <c r="I1166" t="s">
        <v>117</v>
      </c>
      <c r="J1166" t="s">
        <v>725</v>
      </c>
      <c r="K1166" t="s">
        <v>726</v>
      </c>
      <c r="L1166" t="s">
        <v>61</v>
      </c>
      <c r="M1166" t="s">
        <v>62</v>
      </c>
      <c r="N1166" t="s">
        <v>76</v>
      </c>
      <c r="O1166" t="s">
        <v>76</v>
      </c>
      <c r="P1166" t="s">
        <v>120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 s="1" t="s">
        <v>78</v>
      </c>
      <c r="AU1166" s="1">
        <v>0</v>
      </c>
      <c r="AV1166" s="1">
        <v>0</v>
      </c>
      <c r="AW1166" s="1">
        <v>0</v>
      </c>
      <c r="AX1166" t="s">
        <v>726</v>
      </c>
    </row>
    <row r="1167" spans="1:50" x14ac:dyDescent="0.25">
      <c r="A1167" t="s">
        <v>5172</v>
      </c>
      <c r="B1167" t="s">
        <v>190</v>
      </c>
      <c r="C1167" t="s">
        <v>615</v>
      </c>
      <c r="D1167" t="s">
        <v>5173</v>
      </c>
      <c r="E1167" t="s">
        <v>1382</v>
      </c>
      <c r="F1167" t="s">
        <v>1328</v>
      </c>
      <c r="G1167" t="s">
        <v>116</v>
      </c>
      <c r="H1167" t="s">
        <v>106</v>
      </c>
      <c r="I1167" t="s">
        <v>117</v>
      </c>
      <c r="J1167" t="s">
        <v>1329</v>
      </c>
      <c r="K1167" t="s">
        <v>1330</v>
      </c>
      <c r="L1167" t="s">
        <v>196</v>
      </c>
      <c r="M1167" t="s">
        <v>62</v>
      </c>
      <c r="N1167" t="s">
        <v>76</v>
      </c>
      <c r="O1167" t="s">
        <v>76</v>
      </c>
      <c r="P1167" t="s">
        <v>1748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 s="1" t="s">
        <v>78</v>
      </c>
      <c r="AU1167" s="1">
        <v>0</v>
      </c>
      <c r="AV1167" s="1">
        <v>0</v>
      </c>
      <c r="AW1167" s="1">
        <v>0</v>
      </c>
      <c r="AX1167" t="s">
        <v>1330</v>
      </c>
    </row>
    <row r="1168" spans="1:50" x14ac:dyDescent="0.25">
      <c r="A1168" t="s">
        <v>5174</v>
      </c>
      <c r="B1168" t="s">
        <v>51</v>
      </c>
      <c r="C1168" t="s">
        <v>112</v>
      </c>
      <c r="D1168" t="s">
        <v>5175</v>
      </c>
      <c r="E1168" t="s">
        <v>5176</v>
      </c>
      <c r="F1168" t="s">
        <v>5177</v>
      </c>
      <c r="G1168" t="s">
        <v>688</v>
      </c>
      <c r="H1168" t="s">
        <v>57</v>
      </c>
      <c r="I1168" t="s">
        <v>689</v>
      </c>
      <c r="J1168" t="s">
        <v>690</v>
      </c>
      <c r="K1168" t="s">
        <v>5178</v>
      </c>
      <c r="L1168" t="s">
        <v>61</v>
      </c>
      <c r="M1168" t="s">
        <v>76</v>
      </c>
      <c r="N1168" t="s">
        <v>76</v>
      </c>
      <c r="O1168" t="s">
        <v>76</v>
      </c>
      <c r="P1168" t="s">
        <v>65</v>
      </c>
      <c r="Q1168">
        <v>2</v>
      </c>
      <c r="R1168">
        <v>2</v>
      </c>
      <c r="S1168">
        <v>2</v>
      </c>
      <c r="T1168">
        <v>2</v>
      </c>
      <c r="U1168">
        <v>2</v>
      </c>
      <c r="V1168">
        <v>2</v>
      </c>
      <c r="W1168">
        <v>2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2</v>
      </c>
      <c r="AL1168">
        <v>0</v>
      </c>
      <c r="AM1168">
        <v>0</v>
      </c>
      <c r="AN1168">
        <v>0</v>
      </c>
      <c r="AO1168">
        <v>0</v>
      </c>
      <c r="AP1168">
        <v>2</v>
      </c>
      <c r="AQ1168">
        <v>0</v>
      </c>
      <c r="AR1168">
        <v>0</v>
      </c>
      <c r="AS1168">
        <v>0</v>
      </c>
      <c r="AT1168" s="1">
        <v>179.42</v>
      </c>
      <c r="AU1168" s="1">
        <v>358.84</v>
      </c>
      <c r="AV1168" s="1">
        <v>0</v>
      </c>
      <c r="AW1168" s="1">
        <v>0</v>
      </c>
      <c r="AX1168" t="s">
        <v>5178</v>
      </c>
    </row>
    <row r="1169" spans="1:50" x14ac:dyDescent="0.25">
      <c r="A1169" t="s">
        <v>5179</v>
      </c>
      <c r="B1169" t="s">
        <v>67</v>
      </c>
      <c r="C1169">
        <v>2014</v>
      </c>
      <c r="D1169" t="s">
        <v>5180</v>
      </c>
      <c r="E1169" t="s">
        <v>1318</v>
      </c>
      <c r="F1169" t="s">
        <v>1063</v>
      </c>
      <c r="G1169" t="s">
        <v>71</v>
      </c>
      <c r="H1169" t="s">
        <v>72</v>
      </c>
      <c r="I1169" t="s">
        <v>73</v>
      </c>
      <c r="J1169" t="s">
        <v>1064</v>
      </c>
      <c r="K1169" t="s">
        <v>1065</v>
      </c>
      <c r="L1169" t="s">
        <v>61</v>
      </c>
      <c r="M1169" t="s">
        <v>76</v>
      </c>
      <c r="N1169" t="s">
        <v>76</v>
      </c>
      <c r="O1169" t="s">
        <v>76</v>
      </c>
      <c r="P1169" t="s">
        <v>77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 s="1" t="s">
        <v>78</v>
      </c>
      <c r="AU1169" s="1">
        <v>0</v>
      </c>
      <c r="AV1169" s="1">
        <v>0</v>
      </c>
      <c r="AW1169" s="1">
        <v>0</v>
      </c>
      <c r="AX1169" t="s">
        <v>1065</v>
      </c>
    </row>
    <row r="1170" spans="1:50" x14ac:dyDescent="0.25">
      <c r="A1170" t="s">
        <v>5181</v>
      </c>
      <c r="B1170" t="s">
        <v>67</v>
      </c>
      <c r="C1170">
        <v>2014</v>
      </c>
      <c r="D1170" t="s">
        <v>5182</v>
      </c>
      <c r="E1170" t="s">
        <v>334</v>
      </c>
      <c r="F1170" t="s">
        <v>335</v>
      </c>
      <c r="G1170" t="s">
        <v>71</v>
      </c>
      <c r="H1170" t="s">
        <v>72</v>
      </c>
      <c r="I1170" t="s">
        <v>230</v>
      </c>
      <c r="J1170" t="s">
        <v>336</v>
      </c>
      <c r="K1170" t="s">
        <v>335</v>
      </c>
      <c r="L1170" t="s">
        <v>61</v>
      </c>
      <c r="M1170" t="s">
        <v>76</v>
      </c>
      <c r="N1170" t="s">
        <v>76</v>
      </c>
      <c r="O1170" t="s">
        <v>76</v>
      </c>
      <c r="P1170" t="s">
        <v>77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 s="1" t="s">
        <v>78</v>
      </c>
      <c r="AU1170" s="1">
        <v>0</v>
      </c>
      <c r="AV1170" s="1">
        <v>0</v>
      </c>
      <c r="AW1170" s="1">
        <v>0</v>
      </c>
      <c r="AX1170" t="s">
        <v>335</v>
      </c>
    </row>
    <row r="1171" spans="1:50" x14ac:dyDescent="0.25">
      <c r="A1171" t="s">
        <v>5701</v>
      </c>
      <c r="B1171" t="s">
        <v>67</v>
      </c>
      <c r="C1171">
        <v>2014</v>
      </c>
      <c r="D1171" t="s">
        <v>5702</v>
      </c>
      <c r="E1171" t="s">
        <v>2122</v>
      </c>
      <c r="F1171" t="s">
        <v>2123</v>
      </c>
      <c r="G1171" t="s">
        <v>71</v>
      </c>
      <c r="H1171" t="s">
        <v>72</v>
      </c>
      <c r="I1171" t="s">
        <v>73</v>
      </c>
      <c r="J1171" t="s">
        <v>2124</v>
      </c>
      <c r="K1171" t="s">
        <v>2125</v>
      </c>
      <c r="L1171" t="s">
        <v>61</v>
      </c>
      <c r="M1171" t="s">
        <v>76</v>
      </c>
      <c r="N1171" t="s">
        <v>76</v>
      </c>
      <c r="O1171" t="s">
        <v>76</v>
      </c>
      <c r="P1171" t="s">
        <v>77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 s="1" t="s">
        <v>78</v>
      </c>
      <c r="AU1171" s="1">
        <v>0</v>
      </c>
      <c r="AV1171" s="1">
        <v>0</v>
      </c>
      <c r="AW1171" s="1">
        <v>0</v>
      </c>
      <c r="AX1171" t="s">
        <v>2125</v>
      </c>
    </row>
    <row r="1172" spans="1:50" x14ac:dyDescent="0.25">
      <c r="A1172" t="s">
        <v>5795</v>
      </c>
      <c r="B1172" t="s">
        <v>67</v>
      </c>
      <c r="C1172">
        <v>2014</v>
      </c>
      <c r="D1172" t="s">
        <v>5796</v>
      </c>
      <c r="E1172" t="s">
        <v>1026</v>
      </c>
      <c r="F1172" t="s">
        <v>279</v>
      </c>
      <c r="G1172" t="s">
        <v>71</v>
      </c>
      <c r="H1172" t="s">
        <v>72</v>
      </c>
      <c r="I1172" t="s">
        <v>280</v>
      </c>
      <c r="J1172" t="s">
        <v>281</v>
      </c>
      <c r="K1172" t="s">
        <v>282</v>
      </c>
      <c r="L1172" t="s">
        <v>61</v>
      </c>
      <c r="M1172" t="s">
        <v>76</v>
      </c>
      <c r="N1172" t="s">
        <v>76</v>
      </c>
      <c r="O1172" t="s">
        <v>76</v>
      </c>
      <c r="P1172" t="s">
        <v>77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 s="1" t="s">
        <v>78</v>
      </c>
      <c r="AU1172" s="1">
        <v>0</v>
      </c>
      <c r="AV1172" s="1">
        <v>0</v>
      </c>
      <c r="AW1172" s="1">
        <v>0</v>
      </c>
      <c r="AX1172" t="s">
        <v>282</v>
      </c>
    </row>
    <row r="1173" spans="1:50" x14ac:dyDescent="0.25">
      <c r="A1173" t="s">
        <v>5797</v>
      </c>
      <c r="B1173" t="s">
        <v>51</v>
      </c>
      <c r="C1173" t="s">
        <v>143</v>
      </c>
      <c r="D1173" t="s">
        <v>5798</v>
      </c>
      <c r="E1173" t="s">
        <v>5799</v>
      </c>
      <c r="F1173" t="s">
        <v>146</v>
      </c>
      <c r="G1173" t="s">
        <v>56</v>
      </c>
      <c r="H1173" t="s">
        <v>72</v>
      </c>
      <c r="I1173" t="s">
        <v>90</v>
      </c>
      <c r="J1173" t="s">
        <v>147</v>
      </c>
      <c r="K1173" t="s">
        <v>148</v>
      </c>
      <c r="L1173" t="s">
        <v>61</v>
      </c>
      <c r="M1173" t="s">
        <v>76</v>
      </c>
      <c r="N1173" t="s">
        <v>76</v>
      </c>
      <c r="O1173" t="s">
        <v>76</v>
      </c>
      <c r="P1173" t="s">
        <v>65</v>
      </c>
      <c r="Q1173">
        <v>67</v>
      </c>
      <c r="R1173">
        <v>67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144</v>
      </c>
      <c r="AG1173">
        <v>0</v>
      </c>
      <c r="AH1173">
        <v>0</v>
      </c>
      <c r="AI1173">
        <v>144</v>
      </c>
      <c r="AJ1173">
        <v>699</v>
      </c>
      <c r="AK1173">
        <v>67</v>
      </c>
      <c r="AL1173">
        <v>0</v>
      </c>
      <c r="AM1173">
        <v>0</v>
      </c>
      <c r="AN1173">
        <v>0</v>
      </c>
      <c r="AO1173">
        <v>0</v>
      </c>
      <c r="AP1173">
        <v>67</v>
      </c>
      <c r="AQ1173">
        <v>0</v>
      </c>
      <c r="AR1173">
        <v>144</v>
      </c>
      <c r="AS1173">
        <v>163</v>
      </c>
      <c r="AT1173" s="1">
        <v>498.24439999999998</v>
      </c>
      <c r="AU1173" s="1">
        <v>33382.374799999998</v>
      </c>
      <c r="AV1173" s="1">
        <v>71747.193599999999</v>
      </c>
      <c r="AW1173" s="1">
        <v>0</v>
      </c>
      <c r="AX1173" t="s">
        <v>148</v>
      </c>
    </row>
    <row r="1174" spans="1:50" x14ac:dyDescent="0.25">
      <c r="A1174" t="s">
        <v>5800</v>
      </c>
      <c r="B1174" t="s">
        <v>67</v>
      </c>
      <c r="C1174">
        <v>2014</v>
      </c>
      <c r="D1174" t="s">
        <v>5801</v>
      </c>
      <c r="E1174" t="s">
        <v>2134</v>
      </c>
      <c r="F1174" t="s">
        <v>1808</v>
      </c>
      <c r="G1174" t="s">
        <v>71</v>
      </c>
      <c r="H1174" t="s">
        <v>72</v>
      </c>
      <c r="I1174" t="s">
        <v>73</v>
      </c>
      <c r="J1174" t="s">
        <v>1809</v>
      </c>
      <c r="K1174" t="s">
        <v>1810</v>
      </c>
      <c r="L1174" t="s">
        <v>61</v>
      </c>
      <c r="M1174" t="s">
        <v>76</v>
      </c>
      <c r="N1174" t="s">
        <v>76</v>
      </c>
      <c r="O1174" t="s">
        <v>76</v>
      </c>
      <c r="P1174" t="s">
        <v>77</v>
      </c>
      <c r="Q1174">
        <v>11</v>
      </c>
      <c r="R1174">
        <v>11</v>
      </c>
      <c r="S1174">
        <v>11</v>
      </c>
      <c r="T1174">
        <v>11</v>
      </c>
      <c r="U1174">
        <v>11</v>
      </c>
      <c r="V1174">
        <v>11</v>
      </c>
      <c r="W1174">
        <v>11</v>
      </c>
      <c r="X1174">
        <v>11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11</v>
      </c>
      <c r="AL1174">
        <v>0</v>
      </c>
      <c r="AM1174">
        <v>0</v>
      </c>
      <c r="AN1174">
        <v>0</v>
      </c>
      <c r="AO1174">
        <v>0</v>
      </c>
      <c r="AP1174">
        <v>11</v>
      </c>
      <c r="AQ1174">
        <v>0</v>
      </c>
      <c r="AR1174">
        <v>0</v>
      </c>
      <c r="AS1174">
        <v>0</v>
      </c>
      <c r="AT1174" s="1">
        <v>875.16</v>
      </c>
      <c r="AU1174" s="1">
        <v>9626.76</v>
      </c>
      <c r="AV1174" s="1">
        <v>0</v>
      </c>
      <c r="AW1174" s="1">
        <v>9626.76</v>
      </c>
      <c r="AX1174" t="s">
        <v>1810</v>
      </c>
    </row>
    <row r="1175" spans="1:50" x14ac:dyDescent="0.25">
      <c r="A1175" t="s">
        <v>5802</v>
      </c>
      <c r="B1175" t="s">
        <v>51</v>
      </c>
      <c r="C1175" t="s">
        <v>156</v>
      </c>
      <c r="D1175" t="s">
        <v>5803</v>
      </c>
      <c r="E1175" t="s">
        <v>5804</v>
      </c>
      <c r="F1175" t="s">
        <v>1349</v>
      </c>
      <c r="G1175" t="s">
        <v>688</v>
      </c>
      <c r="H1175" t="s">
        <v>57</v>
      </c>
      <c r="I1175" t="s">
        <v>689</v>
      </c>
      <c r="J1175" t="s">
        <v>1350</v>
      </c>
      <c r="K1175" t="s">
        <v>1351</v>
      </c>
      <c r="L1175" t="s">
        <v>61</v>
      </c>
      <c r="M1175" t="s">
        <v>76</v>
      </c>
      <c r="N1175" t="s">
        <v>76</v>
      </c>
      <c r="O1175" t="s">
        <v>76</v>
      </c>
      <c r="P1175" t="s">
        <v>65</v>
      </c>
      <c r="Q1175">
        <v>2789</v>
      </c>
      <c r="R1175">
        <v>2789</v>
      </c>
      <c r="S1175">
        <v>2789</v>
      </c>
      <c r="T1175">
        <v>2189</v>
      </c>
      <c r="U1175">
        <v>2189</v>
      </c>
      <c r="V1175">
        <v>1049</v>
      </c>
      <c r="W1175">
        <v>629</v>
      </c>
      <c r="X1175">
        <v>107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2789</v>
      </c>
      <c r="AL1175">
        <v>0</v>
      </c>
      <c r="AM1175">
        <v>0</v>
      </c>
      <c r="AN1175">
        <v>0</v>
      </c>
      <c r="AO1175">
        <v>0</v>
      </c>
      <c r="AP1175">
        <v>2789</v>
      </c>
      <c r="AQ1175">
        <v>0</v>
      </c>
      <c r="AR1175">
        <v>0</v>
      </c>
      <c r="AS1175">
        <v>0</v>
      </c>
      <c r="AT1175" s="1">
        <v>79.94</v>
      </c>
      <c r="AU1175" s="1">
        <v>222952.66</v>
      </c>
      <c r="AV1175" s="1">
        <v>0</v>
      </c>
      <c r="AW1175" s="1">
        <v>8553.58</v>
      </c>
      <c r="AX1175" t="s">
        <v>1351</v>
      </c>
    </row>
    <row r="1176" spans="1:50" x14ac:dyDescent="0.25">
      <c r="A1176" t="s">
        <v>5027</v>
      </c>
      <c r="B1176" t="s">
        <v>51</v>
      </c>
      <c r="C1176" t="s">
        <v>52</v>
      </c>
      <c r="D1176" t="s">
        <v>5028</v>
      </c>
      <c r="E1176" t="s">
        <v>5029</v>
      </c>
      <c r="F1176" t="s">
        <v>1514</v>
      </c>
      <c r="G1176" t="s">
        <v>56</v>
      </c>
      <c r="H1176" t="s">
        <v>57</v>
      </c>
      <c r="I1176" t="s">
        <v>58</v>
      </c>
      <c r="J1176" t="s">
        <v>1515</v>
      </c>
      <c r="K1176" t="s">
        <v>1516</v>
      </c>
      <c r="L1176" t="s">
        <v>61</v>
      </c>
      <c r="M1176" t="s">
        <v>62</v>
      </c>
      <c r="N1176" t="s">
        <v>63</v>
      </c>
      <c r="O1176" t="s">
        <v>64</v>
      </c>
      <c r="P1176" t="s">
        <v>65</v>
      </c>
      <c r="Q1176">
        <v>85</v>
      </c>
      <c r="R1176">
        <v>85</v>
      </c>
      <c r="S1176">
        <v>85</v>
      </c>
      <c r="T1176">
        <v>85</v>
      </c>
      <c r="U1176">
        <v>85</v>
      </c>
      <c r="V1176">
        <v>85</v>
      </c>
      <c r="W1176">
        <v>85</v>
      </c>
      <c r="X1176">
        <v>85</v>
      </c>
      <c r="Y1176">
        <v>85</v>
      </c>
      <c r="Z1176">
        <v>85</v>
      </c>
      <c r="AA1176">
        <v>85</v>
      </c>
      <c r="AB1176">
        <v>85</v>
      </c>
      <c r="AC1176">
        <v>85</v>
      </c>
      <c r="AD1176">
        <v>85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84</v>
      </c>
      <c r="AL1176">
        <v>1</v>
      </c>
      <c r="AM1176">
        <v>0</v>
      </c>
      <c r="AN1176">
        <v>0</v>
      </c>
      <c r="AO1176">
        <v>0</v>
      </c>
      <c r="AP1176">
        <v>85</v>
      </c>
      <c r="AQ1176">
        <v>0</v>
      </c>
      <c r="AR1176">
        <v>0</v>
      </c>
      <c r="AS1176">
        <v>0</v>
      </c>
      <c r="AT1176" s="1">
        <v>801.71</v>
      </c>
      <c r="AU1176" s="1">
        <v>68145.350000000006</v>
      </c>
      <c r="AV1176" s="1">
        <v>0</v>
      </c>
      <c r="AW1176" s="1">
        <v>68145.350000000006</v>
      </c>
      <c r="AX1176" t="s">
        <v>1516</v>
      </c>
    </row>
    <row r="1177" spans="1:50" x14ac:dyDescent="0.25">
      <c r="A1177" t="s">
        <v>5067</v>
      </c>
      <c r="B1177" t="s">
        <v>67</v>
      </c>
      <c r="C1177">
        <v>2014</v>
      </c>
      <c r="D1177" t="s">
        <v>5068</v>
      </c>
      <c r="E1177" t="s">
        <v>636</v>
      </c>
      <c r="F1177" t="s">
        <v>637</v>
      </c>
      <c r="G1177" t="s">
        <v>71</v>
      </c>
      <c r="H1177" t="s">
        <v>72</v>
      </c>
      <c r="I1177" t="s">
        <v>73</v>
      </c>
      <c r="J1177" t="s">
        <v>638</v>
      </c>
      <c r="K1177" t="s">
        <v>639</v>
      </c>
      <c r="L1177" t="s">
        <v>61</v>
      </c>
      <c r="M1177" t="s">
        <v>76</v>
      </c>
      <c r="N1177" t="s">
        <v>76</v>
      </c>
      <c r="O1177" t="s">
        <v>76</v>
      </c>
      <c r="P1177" t="s">
        <v>77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 s="1" t="s">
        <v>78</v>
      </c>
      <c r="AU1177" s="1">
        <v>0</v>
      </c>
      <c r="AV1177" s="1">
        <v>0</v>
      </c>
      <c r="AW1177" s="1">
        <v>0</v>
      </c>
      <c r="AX1177" t="s">
        <v>639</v>
      </c>
    </row>
    <row r="1178" spans="1:50" x14ac:dyDescent="0.25">
      <c r="A1178" t="s">
        <v>5069</v>
      </c>
      <c r="B1178" t="s">
        <v>51</v>
      </c>
      <c r="C1178" t="s">
        <v>156</v>
      </c>
      <c r="D1178" t="s">
        <v>5070</v>
      </c>
      <c r="E1178" t="s">
        <v>5071</v>
      </c>
      <c r="F1178" t="s">
        <v>1652</v>
      </c>
      <c r="G1178" t="s">
        <v>116</v>
      </c>
      <c r="H1178" t="s">
        <v>57</v>
      </c>
      <c r="I1178" t="s">
        <v>117</v>
      </c>
      <c r="J1178" t="s">
        <v>118</v>
      </c>
      <c r="K1178" t="s">
        <v>1653</v>
      </c>
      <c r="L1178" t="s">
        <v>61</v>
      </c>
      <c r="M1178" t="s">
        <v>76</v>
      </c>
      <c r="N1178" t="s">
        <v>76</v>
      </c>
      <c r="O1178" t="s">
        <v>76</v>
      </c>
      <c r="P1178" t="s">
        <v>120</v>
      </c>
      <c r="Q1178">
        <v>126</v>
      </c>
      <c r="R1178">
        <v>126</v>
      </c>
      <c r="S1178">
        <v>126</v>
      </c>
      <c r="T1178">
        <v>126</v>
      </c>
      <c r="U1178">
        <v>126</v>
      </c>
      <c r="V1178">
        <v>126</v>
      </c>
      <c r="W1178">
        <v>126</v>
      </c>
      <c r="X1178">
        <v>126</v>
      </c>
      <c r="Y1178">
        <v>126</v>
      </c>
      <c r="Z1178">
        <v>126</v>
      </c>
      <c r="AA1178">
        <v>126</v>
      </c>
      <c r="AB1178">
        <v>126</v>
      </c>
      <c r="AC1178">
        <v>126</v>
      </c>
      <c r="AD1178">
        <v>126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46</v>
      </c>
      <c r="AL1178">
        <v>80</v>
      </c>
      <c r="AM1178">
        <v>0</v>
      </c>
      <c r="AN1178">
        <v>0</v>
      </c>
      <c r="AO1178">
        <v>0</v>
      </c>
      <c r="AP1178">
        <v>126</v>
      </c>
      <c r="AQ1178">
        <v>0</v>
      </c>
      <c r="AR1178">
        <v>0</v>
      </c>
      <c r="AS1178">
        <v>0</v>
      </c>
      <c r="AT1178" s="1">
        <v>758.56</v>
      </c>
      <c r="AU1178" s="1">
        <v>95578.559999999998</v>
      </c>
      <c r="AV1178" s="1">
        <v>0</v>
      </c>
      <c r="AW1178" s="1">
        <v>95578.559999999998</v>
      </c>
      <c r="AX1178" t="s">
        <v>1653</v>
      </c>
    </row>
    <row r="1179" spans="1:50" x14ac:dyDescent="0.25">
      <c r="A1179" t="s">
        <v>5072</v>
      </c>
      <c r="B1179" t="s">
        <v>67</v>
      </c>
      <c r="C1179">
        <v>2014</v>
      </c>
      <c r="D1179" t="s">
        <v>5073</v>
      </c>
      <c r="E1179" t="s">
        <v>4079</v>
      </c>
      <c r="F1179" t="s">
        <v>4080</v>
      </c>
      <c r="G1179" t="s">
        <v>116</v>
      </c>
      <c r="H1179" t="s">
        <v>72</v>
      </c>
      <c r="I1179" t="s">
        <v>117</v>
      </c>
      <c r="J1179" t="s">
        <v>2970</v>
      </c>
      <c r="K1179" t="s">
        <v>4081</v>
      </c>
      <c r="L1179" t="s">
        <v>61</v>
      </c>
      <c r="M1179" t="s">
        <v>76</v>
      </c>
      <c r="N1179" t="s">
        <v>76</v>
      </c>
      <c r="O1179" t="s">
        <v>76</v>
      </c>
      <c r="P1179" t="s">
        <v>120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 s="1" t="s">
        <v>78</v>
      </c>
      <c r="AU1179" s="1">
        <v>0</v>
      </c>
      <c r="AV1179" s="1">
        <v>0</v>
      </c>
      <c r="AW1179" s="1">
        <v>0</v>
      </c>
      <c r="AX1179" t="s">
        <v>4081</v>
      </c>
    </row>
    <row r="1180" spans="1:50" x14ac:dyDescent="0.25">
      <c r="A1180" t="s">
        <v>5074</v>
      </c>
      <c r="B1180" t="s">
        <v>67</v>
      </c>
      <c r="C1180">
        <v>2014</v>
      </c>
      <c r="D1180" t="s">
        <v>5075</v>
      </c>
      <c r="E1180" t="s">
        <v>292</v>
      </c>
      <c r="F1180" t="s">
        <v>293</v>
      </c>
      <c r="G1180" t="s">
        <v>71</v>
      </c>
      <c r="H1180" t="s">
        <v>72</v>
      </c>
      <c r="I1180" t="s">
        <v>73</v>
      </c>
      <c r="J1180" t="s">
        <v>294</v>
      </c>
      <c r="K1180" t="s">
        <v>295</v>
      </c>
      <c r="L1180" t="s">
        <v>61</v>
      </c>
      <c r="M1180" t="s">
        <v>76</v>
      </c>
      <c r="N1180" t="s">
        <v>76</v>
      </c>
      <c r="O1180" t="s">
        <v>76</v>
      </c>
      <c r="P1180" t="s">
        <v>77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 s="1" t="s">
        <v>78</v>
      </c>
      <c r="AU1180" s="1">
        <v>0</v>
      </c>
      <c r="AV1180" s="1">
        <v>0</v>
      </c>
      <c r="AW1180" s="1">
        <v>0</v>
      </c>
      <c r="AX1180" t="s">
        <v>295</v>
      </c>
    </row>
    <row r="1181" spans="1:50" x14ac:dyDescent="0.25">
      <c r="A1181" t="s">
        <v>1994</v>
      </c>
      <c r="B1181" t="s">
        <v>67</v>
      </c>
      <c r="C1181">
        <v>2014</v>
      </c>
      <c r="D1181" t="s">
        <v>1995</v>
      </c>
      <c r="E1181" t="s">
        <v>292</v>
      </c>
      <c r="F1181" t="s">
        <v>293</v>
      </c>
      <c r="G1181" t="s">
        <v>71</v>
      </c>
      <c r="H1181" t="s">
        <v>72</v>
      </c>
      <c r="I1181" t="s">
        <v>73</v>
      </c>
      <c r="J1181" t="s">
        <v>294</v>
      </c>
      <c r="K1181" t="s">
        <v>295</v>
      </c>
      <c r="L1181" t="s">
        <v>61</v>
      </c>
      <c r="M1181" t="s">
        <v>76</v>
      </c>
      <c r="N1181" t="s">
        <v>76</v>
      </c>
      <c r="O1181" t="s">
        <v>76</v>
      </c>
      <c r="P1181" t="s">
        <v>77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 s="1" t="s">
        <v>78</v>
      </c>
      <c r="AU1181" s="1">
        <v>0</v>
      </c>
      <c r="AV1181" s="1">
        <v>0</v>
      </c>
      <c r="AW1181" s="1">
        <v>0</v>
      </c>
      <c r="AX1181" t="s">
        <v>295</v>
      </c>
    </row>
    <row r="1182" spans="1:50" x14ac:dyDescent="0.25">
      <c r="A1182" t="s">
        <v>6834</v>
      </c>
      <c r="B1182" t="s">
        <v>67</v>
      </c>
      <c r="C1182" t="s">
        <v>284</v>
      </c>
      <c r="D1182" t="s">
        <v>6835</v>
      </c>
      <c r="E1182" t="s">
        <v>8333</v>
      </c>
      <c r="F1182" t="s">
        <v>1724</v>
      </c>
      <c r="G1182" t="s">
        <v>71</v>
      </c>
      <c r="H1182" t="s">
        <v>72</v>
      </c>
      <c r="I1182" t="s">
        <v>73</v>
      </c>
      <c r="J1182" t="s">
        <v>1725</v>
      </c>
      <c r="K1182" t="s">
        <v>1726</v>
      </c>
      <c r="L1182" t="s">
        <v>61</v>
      </c>
      <c r="M1182" t="s">
        <v>76</v>
      </c>
      <c r="N1182" t="s">
        <v>76</v>
      </c>
      <c r="O1182" t="s">
        <v>76</v>
      </c>
      <c r="P1182" t="s">
        <v>77</v>
      </c>
      <c r="Q1182">
        <v>3208</v>
      </c>
      <c r="R1182">
        <v>3208</v>
      </c>
      <c r="S1182">
        <v>206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1017</v>
      </c>
      <c r="AF1182">
        <v>0</v>
      </c>
      <c r="AG1182">
        <v>0</v>
      </c>
      <c r="AH1182">
        <v>0</v>
      </c>
      <c r="AI1182">
        <v>1017</v>
      </c>
      <c r="AJ1182">
        <v>700</v>
      </c>
      <c r="AK1182">
        <v>3208</v>
      </c>
      <c r="AL1182">
        <v>0</v>
      </c>
      <c r="AM1182">
        <v>0</v>
      </c>
      <c r="AN1182">
        <v>0</v>
      </c>
      <c r="AO1182">
        <v>0</v>
      </c>
      <c r="AP1182">
        <v>3208</v>
      </c>
      <c r="AQ1182">
        <v>0</v>
      </c>
      <c r="AR1182">
        <v>1017</v>
      </c>
      <c r="AS1182">
        <v>3270</v>
      </c>
      <c r="AT1182" s="1">
        <v>764.87660000000005</v>
      </c>
      <c r="AU1182" s="1">
        <v>2453724.1328000003</v>
      </c>
      <c r="AV1182" s="1">
        <v>777879.5022000001</v>
      </c>
      <c r="AW1182" s="1">
        <v>0</v>
      </c>
      <c r="AX1182" t="s">
        <v>1726</v>
      </c>
    </row>
    <row r="1183" spans="1:50" x14ac:dyDescent="0.25">
      <c r="A1183" t="s">
        <v>2015</v>
      </c>
      <c r="B1183" t="s">
        <v>67</v>
      </c>
      <c r="C1183">
        <v>2014</v>
      </c>
      <c r="D1183" t="s">
        <v>2016</v>
      </c>
      <c r="E1183" t="s">
        <v>353</v>
      </c>
      <c r="F1183" t="s">
        <v>354</v>
      </c>
      <c r="G1183" t="s">
        <v>71</v>
      </c>
      <c r="H1183" t="s">
        <v>72</v>
      </c>
      <c r="I1183" t="s">
        <v>355</v>
      </c>
      <c r="J1183" t="s">
        <v>356</v>
      </c>
      <c r="K1183" t="s">
        <v>357</v>
      </c>
      <c r="L1183" t="s">
        <v>61</v>
      </c>
      <c r="M1183" t="s">
        <v>76</v>
      </c>
      <c r="N1183" t="s">
        <v>76</v>
      </c>
      <c r="O1183" t="s">
        <v>76</v>
      </c>
      <c r="P1183" t="s">
        <v>77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 s="1" t="s">
        <v>78</v>
      </c>
      <c r="AU1183" s="1">
        <v>0</v>
      </c>
      <c r="AV1183" s="1">
        <v>0</v>
      </c>
      <c r="AW1183" s="1">
        <v>0</v>
      </c>
      <c r="AX1183" t="s">
        <v>357</v>
      </c>
    </row>
    <row r="1184" spans="1:50" x14ac:dyDescent="0.25">
      <c r="A1184" t="s">
        <v>2017</v>
      </c>
      <c r="B1184" t="s">
        <v>67</v>
      </c>
      <c r="C1184" t="s">
        <v>284</v>
      </c>
      <c r="D1184" t="s">
        <v>2018</v>
      </c>
      <c r="E1184" t="s">
        <v>2019</v>
      </c>
      <c r="F1184" t="s">
        <v>414</v>
      </c>
      <c r="G1184" t="s">
        <v>71</v>
      </c>
      <c r="H1184" t="s">
        <v>72</v>
      </c>
      <c r="I1184" t="s">
        <v>73</v>
      </c>
      <c r="J1184" t="s">
        <v>415</v>
      </c>
      <c r="K1184" t="s">
        <v>416</v>
      </c>
      <c r="L1184" t="s">
        <v>61</v>
      </c>
      <c r="M1184" t="s">
        <v>76</v>
      </c>
      <c r="N1184" t="s">
        <v>76</v>
      </c>
      <c r="O1184" t="s">
        <v>76</v>
      </c>
      <c r="P1184" t="s">
        <v>77</v>
      </c>
      <c r="Q1184">
        <v>191</v>
      </c>
      <c r="R1184">
        <v>191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191</v>
      </c>
      <c r="AL1184">
        <v>0</v>
      </c>
      <c r="AM1184">
        <v>0</v>
      </c>
      <c r="AN1184">
        <v>0</v>
      </c>
      <c r="AO1184">
        <v>0</v>
      </c>
      <c r="AP1184">
        <v>191</v>
      </c>
      <c r="AQ1184">
        <v>0</v>
      </c>
      <c r="AR1184">
        <v>0</v>
      </c>
      <c r="AS1184">
        <v>0</v>
      </c>
      <c r="AT1184" s="1">
        <v>537.5</v>
      </c>
      <c r="AU1184" s="1">
        <v>102662.5</v>
      </c>
      <c r="AV1184" s="1">
        <v>0</v>
      </c>
      <c r="AW1184" s="1">
        <v>0</v>
      </c>
      <c r="AX1184" t="s">
        <v>416</v>
      </c>
    </row>
    <row r="1185" spans="1:50" x14ac:dyDescent="0.25">
      <c r="A1185" t="s">
        <v>2020</v>
      </c>
      <c r="B1185" t="s">
        <v>67</v>
      </c>
      <c r="C1185">
        <v>2014</v>
      </c>
      <c r="D1185" t="s">
        <v>2021</v>
      </c>
      <c r="E1185" t="s">
        <v>151</v>
      </c>
      <c r="F1185" t="s">
        <v>152</v>
      </c>
      <c r="G1185" t="s">
        <v>71</v>
      </c>
      <c r="H1185" t="s">
        <v>72</v>
      </c>
      <c r="I1185" t="s">
        <v>73</v>
      </c>
      <c r="J1185" t="s">
        <v>153</v>
      </c>
      <c r="K1185" t="s">
        <v>154</v>
      </c>
      <c r="L1185" t="s">
        <v>61</v>
      </c>
      <c r="M1185" t="s">
        <v>76</v>
      </c>
      <c r="N1185" t="s">
        <v>76</v>
      </c>
      <c r="O1185" t="s">
        <v>76</v>
      </c>
      <c r="P1185" t="s">
        <v>77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 s="1" t="s">
        <v>78</v>
      </c>
      <c r="AU1185" s="1">
        <v>0</v>
      </c>
      <c r="AV1185" s="1">
        <v>0</v>
      </c>
      <c r="AW1185" s="1">
        <v>0</v>
      </c>
      <c r="AX1185" t="s">
        <v>154</v>
      </c>
    </row>
    <row r="1186" spans="1:50" x14ac:dyDescent="0.25">
      <c r="A1186" t="s">
        <v>5126</v>
      </c>
      <c r="B1186" t="s">
        <v>101</v>
      </c>
      <c r="C1186">
        <v>2012</v>
      </c>
      <c r="D1186" t="s">
        <v>5127</v>
      </c>
      <c r="E1186" t="s">
        <v>5128</v>
      </c>
      <c r="F1186" t="s">
        <v>673</v>
      </c>
      <c r="G1186" t="s">
        <v>71</v>
      </c>
      <c r="H1186" t="s">
        <v>106</v>
      </c>
      <c r="I1186" t="s">
        <v>674</v>
      </c>
      <c r="J1186" t="s">
        <v>672</v>
      </c>
      <c r="K1186" t="s">
        <v>675</v>
      </c>
      <c r="L1186" t="s">
        <v>61</v>
      </c>
      <c r="M1186" t="s">
        <v>62</v>
      </c>
      <c r="N1186" t="s">
        <v>76</v>
      </c>
      <c r="O1186" t="s">
        <v>76</v>
      </c>
      <c r="P1186" t="s">
        <v>110</v>
      </c>
      <c r="Q1186">
        <v>2</v>
      </c>
      <c r="R1186">
        <v>2</v>
      </c>
      <c r="S1186">
        <v>2</v>
      </c>
      <c r="T1186">
        <v>2</v>
      </c>
      <c r="U1186">
        <v>2</v>
      </c>
      <c r="V1186">
        <v>2</v>
      </c>
      <c r="W1186">
        <v>2</v>
      </c>
      <c r="X1186">
        <v>2</v>
      </c>
      <c r="Y1186">
        <v>2</v>
      </c>
      <c r="Z1186">
        <v>2</v>
      </c>
      <c r="AA1186">
        <v>2</v>
      </c>
      <c r="AB1186">
        <v>2</v>
      </c>
      <c r="AC1186">
        <v>2</v>
      </c>
      <c r="AD1186">
        <v>2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2</v>
      </c>
      <c r="AL1186">
        <v>0</v>
      </c>
      <c r="AM1186">
        <v>0</v>
      </c>
      <c r="AN1186">
        <v>0</v>
      </c>
      <c r="AO1186">
        <v>0</v>
      </c>
      <c r="AP1186">
        <v>2</v>
      </c>
      <c r="AQ1186">
        <v>0</v>
      </c>
      <c r="AR1186">
        <v>0</v>
      </c>
      <c r="AS1186">
        <v>0</v>
      </c>
      <c r="AT1186" s="1">
        <v>473.77</v>
      </c>
      <c r="AU1186" s="1">
        <v>947.54</v>
      </c>
      <c r="AV1186" s="1">
        <v>0</v>
      </c>
      <c r="AW1186" s="1">
        <v>947.54</v>
      </c>
      <c r="AX1186" t="s">
        <v>675</v>
      </c>
    </row>
    <row r="1187" spans="1:50" x14ac:dyDescent="0.25">
      <c r="A1187" t="s">
        <v>5129</v>
      </c>
      <c r="B1187" t="s">
        <v>101</v>
      </c>
      <c r="C1187" t="s">
        <v>171</v>
      </c>
      <c r="D1187" t="s">
        <v>5130</v>
      </c>
      <c r="E1187" t="s">
        <v>5131</v>
      </c>
      <c r="F1187" t="s">
        <v>3355</v>
      </c>
      <c r="G1187" t="s">
        <v>71</v>
      </c>
      <c r="H1187" t="s">
        <v>106</v>
      </c>
      <c r="I1187" t="s">
        <v>73</v>
      </c>
      <c r="J1187" t="s">
        <v>3356</v>
      </c>
      <c r="K1187" t="s">
        <v>3357</v>
      </c>
      <c r="L1187" t="s">
        <v>61</v>
      </c>
      <c r="M1187" t="s">
        <v>76</v>
      </c>
      <c r="N1187" t="s">
        <v>76</v>
      </c>
      <c r="O1187" t="s">
        <v>76</v>
      </c>
      <c r="P1187" t="s">
        <v>110</v>
      </c>
      <c r="Q1187">
        <v>1753</v>
      </c>
      <c r="R1187">
        <v>1753</v>
      </c>
      <c r="S1187">
        <v>1617</v>
      </c>
      <c r="T1187">
        <v>1603</v>
      </c>
      <c r="U1187">
        <v>950</v>
      </c>
      <c r="V1187">
        <v>164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786</v>
      </c>
      <c r="AK1187">
        <v>1450</v>
      </c>
      <c r="AL1187">
        <v>0</v>
      </c>
      <c r="AM1187">
        <v>0</v>
      </c>
      <c r="AN1187">
        <v>303</v>
      </c>
      <c r="AO1187">
        <v>0</v>
      </c>
      <c r="AP1187">
        <v>1753</v>
      </c>
      <c r="AQ1187">
        <v>0</v>
      </c>
      <c r="AR1187">
        <v>0</v>
      </c>
      <c r="AS1187">
        <v>0</v>
      </c>
      <c r="AT1187" s="1">
        <v>417.44</v>
      </c>
      <c r="AU1187" s="1">
        <v>731772.32</v>
      </c>
      <c r="AV1187" s="1">
        <v>0</v>
      </c>
      <c r="AW1187" s="1">
        <v>0</v>
      </c>
      <c r="AX1187" t="s">
        <v>3357</v>
      </c>
    </row>
    <row r="1188" spans="1:50" x14ac:dyDescent="0.25">
      <c r="A1188" t="s">
        <v>5132</v>
      </c>
      <c r="B1188" t="s">
        <v>101</v>
      </c>
      <c r="C1188" t="s">
        <v>468</v>
      </c>
      <c r="D1188" t="s">
        <v>5133</v>
      </c>
      <c r="E1188" t="s">
        <v>5134</v>
      </c>
      <c r="F1188" t="s">
        <v>556</v>
      </c>
      <c r="G1188" t="s">
        <v>71</v>
      </c>
      <c r="H1188" t="s">
        <v>106</v>
      </c>
      <c r="I1188" t="s">
        <v>355</v>
      </c>
      <c r="J1188" t="s">
        <v>557</v>
      </c>
      <c r="K1188" t="s">
        <v>558</v>
      </c>
      <c r="L1188" t="s">
        <v>61</v>
      </c>
      <c r="M1188" t="s">
        <v>76</v>
      </c>
      <c r="N1188" t="s">
        <v>76</v>
      </c>
      <c r="O1188" t="s">
        <v>76</v>
      </c>
      <c r="P1188" t="s">
        <v>110</v>
      </c>
      <c r="Q1188">
        <v>9</v>
      </c>
      <c r="R1188">
        <v>9</v>
      </c>
      <c r="S1188">
        <v>9</v>
      </c>
      <c r="T1188">
        <v>9</v>
      </c>
      <c r="U1188">
        <v>9</v>
      </c>
      <c r="V1188">
        <v>9</v>
      </c>
      <c r="W1188">
        <v>9</v>
      </c>
      <c r="X1188">
        <v>9</v>
      </c>
      <c r="Y1188">
        <v>9</v>
      </c>
      <c r="Z1188">
        <v>9</v>
      </c>
      <c r="AA1188">
        <v>9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9</v>
      </c>
      <c r="AL1188">
        <v>0</v>
      </c>
      <c r="AM1188">
        <v>0</v>
      </c>
      <c r="AN1188">
        <v>0</v>
      </c>
      <c r="AO1188">
        <v>0</v>
      </c>
      <c r="AP1188">
        <v>9</v>
      </c>
      <c r="AQ1188">
        <v>0</v>
      </c>
      <c r="AR1188">
        <v>0</v>
      </c>
      <c r="AS1188">
        <v>0</v>
      </c>
      <c r="AT1188" s="1">
        <v>675.22</v>
      </c>
      <c r="AU1188" s="1">
        <v>6076.9800000000005</v>
      </c>
      <c r="AV1188" s="1">
        <v>0</v>
      </c>
      <c r="AW1188" s="1">
        <v>6076.9800000000005</v>
      </c>
      <c r="AX1188" t="s">
        <v>558</v>
      </c>
    </row>
    <row r="1189" spans="1:50" x14ac:dyDescent="0.25">
      <c r="A1189" t="s">
        <v>6821</v>
      </c>
      <c r="B1189" t="s">
        <v>67</v>
      </c>
      <c r="C1189" t="s">
        <v>284</v>
      </c>
      <c r="D1189" t="s">
        <v>6822</v>
      </c>
      <c r="E1189" t="s">
        <v>8290</v>
      </c>
      <c r="F1189" t="s">
        <v>3355</v>
      </c>
      <c r="G1189" t="s">
        <v>71</v>
      </c>
      <c r="H1189" t="s">
        <v>72</v>
      </c>
      <c r="I1189" t="s">
        <v>73</v>
      </c>
      <c r="J1189" t="s">
        <v>3356</v>
      </c>
      <c r="K1189" t="s">
        <v>3357</v>
      </c>
      <c r="L1189" t="s">
        <v>61</v>
      </c>
      <c r="M1189" t="s">
        <v>76</v>
      </c>
      <c r="N1189" t="s">
        <v>76</v>
      </c>
      <c r="O1189" t="s">
        <v>76</v>
      </c>
      <c r="P1189" t="s">
        <v>77</v>
      </c>
      <c r="Q1189">
        <v>708</v>
      </c>
      <c r="R1189">
        <v>708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135</v>
      </c>
      <c r="AH1189">
        <v>0</v>
      </c>
      <c r="AI1189">
        <v>135</v>
      </c>
      <c r="AJ1189">
        <v>409</v>
      </c>
      <c r="AK1189">
        <v>708</v>
      </c>
      <c r="AL1189">
        <v>0</v>
      </c>
      <c r="AM1189">
        <v>0</v>
      </c>
      <c r="AN1189">
        <v>0</v>
      </c>
      <c r="AO1189">
        <v>0</v>
      </c>
      <c r="AP1189">
        <v>708</v>
      </c>
      <c r="AQ1189">
        <v>135</v>
      </c>
      <c r="AR1189">
        <v>0</v>
      </c>
      <c r="AS1189">
        <v>0</v>
      </c>
      <c r="AT1189" s="1">
        <v>487.84609999999998</v>
      </c>
      <c r="AU1189" s="1">
        <v>345395.03879999998</v>
      </c>
      <c r="AV1189" s="1">
        <v>65859.223499999993</v>
      </c>
      <c r="AW1189" s="1">
        <v>0</v>
      </c>
      <c r="AX1189" t="s">
        <v>3357</v>
      </c>
    </row>
    <row r="1190" spans="1:50" x14ac:dyDescent="0.25">
      <c r="A1190" t="s">
        <v>5185</v>
      </c>
      <c r="B1190" t="s">
        <v>190</v>
      </c>
      <c r="C1190" t="s">
        <v>52</v>
      </c>
      <c r="D1190" t="s">
        <v>5186</v>
      </c>
      <c r="E1190" t="s">
        <v>5187</v>
      </c>
      <c r="F1190" t="s">
        <v>1116</v>
      </c>
      <c r="G1190" t="s">
        <v>56</v>
      </c>
      <c r="H1190" t="s">
        <v>57</v>
      </c>
      <c r="I1190" t="s">
        <v>58</v>
      </c>
      <c r="J1190" t="s">
        <v>1117</v>
      </c>
      <c r="K1190" t="s">
        <v>1118</v>
      </c>
      <c r="L1190" t="s">
        <v>196</v>
      </c>
      <c r="M1190" t="s">
        <v>196</v>
      </c>
      <c r="N1190" t="s">
        <v>76</v>
      </c>
      <c r="O1190" t="s">
        <v>76</v>
      </c>
      <c r="P1190" t="s">
        <v>65</v>
      </c>
      <c r="Q1190">
        <v>1</v>
      </c>
      <c r="R1190">
        <v>1</v>
      </c>
      <c r="S1190">
        <v>1</v>
      </c>
      <c r="T1190">
        <v>1</v>
      </c>
      <c r="U1190">
        <v>1</v>
      </c>
      <c r="V1190">
        <v>1</v>
      </c>
      <c r="W1190">
        <v>1</v>
      </c>
      <c r="X1190">
        <v>1</v>
      </c>
      <c r="Y1190">
        <v>1</v>
      </c>
      <c r="Z1190">
        <v>1</v>
      </c>
      <c r="AA1190">
        <v>1</v>
      </c>
      <c r="AB1190">
        <v>1</v>
      </c>
      <c r="AC1190">
        <v>1</v>
      </c>
      <c r="AD1190">
        <v>1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1</v>
      </c>
      <c r="AM1190">
        <v>0</v>
      </c>
      <c r="AN1190">
        <v>0</v>
      </c>
      <c r="AO1190">
        <v>0</v>
      </c>
      <c r="AP1190">
        <v>1</v>
      </c>
      <c r="AQ1190">
        <v>0</v>
      </c>
      <c r="AR1190">
        <v>0</v>
      </c>
      <c r="AS1190">
        <v>0</v>
      </c>
      <c r="AT1190" s="1">
        <v>672.9</v>
      </c>
      <c r="AU1190" s="1">
        <v>672.9</v>
      </c>
      <c r="AV1190" s="1">
        <v>0</v>
      </c>
      <c r="AW1190" s="1">
        <v>672.9</v>
      </c>
      <c r="AX1190" t="s">
        <v>1118</v>
      </c>
    </row>
    <row r="1191" spans="1:50" x14ac:dyDescent="0.25">
      <c r="A1191" t="s">
        <v>5076</v>
      </c>
      <c r="B1191" t="s">
        <v>67</v>
      </c>
      <c r="C1191">
        <v>2014</v>
      </c>
      <c r="D1191" t="s">
        <v>5077</v>
      </c>
      <c r="E1191" t="s">
        <v>561</v>
      </c>
      <c r="F1191" t="s">
        <v>486</v>
      </c>
      <c r="G1191" t="s">
        <v>71</v>
      </c>
      <c r="H1191" t="s">
        <v>72</v>
      </c>
      <c r="I1191" t="s">
        <v>230</v>
      </c>
      <c r="J1191" t="s">
        <v>487</v>
      </c>
      <c r="K1191" t="s">
        <v>488</v>
      </c>
      <c r="L1191" t="s">
        <v>61</v>
      </c>
      <c r="M1191" t="s">
        <v>76</v>
      </c>
      <c r="N1191" t="s">
        <v>76</v>
      </c>
      <c r="O1191" t="s">
        <v>76</v>
      </c>
      <c r="P1191" t="s">
        <v>77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 s="1" t="s">
        <v>78</v>
      </c>
      <c r="AU1191" s="1">
        <v>0</v>
      </c>
      <c r="AV1191" s="1">
        <v>0</v>
      </c>
      <c r="AW1191" s="1">
        <v>0</v>
      </c>
      <c r="AX1191" t="s">
        <v>488</v>
      </c>
    </row>
    <row r="1192" spans="1:50" x14ac:dyDescent="0.25">
      <c r="A1192" t="s">
        <v>5207</v>
      </c>
      <c r="B1192" t="s">
        <v>101</v>
      </c>
      <c r="C1192" t="s">
        <v>129</v>
      </c>
      <c r="D1192" t="s">
        <v>5208</v>
      </c>
      <c r="E1192" t="s">
        <v>5209</v>
      </c>
      <c r="F1192" t="s">
        <v>180</v>
      </c>
      <c r="G1192" t="s">
        <v>71</v>
      </c>
      <c r="H1192" t="s">
        <v>106</v>
      </c>
      <c r="I1192" t="s">
        <v>73</v>
      </c>
      <c r="J1192" t="s">
        <v>181</v>
      </c>
      <c r="K1192" t="s">
        <v>182</v>
      </c>
      <c r="L1192" t="s">
        <v>61</v>
      </c>
      <c r="M1192" t="s">
        <v>62</v>
      </c>
      <c r="N1192" t="s">
        <v>76</v>
      </c>
      <c r="O1192" t="s">
        <v>76</v>
      </c>
      <c r="P1192" t="s">
        <v>110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 s="1" t="s">
        <v>78</v>
      </c>
      <c r="AU1192" s="1">
        <v>0</v>
      </c>
      <c r="AV1192" s="1">
        <v>0</v>
      </c>
      <c r="AW1192" s="1">
        <v>0</v>
      </c>
      <c r="AX1192" t="s">
        <v>182</v>
      </c>
    </row>
    <row r="1193" spans="1:50" x14ac:dyDescent="0.25">
      <c r="A1193" t="s">
        <v>5210</v>
      </c>
      <c r="B1193" t="s">
        <v>67</v>
      </c>
      <c r="C1193">
        <v>2014</v>
      </c>
      <c r="D1193" t="s">
        <v>5211</v>
      </c>
      <c r="E1193" t="s">
        <v>1300</v>
      </c>
      <c r="F1193" t="s">
        <v>1301</v>
      </c>
      <c r="G1193" t="s">
        <v>71</v>
      </c>
      <c r="H1193" t="s">
        <v>72</v>
      </c>
      <c r="I1193" t="s">
        <v>73</v>
      </c>
      <c r="J1193" t="s">
        <v>1302</v>
      </c>
      <c r="K1193" t="s">
        <v>1303</v>
      </c>
      <c r="L1193" t="s">
        <v>61</v>
      </c>
      <c r="M1193" t="s">
        <v>76</v>
      </c>
      <c r="N1193" t="s">
        <v>76</v>
      </c>
      <c r="O1193" t="s">
        <v>76</v>
      </c>
      <c r="P1193" t="s">
        <v>77</v>
      </c>
      <c r="Q1193">
        <v>450</v>
      </c>
      <c r="R1193">
        <v>450</v>
      </c>
      <c r="S1193">
        <v>450</v>
      </c>
      <c r="T1193">
        <v>450</v>
      </c>
      <c r="U1193">
        <v>450</v>
      </c>
      <c r="V1193">
        <v>450</v>
      </c>
      <c r="W1193">
        <v>450</v>
      </c>
      <c r="X1193">
        <v>450</v>
      </c>
      <c r="Y1193">
        <v>250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450</v>
      </c>
      <c r="AL1193">
        <v>0</v>
      </c>
      <c r="AM1193">
        <v>0</v>
      </c>
      <c r="AN1193">
        <v>0</v>
      </c>
      <c r="AO1193">
        <v>0</v>
      </c>
      <c r="AP1193">
        <v>450</v>
      </c>
      <c r="AQ1193">
        <v>0</v>
      </c>
      <c r="AR1193">
        <v>0</v>
      </c>
      <c r="AS1193">
        <v>0</v>
      </c>
      <c r="AT1193" s="1">
        <v>801.73</v>
      </c>
      <c r="AU1193" s="1">
        <v>360778.5</v>
      </c>
      <c r="AV1193" s="1">
        <v>0</v>
      </c>
      <c r="AW1193" s="1">
        <v>360778.5</v>
      </c>
      <c r="AX1193" t="s">
        <v>1303</v>
      </c>
    </row>
    <row r="1194" spans="1:50" x14ac:dyDescent="0.25">
      <c r="A1194" t="s">
        <v>5212</v>
      </c>
      <c r="B1194" t="s">
        <v>101</v>
      </c>
      <c r="C1194" t="s">
        <v>251</v>
      </c>
      <c r="D1194" t="s">
        <v>5213</v>
      </c>
      <c r="E1194" t="s">
        <v>5214</v>
      </c>
      <c r="F1194" t="s">
        <v>618</v>
      </c>
      <c r="G1194" t="s">
        <v>71</v>
      </c>
      <c r="H1194" t="s">
        <v>106</v>
      </c>
      <c r="I1194" t="s">
        <v>73</v>
      </c>
      <c r="J1194" t="s">
        <v>619</v>
      </c>
      <c r="K1194" t="s">
        <v>620</v>
      </c>
      <c r="L1194" t="s">
        <v>61</v>
      </c>
      <c r="M1194" t="s">
        <v>76</v>
      </c>
      <c r="N1194" t="s">
        <v>76</v>
      </c>
      <c r="O1194" t="s">
        <v>76</v>
      </c>
      <c r="P1194" t="s">
        <v>110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 s="1">
        <v>678.34</v>
      </c>
      <c r="AU1194" s="1">
        <v>0</v>
      </c>
      <c r="AV1194" s="1">
        <v>0</v>
      </c>
      <c r="AW1194" s="1">
        <v>0</v>
      </c>
      <c r="AX1194" t="s">
        <v>620</v>
      </c>
    </row>
    <row r="1195" spans="1:50" x14ac:dyDescent="0.25">
      <c r="A1195" t="s">
        <v>5215</v>
      </c>
      <c r="B1195" t="s">
        <v>67</v>
      </c>
      <c r="C1195">
        <v>2014</v>
      </c>
      <c r="D1195" t="s">
        <v>5216</v>
      </c>
      <c r="E1195" t="s">
        <v>1715</v>
      </c>
      <c r="F1195" t="s">
        <v>1716</v>
      </c>
      <c r="G1195" t="s">
        <v>71</v>
      </c>
      <c r="H1195" t="s">
        <v>72</v>
      </c>
      <c r="I1195" t="s">
        <v>280</v>
      </c>
      <c r="J1195" t="s">
        <v>1717</v>
      </c>
      <c r="K1195" t="s">
        <v>1718</v>
      </c>
      <c r="L1195" t="s">
        <v>61</v>
      </c>
      <c r="M1195" t="s">
        <v>76</v>
      </c>
      <c r="N1195" t="s">
        <v>76</v>
      </c>
      <c r="O1195" t="s">
        <v>76</v>
      </c>
      <c r="P1195" t="s">
        <v>77</v>
      </c>
      <c r="Q1195">
        <v>16</v>
      </c>
      <c r="R1195">
        <v>16</v>
      </c>
      <c r="S1195">
        <v>16</v>
      </c>
      <c r="T1195">
        <v>16</v>
      </c>
      <c r="U1195">
        <v>16</v>
      </c>
      <c r="V1195">
        <v>16</v>
      </c>
      <c r="W1195">
        <v>16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16</v>
      </c>
      <c r="AL1195">
        <v>0</v>
      </c>
      <c r="AM1195">
        <v>0</v>
      </c>
      <c r="AN1195">
        <v>0</v>
      </c>
      <c r="AO1195">
        <v>0</v>
      </c>
      <c r="AP1195">
        <v>16</v>
      </c>
      <c r="AQ1195">
        <v>0</v>
      </c>
      <c r="AR1195">
        <v>0</v>
      </c>
      <c r="AS1195">
        <v>0</v>
      </c>
      <c r="AT1195" s="1">
        <v>1259.1600000000001</v>
      </c>
      <c r="AU1195" s="1">
        <v>20146.560000000001</v>
      </c>
      <c r="AV1195" s="1">
        <v>0</v>
      </c>
      <c r="AW1195" s="1">
        <v>0</v>
      </c>
      <c r="AX1195" t="s">
        <v>1718</v>
      </c>
    </row>
    <row r="1196" spans="1:50" x14ac:dyDescent="0.25">
      <c r="A1196" t="s">
        <v>1409</v>
      </c>
      <c r="B1196" t="s">
        <v>101</v>
      </c>
      <c r="C1196">
        <v>2014</v>
      </c>
      <c r="D1196" t="s">
        <v>1410</v>
      </c>
      <c r="E1196" t="s">
        <v>1411</v>
      </c>
      <c r="F1196" t="s">
        <v>132</v>
      </c>
      <c r="G1196" t="s">
        <v>71</v>
      </c>
      <c r="H1196" t="s">
        <v>106</v>
      </c>
      <c r="I1196" t="s">
        <v>133</v>
      </c>
      <c r="J1196" t="s">
        <v>134</v>
      </c>
      <c r="K1196" t="s">
        <v>135</v>
      </c>
      <c r="L1196" t="s">
        <v>61</v>
      </c>
      <c r="M1196" t="s">
        <v>62</v>
      </c>
      <c r="N1196" t="s">
        <v>63</v>
      </c>
      <c r="O1196" t="s">
        <v>85</v>
      </c>
      <c r="P1196" t="s">
        <v>110</v>
      </c>
      <c r="Q1196">
        <v>2</v>
      </c>
      <c r="R1196">
        <v>2</v>
      </c>
      <c r="S1196">
        <v>2</v>
      </c>
      <c r="T1196">
        <v>2</v>
      </c>
      <c r="U1196">
        <v>2</v>
      </c>
      <c r="V1196">
        <v>2</v>
      </c>
      <c r="W1196">
        <v>2</v>
      </c>
      <c r="X1196">
        <v>2</v>
      </c>
      <c r="Y1196">
        <v>2</v>
      </c>
      <c r="Z1196">
        <v>2</v>
      </c>
      <c r="AA1196">
        <v>2</v>
      </c>
      <c r="AB1196">
        <v>2</v>
      </c>
      <c r="AC1196">
        <v>2</v>
      </c>
      <c r="AD1196">
        <v>2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2</v>
      </c>
      <c r="AL1196">
        <v>0</v>
      </c>
      <c r="AM1196">
        <v>0</v>
      </c>
      <c r="AN1196">
        <v>0</v>
      </c>
      <c r="AO1196">
        <v>0</v>
      </c>
      <c r="AP1196">
        <v>2</v>
      </c>
      <c r="AQ1196">
        <v>0</v>
      </c>
      <c r="AR1196">
        <v>0</v>
      </c>
      <c r="AS1196">
        <v>0</v>
      </c>
      <c r="AT1196" s="1">
        <v>930.13</v>
      </c>
      <c r="AU1196" s="1">
        <v>1860.26</v>
      </c>
      <c r="AV1196" s="1">
        <v>0</v>
      </c>
      <c r="AW1196" s="1">
        <v>1860.26</v>
      </c>
      <c r="AX1196" t="s">
        <v>135</v>
      </c>
    </row>
    <row r="1197" spans="1:50" x14ac:dyDescent="0.25">
      <c r="A1197" t="s">
        <v>1412</v>
      </c>
      <c r="B1197" t="s">
        <v>67</v>
      </c>
      <c r="C1197">
        <v>2014</v>
      </c>
      <c r="D1197" t="s">
        <v>1413</v>
      </c>
      <c r="E1197" t="s">
        <v>298</v>
      </c>
      <c r="F1197" t="s">
        <v>299</v>
      </c>
      <c r="G1197" t="s">
        <v>71</v>
      </c>
      <c r="H1197" t="s">
        <v>72</v>
      </c>
      <c r="I1197" t="s">
        <v>230</v>
      </c>
      <c r="J1197" t="s">
        <v>300</v>
      </c>
      <c r="K1197" t="s">
        <v>301</v>
      </c>
      <c r="L1197" t="s">
        <v>61</v>
      </c>
      <c r="M1197" t="s">
        <v>76</v>
      </c>
      <c r="N1197" t="s">
        <v>76</v>
      </c>
      <c r="O1197" t="s">
        <v>76</v>
      </c>
      <c r="P1197" t="s">
        <v>77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 s="1" t="s">
        <v>78</v>
      </c>
      <c r="AU1197" s="1">
        <v>0</v>
      </c>
      <c r="AV1197" s="1">
        <v>0</v>
      </c>
      <c r="AW1197" s="1">
        <v>0</v>
      </c>
      <c r="AX1197" t="s">
        <v>301</v>
      </c>
    </row>
    <row r="1198" spans="1:50" x14ac:dyDescent="0.25">
      <c r="A1198" t="s">
        <v>1414</v>
      </c>
      <c r="B1198" t="s">
        <v>67</v>
      </c>
      <c r="C1198">
        <v>2014</v>
      </c>
      <c r="D1198" t="s">
        <v>1415</v>
      </c>
      <c r="E1198" t="s">
        <v>256</v>
      </c>
      <c r="F1198" t="s">
        <v>257</v>
      </c>
      <c r="G1198" t="s">
        <v>71</v>
      </c>
      <c r="H1198" t="s">
        <v>72</v>
      </c>
      <c r="I1198" t="s">
        <v>133</v>
      </c>
      <c r="J1198" t="s">
        <v>258</v>
      </c>
      <c r="K1198" t="s">
        <v>259</v>
      </c>
      <c r="L1198" t="s">
        <v>61</v>
      </c>
      <c r="M1198" t="s">
        <v>76</v>
      </c>
      <c r="N1198" t="s">
        <v>76</v>
      </c>
      <c r="O1198" t="s">
        <v>76</v>
      </c>
      <c r="P1198" t="s">
        <v>77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 s="1" t="s">
        <v>78</v>
      </c>
      <c r="AU1198" s="1">
        <v>0</v>
      </c>
      <c r="AV1198" s="1">
        <v>0</v>
      </c>
      <c r="AW1198" s="1">
        <v>0</v>
      </c>
      <c r="AX1198" t="s">
        <v>259</v>
      </c>
    </row>
    <row r="1199" spans="1:50" x14ac:dyDescent="0.25">
      <c r="A1199" t="s">
        <v>1691</v>
      </c>
      <c r="B1199" t="s">
        <v>190</v>
      </c>
      <c r="C1199" t="s">
        <v>705</v>
      </c>
      <c r="D1199" t="s">
        <v>1692</v>
      </c>
      <c r="E1199" t="s">
        <v>1693</v>
      </c>
      <c r="F1199" t="s">
        <v>1694</v>
      </c>
      <c r="G1199" t="s">
        <v>71</v>
      </c>
      <c r="H1199" t="s">
        <v>57</v>
      </c>
      <c r="I1199" t="s">
        <v>73</v>
      </c>
      <c r="J1199" t="s">
        <v>1695</v>
      </c>
      <c r="K1199" t="s">
        <v>1696</v>
      </c>
      <c r="L1199" t="s">
        <v>196</v>
      </c>
      <c r="M1199" t="s">
        <v>196</v>
      </c>
      <c r="N1199" t="s">
        <v>76</v>
      </c>
      <c r="O1199" t="s">
        <v>76</v>
      </c>
      <c r="P1199" t="s">
        <v>110</v>
      </c>
      <c r="Q1199">
        <v>9</v>
      </c>
      <c r="R1199">
        <v>9</v>
      </c>
      <c r="S1199">
        <v>9</v>
      </c>
      <c r="T1199">
        <v>9</v>
      </c>
      <c r="U1199">
        <v>9</v>
      </c>
      <c r="V1199">
        <v>9</v>
      </c>
      <c r="W1199">
        <v>9</v>
      </c>
      <c r="X1199">
        <v>9</v>
      </c>
      <c r="Y1199">
        <v>9</v>
      </c>
      <c r="Z1199">
        <v>9</v>
      </c>
      <c r="AA1199">
        <v>9</v>
      </c>
      <c r="AB1199">
        <v>9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9</v>
      </c>
      <c r="AL1199">
        <v>0</v>
      </c>
      <c r="AM1199">
        <v>0</v>
      </c>
      <c r="AN1199">
        <v>0</v>
      </c>
      <c r="AO1199">
        <v>0</v>
      </c>
      <c r="AP1199">
        <v>9</v>
      </c>
      <c r="AQ1199">
        <v>0</v>
      </c>
      <c r="AR1199">
        <v>0</v>
      </c>
      <c r="AS1199">
        <v>0</v>
      </c>
      <c r="AT1199" s="1">
        <v>488.12</v>
      </c>
      <c r="AU1199" s="1">
        <v>4393.08</v>
      </c>
      <c r="AV1199" s="1">
        <v>0</v>
      </c>
      <c r="AW1199" s="1">
        <v>4393.08</v>
      </c>
      <c r="AX1199" t="s">
        <v>1696</v>
      </c>
    </row>
    <row r="1200" spans="1:50" x14ac:dyDescent="0.25">
      <c r="A1200" t="s">
        <v>1697</v>
      </c>
      <c r="B1200" t="s">
        <v>67</v>
      </c>
      <c r="C1200">
        <v>2014</v>
      </c>
      <c r="D1200" t="s">
        <v>1698</v>
      </c>
      <c r="E1200" t="s">
        <v>328</v>
      </c>
      <c r="F1200" t="s">
        <v>329</v>
      </c>
      <c r="G1200" t="s">
        <v>71</v>
      </c>
      <c r="H1200" t="s">
        <v>72</v>
      </c>
      <c r="I1200" t="s">
        <v>73</v>
      </c>
      <c r="J1200" t="s">
        <v>330</v>
      </c>
      <c r="K1200" t="s">
        <v>331</v>
      </c>
      <c r="L1200" t="s">
        <v>61</v>
      </c>
      <c r="M1200" t="s">
        <v>76</v>
      </c>
      <c r="N1200" t="s">
        <v>76</v>
      </c>
      <c r="O1200" t="s">
        <v>76</v>
      </c>
      <c r="P1200" t="s">
        <v>77</v>
      </c>
      <c r="Q1200">
        <v>69</v>
      </c>
      <c r="R1200">
        <v>69</v>
      </c>
      <c r="S1200">
        <v>69</v>
      </c>
      <c r="T1200">
        <v>69</v>
      </c>
      <c r="U1200">
        <v>69</v>
      </c>
      <c r="V1200">
        <v>69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1</v>
      </c>
      <c r="AK1200">
        <v>69</v>
      </c>
      <c r="AL1200">
        <v>0</v>
      </c>
      <c r="AM1200">
        <v>0</v>
      </c>
      <c r="AN1200">
        <v>0</v>
      </c>
      <c r="AO1200">
        <v>0</v>
      </c>
      <c r="AP1200">
        <v>69</v>
      </c>
      <c r="AQ1200">
        <v>0</v>
      </c>
      <c r="AR1200">
        <v>0</v>
      </c>
      <c r="AS1200">
        <v>0</v>
      </c>
      <c r="AT1200" s="1">
        <v>363.02</v>
      </c>
      <c r="AU1200" s="1">
        <v>25048.379999999997</v>
      </c>
      <c r="AV1200" s="1">
        <v>0</v>
      </c>
      <c r="AW1200" s="1">
        <v>0</v>
      </c>
      <c r="AX1200" t="s">
        <v>331</v>
      </c>
    </row>
    <row r="1201" spans="1:50" x14ac:dyDescent="0.25">
      <c r="A1201" t="s">
        <v>1699</v>
      </c>
      <c r="B1201" t="s">
        <v>67</v>
      </c>
      <c r="C1201">
        <v>2014</v>
      </c>
      <c r="D1201" t="s">
        <v>1700</v>
      </c>
      <c r="E1201" t="s">
        <v>555</v>
      </c>
      <c r="F1201" t="s">
        <v>556</v>
      </c>
      <c r="G1201" t="s">
        <v>71</v>
      </c>
      <c r="H1201" t="s">
        <v>72</v>
      </c>
      <c r="I1201" t="s">
        <v>355</v>
      </c>
      <c r="J1201" t="s">
        <v>557</v>
      </c>
      <c r="K1201" t="s">
        <v>558</v>
      </c>
      <c r="L1201" t="s">
        <v>61</v>
      </c>
      <c r="M1201" t="s">
        <v>76</v>
      </c>
      <c r="N1201" t="s">
        <v>76</v>
      </c>
      <c r="O1201" t="s">
        <v>76</v>
      </c>
      <c r="P1201" t="s">
        <v>77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 s="1" t="s">
        <v>78</v>
      </c>
      <c r="AU1201" s="1">
        <v>0</v>
      </c>
      <c r="AV1201" s="1">
        <v>0</v>
      </c>
      <c r="AW1201" s="1">
        <v>0</v>
      </c>
      <c r="AX1201" t="s">
        <v>558</v>
      </c>
    </row>
    <row r="1202" spans="1:50" x14ac:dyDescent="0.25">
      <c r="A1202" t="s">
        <v>1701</v>
      </c>
      <c r="B1202" t="s">
        <v>101</v>
      </c>
      <c r="C1202" t="s">
        <v>171</v>
      </c>
      <c r="D1202" t="s">
        <v>1702</v>
      </c>
      <c r="E1202" t="s">
        <v>1703</v>
      </c>
      <c r="F1202" t="s">
        <v>180</v>
      </c>
      <c r="G1202" t="s">
        <v>71</v>
      </c>
      <c r="H1202" t="s">
        <v>106</v>
      </c>
      <c r="I1202" t="s">
        <v>73</v>
      </c>
      <c r="J1202" t="s">
        <v>181</v>
      </c>
      <c r="K1202" t="s">
        <v>182</v>
      </c>
      <c r="L1202" t="s">
        <v>61</v>
      </c>
      <c r="M1202" t="s">
        <v>76</v>
      </c>
      <c r="N1202" t="s">
        <v>76</v>
      </c>
      <c r="O1202" t="s">
        <v>76</v>
      </c>
      <c r="P1202" t="s">
        <v>110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555</v>
      </c>
      <c r="AH1202">
        <v>0</v>
      </c>
      <c r="AI1202">
        <v>555</v>
      </c>
      <c r="AJ1202">
        <v>118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555</v>
      </c>
      <c r="AR1202">
        <v>0</v>
      </c>
      <c r="AS1202">
        <v>92</v>
      </c>
      <c r="AT1202" s="1">
        <v>427.49369999999999</v>
      </c>
      <c r="AU1202" s="1">
        <v>0</v>
      </c>
      <c r="AV1202" s="1">
        <v>237259.00349999999</v>
      </c>
      <c r="AW1202" s="1">
        <v>0</v>
      </c>
      <c r="AX1202" t="s">
        <v>182</v>
      </c>
    </row>
    <row r="1203" spans="1:50" x14ac:dyDescent="0.25">
      <c r="A1203" t="s">
        <v>1704</v>
      </c>
      <c r="B1203" t="s">
        <v>51</v>
      </c>
      <c r="C1203" t="s">
        <v>156</v>
      </c>
      <c r="D1203" t="s">
        <v>1705</v>
      </c>
      <c r="E1203" t="s">
        <v>1706</v>
      </c>
      <c r="F1203" t="s">
        <v>1707</v>
      </c>
      <c r="G1203" t="s">
        <v>688</v>
      </c>
      <c r="H1203" t="s">
        <v>57</v>
      </c>
      <c r="I1203" t="s">
        <v>689</v>
      </c>
      <c r="J1203" t="s">
        <v>1046</v>
      </c>
      <c r="K1203" t="s">
        <v>1708</v>
      </c>
      <c r="L1203" t="s">
        <v>61</v>
      </c>
      <c r="M1203" t="s">
        <v>76</v>
      </c>
      <c r="N1203" t="s">
        <v>76</v>
      </c>
      <c r="O1203" t="s">
        <v>76</v>
      </c>
      <c r="P1203" t="s">
        <v>65</v>
      </c>
      <c r="Q1203">
        <v>564</v>
      </c>
      <c r="R1203">
        <v>564</v>
      </c>
      <c r="S1203">
        <v>364</v>
      </c>
      <c r="T1203">
        <v>54</v>
      </c>
      <c r="U1203">
        <v>54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100</v>
      </c>
      <c r="AH1203">
        <v>0</v>
      </c>
      <c r="AI1203">
        <v>100</v>
      </c>
      <c r="AJ1203">
        <v>0</v>
      </c>
      <c r="AK1203">
        <v>564</v>
      </c>
      <c r="AL1203">
        <v>0</v>
      </c>
      <c r="AM1203">
        <v>0</v>
      </c>
      <c r="AN1203">
        <v>0</v>
      </c>
      <c r="AO1203">
        <v>0</v>
      </c>
      <c r="AP1203">
        <v>564</v>
      </c>
      <c r="AQ1203">
        <v>0</v>
      </c>
      <c r="AR1203">
        <v>100</v>
      </c>
      <c r="AS1203">
        <v>100</v>
      </c>
      <c r="AT1203" s="1">
        <v>120.42</v>
      </c>
      <c r="AU1203" s="1">
        <v>67916.88</v>
      </c>
      <c r="AV1203" s="1">
        <v>12042</v>
      </c>
      <c r="AW1203" s="1">
        <v>0</v>
      </c>
      <c r="AX1203" t="s">
        <v>1708</v>
      </c>
    </row>
    <row r="1204" spans="1:50" x14ac:dyDescent="0.25">
      <c r="A1204" t="s">
        <v>1792</v>
      </c>
      <c r="B1204" t="s">
        <v>67</v>
      </c>
      <c r="C1204" t="s">
        <v>129</v>
      </c>
      <c r="D1204" t="s">
        <v>1793</v>
      </c>
      <c r="E1204" t="s">
        <v>1794</v>
      </c>
      <c r="F1204" t="s">
        <v>556</v>
      </c>
      <c r="G1204" t="s">
        <v>71</v>
      </c>
      <c r="H1204" t="s">
        <v>72</v>
      </c>
      <c r="I1204" t="s">
        <v>355</v>
      </c>
      <c r="J1204" t="s">
        <v>557</v>
      </c>
      <c r="K1204" t="s">
        <v>558</v>
      </c>
      <c r="L1204" t="s">
        <v>61</v>
      </c>
      <c r="M1204" t="s">
        <v>62</v>
      </c>
      <c r="N1204" t="s">
        <v>76</v>
      </c>
      <c r="O1204" t="s">
        <v>76</v>
      </c>
      <c r="P1204" t="s">
        <v>77</v>
      </c>
      <c r="Q1204">
        <v>16</v>
      </c>
      <c r="R1204">
        <v>16</v>
      </c>
      <c r="S1204">
        <v>16</v>
      </c>
      <c r="T1204">
        <v>16</v>
      </c>
      <c r="U1204">
        <v>16</v>
      </c>
      <c r="V1204">
        <v>16</v>
      </c>
      <c r="W1204">
        <v>16</v>
      </c>
      <c r="X1204">
        <v>16</v>
      </c>
      <c r="Y1204">
        <v>16</v>
      </c>
      <c r="Z1204">
        <v>8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16</v>
      </c>
      <c r="AL1204">
        <v>0</v>
      </c>
      <c r="AM1204">
        <v>0</v>
      </c>
      <c r="AN1204">
        <v>0</v>
      </c>
      <c r="AO1204">
        <v>0</v>
      </c>
      <c r="AP1204">
        <v>16</v>
      </c>
      <c r="AQ1204">
        <v>0</v>
      </c>
      <c r="AR1204">
        <v>0</v>
      </c>
      <c r="AS1204">
        <v>0</v>
      </c>
      <c r="AT1204" s="1">
        <v>670.27</v>
      </c>
      <c r="AU1204" s="1">
        <v>10724.32</v>
      </c>
      <c r="AV1204" s="1">
        <v>0</v>
      </c>
      <c r="AW1204" s="1">
        <v>10724.32</v>
      </c>
      <c r="AX1204" t="s">
        <v>558</v>
      </c>
    </row>
    <row r="1205" spans="1:50" x14ac:dyDescent="0.25">
      <c r="A1205" t="s">
        <v>5725</v>
      </c>
      <c r="B1205" t="s">
        <v>67</v>
      </c>
      <c r="C1205" t="s">
        <v>94</v>
      </c>
      <c r="D1205" t="s">
        <v>5726</v>
      </c>
      <c r="E1205" t="s">
        <v>5727</v>
      </c>
      <c r="F1205" t="s">
        <v>2010</v>
      </c>
      <c r="G1205" t="s">
        <v>71</v>
      </c>
      <c r="H1205" t="s">
        <v>72</v>
      </c>
      <c r="I1205" t="s">
        <v>73</v>
      </c>
      <c r="J1205" t="s">
        <v>2011</v>
      </c>
      <c r="K1205" t="s">
        <v>2012</v>
      </c>
      <c r="L1205" t="s">
        <v>61</v>
      </c>
      <c r="M1205" t="s">
        <v>76</v>
      </c>
      <c r="N1205" t="s">
        <v>76</v>
      </c>
      <c r="O1205" t="s">
        <v>76</v>
      </c>
      <c r="P1205" t="s">
        <v>77</v>
      </c>
      <c r="Q1205">
        <v>157</v>
      </c>
      <c r="R1205">
        <v>157</v>
      </c>
      <c r="S1205">
        <v>157</v>
      </c>
      <c r="T1205">
        <v>157</v>
      </c>
      <c r="U1205">
        <v>157</v>
      </c>
      <c r="V1205">
        <v>157</v>
      </c>
      <c r="W1205">
        <v>157</v>
      </c>
      <c r="X1205">
        <v>157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157</v>
      </c>
      <c r="AL1205">
        <v>0</v>
      </c>
      <c r="AM1205">
        <v>0</v>
      </c>
      <c r="AN1205">
        <v>0</v>
      </c>
      <c r="AO1205">
        <v>0</v>
      </c>
      <c r="AP1205">
        <v>157</v>
      </c>
      <c r="AQ1205">
        <v>0</v>
      </c>
      <c r="AR1205">
        <v>0</v>
      </c>
      <c r="AS1205">
        <v>0</v>
      </c>
      <c r="AT1205" s="1">
        <v>830.28</v>
      </c>
      <c r="AU1205" s="1">
        <v>130353.95999999999</v>
      </c>
      <c r="AV1205" s="1">
        <v>0</v>
      </c>
      <c r="AW1205" s="1">
        <v>130353.95999999999</v>
      </c>
      <c r="AX1205" t="s">
        <v>2012</v>
      </c>
    </row>
    <row r="1206" spans="1:50" x14ac:dyDescent="0.25">
      <c r="A1206" t="s">
        <v>5728</v>
      </c>
      <c r="B1206" t="s">
        <v>190</v>
      </c>
      <c r="C1206" t="s">
        <v>171</v>
      </c>
      <c r="D1206" t="s">
        <v>5729</v>
      </c>
      <c r="E1206" t="s">
        <v>680</v>
      </c>
      <c r="F1206" t="s">
        <v>681</v>
      </c>
      <c r="G1206" t="s">
        <v>71</v>
      </c>
      <c r="H1206" t="s">
        <v>106</v>
      </c>
      <c r="I1206" t="s">
        <v>73</v>
      </c>
      <c r="J1206" t="s">
        <v>682</v>
      </c>
      <c r="K1206" t="s">
        <v>683</v>
      </c>
      <c r="L1206" t="s">
        <v>196</v>
      </c>
      <c r="M1206" t="s">
        <v>76</v>
      </c>
      <c r="N1206" t="s">
        <v>76</v>
      </c>
      <c r="O1206" t="s">
        <v>76</v>
      </c>
      <c r="P1206" t="s">
        <v>110</v>
      </c>
      <c r="Q1206">
        <v>1949</v>
      </c>
      <c r="R1206">
        <v>1949</v>
      </c>
      <c r="S1206">
        <v>1631</v>
      </c>
      <c r="T1206">
        <v>1435</v>
      </c>
      <c r="U1206">
        <v>331</v>
      </c>
      <c r="V1206">
        <v>62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665</v>
      </c>
      <c r="AF1206">
        <v>0</v>
      </c>
      <c r="AG1206">
        <v>270</v>
      </c>
      <c r="AH1206">
        <v>0</v>
      </c>
      <c r="AI1206">
        <v>935</v>
      </c>
      <c r="AJ1206">
        <v>1846</v>
      </c>
      <c r="AK1206">
        <v>1517</v>
      </c>
      <c r="AL1206">
        <v>0</v>
      </c>
      <c r="AM1206">
        <v>0</v>
      </c>
      <c r="AN1206">
        <v>0</v>
      </c>
      <c r="AO1206">
        <v>432</v>
      </c>
      <c r="AP1206">
        <v>1949</v>
      </c>
      <c r="AQ1206">
        <v>270</v>
      </c>
      <c r="AR1206">
        <v>665</v>
      </c>
      <c r="AS1206">
        <v>705</v>
      </c>
      <c r="AT1206" s="1">
        <v>475.49</v>
      </c>
      <c r="AU1206" s="1">
        <v>926730.01</v>
      </c>
      <c r="AV1206" s="1">
        <v>444583.15</v>
      </c>
      <c r="AW1206" s="1">
        <v>0</v>
      </c>
      <c r="AX1206" t="s">
        <v>683</v>
      </c>
    </row>
    <row r="1207" spans="1:50" x14ac:dyDescent="0.25">
      <c r="A1207" t="s">
        <v>5730</v>
      </c>
      <c r="B1207" t="s">
        <v>67</v>
      </c>
      <c r="C1207">
        <v>2014</v>
      </c>
      <c r="D1207" t="s">
        <v>5731</v>
      </c>
      <c r="E1207" t="s">
        <v>509</v>
      </c>
      <c r="F1207" t="s">
        <v>427</v>
      </c>
      <c r="G1207" t="s">
        <v>71</v>
      </c>
      <c r="H1207" t="s">
        <v>72</v>
      </c>
      <c r="I1207" t="s">
        <v>73</v>
      </c>
      <c r="J1207" t="s">
        <v>428</v>
      </c>
      <c r="K1207" t="s">
        <v>429</v>
      </c>
      <c r="L1207" t="s">
        <v>61</v>
      </c>
      <c r="M1207" t="s">
        <v>76</v>
      </c>
      <c r="N1207" t="s">
        <v>76</v>
      </c>
      <c r="O1207" t="s">
        <v>76</v>
      </c>
      <c r="P1207" t="s">
        <v>77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 s="1" t="s">
        <v>78</v>
      </c>
      <c r="AU1207" s="1">
        <v>0</v>
      </c>
      <c r="AV1207" s="1">
        <v>0</v>
      </c>
      <c r="AW1207" s="1">
        <v>0</v>
      </c>
      <c r="AX1207" t="s">
        <v>429</v>
      </c>
    </row>
    <row r="1208" spans="1:50" x14ac:dyDescent="0.25">
      <c r="A1208" t="s">
        <v>5732</v>
      </c>
      <c r="B1208" t="s">
        <v>67</v>
      </c>
      <c r="C1208">
        <v>2014</v>
      </c>
      <c r="D1208" t="s">
        <v>5733</v>
      </c>
      <c r="E1208" t="s">
        <v>1237</v>
      </c>
      <c r="F1208" t="s">
        <v>1238</v>
      </c>
      <c r="G1208" t="s">
        <v>71</v>
      </c>
      <c r="H1208" t="s">
        <v>72</v>
      </c>
      <c r="I1208" t="s">
        <v>280</v>
      </c>
      <c r="J1208" t="s">
        <v>1239</v>
      </c>
      <c r="K1208" t="s">
        <v>1240</v>
      </c>
      <c r="L1208" t="s">
        <v>61</v>
      </c>
      <c r="M1208" t="s">
        <v>76</v>
      </c>
      <c r="N1208" t="s">
        <v>76</v>
      </c>
      <c r="O1208" t="s">
        <v>76</v>
      </c>
      <c r="P1208" t="s">
        <v>77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 s="1" t="s">
        <v>78</v>
      </c>
      <c r="AU1208" s="1">
        <v>0</v>
      </c>
      <c r="AV1208" s="1">
        <v>0</v>
      </c>
      <c r="AW1208" s="1">
        <v>0</v>
      </c>
      <c r="AX1208" t="s">
        <v>1240</v>
      </c>
    </row>
    <row r="1209" spans="1:50" x14ac:dyDescent="0.25">
      <c r="A1209" t="s">
        <v>5773</v>
      </c>
      <c r="B1209" t="s">
        <v>67</v>
      </c>
      <c r="C1209">
        <v>2014</v>
      </c>
      <c r="D1209" t="s">
        <v>5774</v>
      </c>
      <c r="E1209" t="s">
        <v>834</v>
      </c>
      <c r="F1209" t="s">
        <v>451</v>
      </c>
      <c r="G1209" t="s">
        <v>71</v>
      </c>
      <c r="H1209" t="s">
        <v>72</v>
      </c>
      <c r="I1209" t="s">
        <v>73</v>
      </c>
      <c r="J1209" t="s">
        <v>452</v>
      </c>
      <c r="K1209" t="s">
        <v>453</v>
      </c>
      <c r="L1209" t="s">
        <v>61</v>
      </c>
      <c r="M1209" t="s">
        <v>76</v>
      </c>
      <c r="N1209" t="s">
        <v>76</v>
      </c>
      <c r="O1209" t="s">
        <v>76</v>
      </c>
      <c r="P1209" t="s">
        <v>77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 s="1" t="s">
        <v>78</v>
      </c>
      <c r="AU1209" s="1">
        <v>0</v>
      </c>
      <c r="AV1209" s="1">
        <v>0</v>
      </c>
      <c r="AW1209" s="1">
        <v>0</v>
      </c>
      <c r="AX1209" t="s">
        <v>453</v>
      </c>
    </row>
    <row r="1210" spans="1:50" x14ac:dyDescent="0.25">
      <c r="A1210" t="s">
        <v>5183</v>
      </c>
      <c r="B1210" t="s">
        <v>101</v>
      </c>
      <c r="C1210" t="s">
        <v>156</v>
      </c>
      <c r="D1210" t="s">
        <v>5184</v>
      </c>
      <c r="E1210" t="s">
        <v>1808</v>
      </c>
      <c r="F1210" t="s">
        <v>1808</v>
      </c>
      <c r="G1210" t="s">
        <v>71</v>
      </c>
      <c r="H1210" t="s">
        <v>106</v>
      </c>
      <c r="I1210" t="s">
        <v>73</v>
      </c>
      <c r="J1210" t="s">
        <v>1809</v>
      </c>
      <c r="K1210" t="s">
        <v>1810</v>
      </c>
      <c r="L1210" t="s">
        <v>61</v>
      </c>
      <c r="M1210" t="s">
        <v>76</v>
      </c>
      <c r="N1210" t="s">
        <v>76</v>
      </c>
      <c r="O1210" t="s">
        <v>76</v>
      </c>
      <c r="P1210" t="s">
        <v>110</v>
      </c>
      <c r="Q1210">
        <v>119</v>
      </c>
      <c r="R1210">
        <v>119</v>
      </c>
      <c r="S1210">
        <v>119</v>
      </c>
      <c r="T1210">
        <v>119</v>
      </c>
      <c r="U1210">
        <v>119</v>
      </c>
      <c r="V1210">
        <v>119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119</v>
      </c>
      <c r="AL1210">
        <v>0</v>
      </c>
      <c r="AM1210">
        <v>0</v>
      </c>
      <c r="AN1210">
        <v>0</v>
      </c>
      <c r="AO1210">
        <v>0</v>
      </c>
      <c r="AP1210">
        <v>119</v>
      </c>
      <c r="AQ1210">
        <v>0</v>
      </c>
      <c r="AR1210">
        <v>0</v>
      </c>
      <c r="AS1210">
        <v>0</v>
      </c>
      <c r="AT1210" s="1">
        <v>678.94</v>
      </c>
      <c r="AU1210" s="1">
        <v>80793.86</v>
      </c>
      <c r="AV1210" s="1">
        <v>0</v>
      </c>
      <c r="AW1210" s="1">
        <v>0</v>
      </c>
      <c r="AX1210" t="s">
        <v>1810</v>
      </c>
    </row>
    <row r="1211" spans="1:50" x14ac:dyDescent="0.25">
      <c r="A1211" t="s">
        <v>5219</v>
      </c>
      <c r="B1211" t="s">
        <v>101</v>
      </c>
      <c r="C1211" t="s">
        <v>156</v>
      </c>
      <c r="D1211" t="s">
        <v>5220</v>
      </c>
      <c r="E1211" t="s">
        <v>5221</v>
      </c>
      <c r="F1211" t="s">
        <v>451</v>
      </c>
      <c r="G1211" t="s">
        <v>71</v>
      </c>
      <c r="H1211" t="s">
        <v>106</v>
      </c>
      <c r="I1211" t="s">
        <v>73</v>
      </c>
      <c r="J1211" t="s">
        <v>452</v>
      </c>
      <c r="K1211" t="s">
        <v>453</v>
      </c>
      <c r="L1211" t="s">
        <v>61</v>
      </c>
      <c r="M1211" t="s">
        <v>76</v>
      </c>
      <c r="N1211" t="s">
        <v>76</v>
      </c>
      <c r="O1211" t="s">
        <v>76</v>
      </c>
      <c r="P1211" t="s">
        <v>110</v>
      </c>
      <c r="Q1211">
        <v>1510</v>
      </c>
      <c r="R1211">
        <v>1510</v>
      </c>
      <c r="S1211">
        <v>1510</v>
      </c>
      <c r="T1211">
        <v>1510</v>
      </c>
      <c r="U1211">
        <v>1510</v>
      </c>
      <c r="V1211">
        <v>1510</v>
      </c>
      <c r="W1211">
        <v>1401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219</v>
      </c>
      <c r="AL1211">
        <v>0</v>
      </c>
      <c r="AM1211">
        <v>0</v>
      </c>
      <c r="AN1211">
        <v>1291</v>
      </c>
      <c r="AO1211">
        <v>0</v>
      </c>
      <c r="AP1211">
        <v>1510</v>
      </c>
      <c r="AQ1211">
        <v>0</v>
      </c>
      <c r="AR1211">
        <v>0</v>
      </c>
      <c r="AS1211">
        <v>0</v>
      </c>
      <c r="AT1211" s="1">
        <v>392.31</v>
      </c>
      <c r="AU1211" s="1">
        <v>592388.1</v>
      </c>
      <c r="AV1211" s="1">
        <v>0</v>
      </c>
      <c r="AW1211" s="1">
        <v>0</v>
      </c>
      <c r="AX1211" t="s">
        <v>453</v>
      </c>
    </row>
    <row r="1212" spans="1:50" x14ac:dyDescent="0.25">
      <c r="A1212" t="s">
        <v>5222</v>
      </c>
      <c r="B1212" t="s">
        <v>101</v>
      </c>
      <c r="C1212" t="s">
        <v>718</v>
      </c>
      <c r="D1212" t="s">
        <v>5223</v>
      </c>
      <c r="E1212" t="s">
        <v>5224</v>
      </c>
      <c r="F1212" t="s">
        <v>493</v>
      </c>
      <c r="G1212" t="s">
        <v>71</v>
      </c>
      <c r="H1212" t="s">
        <v>106</v>
      </c>
      <c r="I1212" t="s">
        <v>230</v>
      </c>
      <c r="J1212" t="s">
        <v>494</v>
      </c>
      <c r="K1212" t="s">
        <v>495</v>
      </c>
      <c r="L1212" t="s">
        <v>61</v>
      </c>
      <c r="M1212" t="s">
        <v>76</v>
      </c>
      <c r="N1212" t="s">
        <v>76</v>
      </c>
      <c r="O1212" t="s">
        <v>76</v>
      </c>
      <c r="P1212" t="s">
        <v>110</v>
      </c>
      <c r="Q1212">
        <v>784</v>
      </c>
      <c r="R1212">
        <v>784</v>
      </c>
      <c r="S1212">
        <v>784</v>
      </c>
      <c r="T1212">
        <v>784</v>
      </c>
      <c r="U1212">
        <v>784</v>
      </c>
      <c r="V1212">
        <v>784</v>
      </c>
      <c r="W1212">
        <v>784</v>
      </c>
      <c r="X1212">
        <v>784</v>
      </c>
      <c r="Y1212">
        <v>584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1</v>
      </c>
      <c r="AK1212">
        <v>784</v>
      </c>
      <c r="AL1212">
        <v>0</v>
      </c>
      <c r="AM1212">
        <v>0</v>
      </c>
      <c r="AN1212">
        <v>0</v>
      </c>
      <c r="AO1212">
        <v>0</v>
      </c>
      <c r="AP1212">
        <v>784</v>
      </c>
      <c r="AQ1212">
        <v>0</v>
      </c>
      <c r="AR1212">
        <v>0</v>
      </c>
      <c r="AS1212">
        <v>0</v>
      </c>
      <c r="AT1212" s="1">
        <v>358.62</v>
      </c>
      <c r="AU1212" s="1">
        <v>281158.08</v>
      </c>
      <c r="AV1212" s="1">
        <v>0</v>
      </c>
      <c r="AW1212" s="1">
        <v>281158.08</v>
      </c>
      <c r="AX1212" t="s">
        <v>495</v>
      </c>
    </row>
    <row r="1213" spans="1:50" x14ac:dyDescent="0.25">
      <c r="A1213" t="s">
        <v>5225</v>
      </c>
      <c r="B1213" t="s">
        <v>67</v>
      </c>
      <c r="C1213">
        <v>2014</v>
      </c>
      <c r="D1213" t="s">
        <v>5226</v>
      </c>
      <c r="E1213" t="s">
        <v>589</v>
      </c>
      <c r="F1213" t="s">
        <v>458</v>
      </c>
      <c r="G1213" t="s">
        <v>71</v>
      </c>
      <c r="H1213" t="s">
        <v>72</v>
      </c>
      <c r="I1213" t="s">
        <v>73</v>
      </c>
      <c r="J1213" t="s">
        <v>459</v>
      </c>
      <c r="K1213" t="s">
        <v>460</v>
      </c>
      <c r="L1213" t="s">
        <v>61</v>
      </c>
      <c r="M1213" t="s">
        <v>76</v>
      </c>
      <c r="N1213" t="s">
        <v>76</v>
      </c>
      <c r="O1213" t="s">
        <v>76</v>
      </c>
      <c r="P1213" t="s">
        <v>77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 s="1" t="s">
        <v>78</v>
      </c>
      <c r="AU1213" s="1">
        <v>0</v>
      </c>
      <c r="AV1213" s="1">
        <v>0</v>
      </c>
      <c r="AW1213" s="1">
        <v>0</v>
      </c>
      <c r="AX1213" t="s">
        <v>460</v>
      </c>
    </row>
    <row r="1214" spans="1:50" x14ac:dyDescent="0.25">
      <c r="A1214" t="s">
        <v>5227</v>
      </c>
      <c r="B1214" t="s">
        <v>51</v>
      </c>
      <c r="C1214" t="s">
        <v>122</v>
      </c>
      <c r="D1214" t="s">
        <v>5228</v>
      </c>
      <c r="E1214" t="s">
        <v>5229</v>
      </c>
      <c r="F1214" t="s">
        <v>125</v>
      </c>
      <c r="G1214" t="s">
        <v>76</v>
      </c>
      <c r="H1214" t="s">
        <v>57</v>
      </c>
      <c r="I1214" t="s">
        <v>126</v>
      </c>
      <c r="J1214" t="s">
        <v>76</v>
      </c>
      <c r="K1214" t="s">
        <v>76</v>
      </c>
      <c r="L1214" t="s">
        <v>61</v>
      </c>
      <c r="M1214" t="s">
        <v>76</v>
      </c>
      <c r="N1214" t="s">
        <v>76</v>
      </c>
      <c r="O1214" t="s">
        <v>76</v>
      </c>
      <c r="P1214" t="s">
        <v>127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 s="1" t="s">
        <v>78</v>
      </c>
      <c r="AU1214" s="1">
        <v>0</v>
      </c>
      <c r="AV1214" s="1">
        <v>0</v>
      </c>
      <c r="AW1214" s="1">
        <v>0</v>
      </c>
      <c r="AX1214" t="s">
        <v>125</v>
      </c>
    </row>
    <row r="1215" spans="1:50" x14ac:dyDescent="0.25">
      <c r="A1215" t="s">
        <v>3611</v>
      </c>
      <c r="B1215" t="s">
        <v>51</v>
      </c>
      <c r="C1215" t="s">
        <v>156</v>
      </c>
      <c r="D1215" t="s">
        <v>3612</v>
      </c>
      <c r="E1215" t="s">
        <v>3613</v>
      </c>
      <c r="F1215" t="s">
        <v>612</v>
      </c>
      <c r="G1215" t="s">
        <v>56</v>
      </c>
      <c r="H1215" t="s">
        <v>57</v>
      </c>
      <c r="I1215" t="s">
        <v>90</v>
      </c>
      <c r="J1215" t="s">
        <v>307</v>
      </c>
      <c r="K1215" t="s">
        <v>613</v>
      </c>
      <c r="L1215" t="s">
        <v>61</v>
      </c>
      <c r="M1215" t="s">
        <v>76</v>
      </c>
      <c r="N1215" t="s">
        <v>76</v>
      </c>
      <c r="O1215" t="s">
        <v>64</v>
      </c>
      <c r="P1215" t="s">
        <v>65</v>
      </c>
      <c r="Q1215">
        <v>2591</v>
      </c>
      <c r="R1215">
        <v>2591</v>
      </c>
      <c r="S1215">
        <v>556</v>
      </c>
      <c r="T1215">
        <v>520</v>
      </c>
      <c r="U1215">
        <v>520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15</v>
      </c>
      <c r="AG1215">
        <v>5093</v>
      </c>
      <c r="AH1215">
        <v>0</v>
      </c>
      <c r="AI1215">
        <v>5108</v>
      </c>
      <c r="AJ1215">
        <v>724</v>
      </c>
      <c r="AK1215">
        <v>1565</v>
      </c>
      <c r="AL1215">
        <v>24</v>
      </c>
      <c r="AM1215">
        <v>0</v>
      </c>
      <c r="AN1215">
        <v>1002</v>
      </c>
      <c r="AO1215">
        <v>0</v>
      </c>
      <c r="AP1215">
        <v>2591</v>
      </c>
      <c r="AQ1215">
        <v>1445</v>
      </c>
      <c r="AR1215">
        <v>3663</v>
      </c>
      <c r="AS1215">
        <v>480</v>
      </c>
      <c r="AT1215" s="1">
        <v>372.28</v>
      </c>
      <c r="AU1215" s="1">
        <v>964577.48</v>
      </c>
      <c r="AV1215" s="1">
        <v>1901606.2399999998</v>
      </c>
      <c r="AW1215" s="1">
        <v>0</v>
      </c>
      <c r="AX1215" t="s">
        <v>613</v>
      </c>
    </row>
    <row r="1216" spans="1:50" x14ac:dyDescent="0.25">
      <c r="A1216" t="s">
        <v>3614</v>
      </c>
      <c r="B1216" t="s">
        <v>101</v>
      </c>
      <c r="C1216" t="s">
        <v>129</v>
      </c>
      <c r="D1216" t="s">
        <v>3615</v>
      </c>
      <c r="E1216" t="s">
        <v>3616</v>
      </c>
      <c r="F1216" t="s">
        <v>180</v>
      </c>
      <c r="G1216" t="s">
        <v>71</v>
      </c>
      <c r="H1216" t="s">
        <v>106</v>
      </c>
      <c r="I1216" t="s">
        <v>73</v>
      </c>
      <c r="J1216" t="s">
        <v>181</v>
      </c>
      <c r="K1216" t="s">
        <v>182</v>
      </c>
      <c r="L1216" t="s">
        <v>61</v>
      </c>
      <c r="M1216" t="s">
        <v>62</v>
      </c>
      <c r="N1216" t="s">
        <v>76</v>
      </c>
      <c r="O1216" t="s">
        <v>76</v>
      </c>
      <c r="P1216" t="s">
        <v>110</v>
      </c>
      <c r="Q1216">
        <v>1</v>
      </c>
      <c r="R1216">
        <v>1</v>
      </c>
      <c r="S1216">
        <v>1</v>
      </c>
      <c r="T1216">
        <v>1</v>
      </c>
      <c r="U1216">
        <v>1</v>
      </c>
      <c r="V1216">
        <v>1</v>
      </c>
      <c r="W1216">
        <v>1</v>
      </c>
      <c r="X1216">
        <v>1</v>
      </c>
      <c r="Y1216">
        <v>1</v>
      </c>
      <c r="Z1216">
        <v>1</v>
      </c>
      <c r="AA1216">
        <v>1</v>
      </c>
      <c r="AB1216">
        <v>1</v>
      </c>
      <c r="AC1216">
        <v>1</v>
      </c>
      <c r="AD1216">
        <v>1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1</v>
      </c>
      <c r="AQ1216">
        <v>0</v>
      </c>
      <c r="AR1216">
        <v>0</v>
      </c>
      <c r="AS1216">
        <v>0</v>
      </c>
      <c r="AT1216" s="1">
        <v>504.52</v>
      </c>
      <c r="AU1216" s="1">
        <v>504.52</v>
      </c>
      <c r="AV1216" s="1">
        <v>0</v>
      </c>
      <c r="AW1216" s="1">
        <v>504.52</v>
      </c>
      <c r="AX1216" t="s">
        <v>182</v>
      </c>
    </row>
    <row r="1217" spans="1:50" x14ac:dyDescent="0.25">
      <c r="A1217" t="s">
        <v>8220</v>
      </c>
      <c r="B1217" t="s">
        <v>67</v>
      </c>
      <c r="C1217" t="s">
        <v>284</v>
      </c>
      <c r="D1217" t="s">
        <v>8221</v>
      </c>
      <c r="E1217" t="s">
        <v>8363</v>
      </c>
      <c r="F1217" t="s">
        <v>4509</v>
      </c>
      <c r="G1217" t="s">
        <v>71</v>
      </c>
      <c r="H1217" t="s">
        <v>72</v>
      </c>
      <c r="I1217" t="s">
        <v>73</v>
      </c>
      <c r="J1217" t="s">
        <v>4510</v>
      </c>
      <c r="K1217" t="s">
        <v>4511</v>
      </c>
      <c r="L1217" t="s">
        <v>61</v>
      </c>
      <c r="M1217" t="s">
        <v>76</v>
      </c>
      <c r="N1217" t="s">
        <v>76</v>
      </c>
      <c r="O1217" t="s">
        <v>76</v>
      </c>
      <c r="P1217" t="s">
        <v>77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531</v>
      </c>
      <c r="AF1217">
        <v>0</v>
      </c>
      <c r="AG1217">
        <v>0</v>
      </c>
      <c r="AH1217">
        <v>0</v>
      </c>
      <c r="AI1217">
        <v>531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531</v>
      </c>
      <c r="AR1217">
        <v>0</v>
      </c>
      <c r="AS1217">
        <v>531</v>
      </c>
      <c r="AT1217" s="1">
        <v>748.77819999999997</v>
      </c>
      <c r="AU1217" s="1">
        <v>0</v>
      </c>
      <c r="AV1217" s="1">
        <v>397601.2242</v>
      </c>
      <c r="AW1217" s="1">
        <v>0</v>
      </c>
      <c r="AX1217" t="s">
        <v>4511</v>
      </c>
    </row>
    <row r="1218" spans="1:50" x14ac:dyDescent="0.25">
      <c r="A1218" t="s">
        <v>3617</v>
      </c>
      <c r="B1218" t="s">
        <v>101</v>
      </c>
      <c r="C1218" t="s">
        <v>864</v>
      </c>
      <c r="D1218" t="s">
        <v>3618</v>
      </c>
      <c r="E1218" t="s">
        <v>3598</v>
      </c>
      <c r="F1218" t="s">
        <v>556</v>
      </c>
      <c r="G1218" t="s">
        <v>71</v>
      </c>
      <c r="H1218" t="s">
        <v>106</v>
      </c>
      <c r="I1218" t="s">
        <v>355</v>
      </c>
      <c r="J1218" t="s">
        <v>557</v>
      </c>
      <c r="K1218" t="s">
        <v>558</v>
      </c>
      <c r="L1218" t="s">
        <v>61</v>
      </c>
      <c r="M1218" t="s">
        <v>62</v>
      </c>
      <c r="N1218" t="s">
        <v>76</v>
      </c>
      <c r="O1218" t="s">
        <v>76</v>
      </c>
      <c r="P1218" t="s">
        <v>110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 s="1" t="s">
        <v>78</v>
      </c>
      <c r="AU1218" s="1">
        <v>0</v>
      </c>
      <c r="AV1218" s="1">
        <v>0</v>
      </c>
      <c r="AW1218" s="1">
        <v>0</v>
      </c>
      <c r="AX1218" t="s">
        <v>558</v>
      </c>
    </row>
    <row r="1219" spans="1:50" x14ac:dyDescent="0.25">
      <c r="A1219" t="s">
        <v>3619</v>
      </c>
      <c r="B1219" t="s">
        <v>67</v>
      </c>
      <c r="C1219">
        <v>2014</v>
      </c>
      <c r="D1219" t="s">
        <v>3620</v>
      </c>
      <c r="E1219" t="s">
        <v>1032</v>
      </c>
      <c r="F1219" t="s">
        <v>1033</v>
      </c>
      <c r="G1219" t="s">
        <v>71</v>
      </c>
      <c r="H1219" t="s">
        <v>72</v>
      </c>
      <c r="I1219" t="s">
        <v>133</v>
      </c>
      <c r="J1219" t="s">
        <v>1034</v>
      </c>
      <c r="K1219" t="s">
        <v>1035</v>
      </c>
      <c r="L1219" t="s">
        <v>61</v>
      </c>
      <c r="M1219" t="s">
        <v>76</v>
      </c>
      <c r="N1219" t="s">
        <v>76</v>
      </c>
      <c r="O1219" t="s">
        <v>76</v>
      </c>
      <c r="P1219" t="s">
        <v>77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 s="1" t="s">
        <v>78</v>
      </c>
      <c r="AU1219" s="1">
        <v>0</v>
      </c>
      <c r="AV1219" s="1">
        <v>0</v>
      </c>
      <c r="AW1219" s="1">
        <v>0</v>
      </c>
      <c r="AX1219" t="s">
        <v>1035</v>
      </c>
    </row>
    <row r="1220" spans="1:50" x14ac:dyDescent="0.25">
      <c r="A1220" t="s">
        <v>2052</v>
      </c>
      <c r="B1220" t="s">
        <v>51</v>
      </c>
      <c r="C1220" t="s">
        <v>156</v>
      </c>
      <c r="D1220" t="s">
        <v>2053</v>
      </c>
      <c r="E1220" t="s">
        <v>2054</v>
      </c>
      <c r="F1220" t="s">
        <v>755</v>
      </c>
      <c r="G1220" t="s">
        <v>56</v>
      </c>
      <c r="H1220" t="s">
        <v>57</v>
      </c>
      <c r="I1220" t="s">
        <v>90</v>
      </c>
      <c r="J1220" t="s">
        <v>91</v>
      </c>
      <c r="K1220" t="s">
        <v>756</v>
      </c>
      <c r="L1220" t="s">
        <v>61</v>
      </c>
      <c r="M1220" t="s">
        <v>62</v>
      </c>
      <c r="N1220" t="s">
        <v>76</v>
      </c>
      <c r="O1220" t="s">
        <v>76</v>
      </c>
      <c r="P1220" t="s">
        <v>65</v>
      </c>
      <c r="Q1220">
        <v>1193</v>
      </c>
      <c r="R1220">
        <v>1193</v>
      </c>
      <c r="S1220">
        <v>1049</v>
      </c>
      <c r="T1220">
        <v>929</v>
      </c>
      <c r="U1220">
        <v>581</v>
      </c>
      <c r="V1220">
        <v>91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1992</v>
      </c>
      <c r="AH1220">
        <v>0</v>
      </c>
      <c r="AI1220">
        <v>1992</v>
      </c>
      <c r="AJ1220">
        <v>604</v>
      </c>
      <c r="AK1220">
        <v>684</v>
      </c>
      <c r="AL1220">
        <v>14</v>
      </c>
      <c r="AM1220">
        <v>0</v>
      </c>
      <c r="AN1220">
        <v>495</v>
      </c>
      <c r="AO1220">
        <v>0</v>
      </c>
      <c r="AP1220">
        <v>1193</v>
      </c>
      <c r="AQ1220">
        <v>0</v>
      </c>
      <c r="AR1220">
        <v>1992</v>
      </c>
      <c r="AS1220">
        <v>496</v>
      </c>
      <c r="AT1220" s="1">
        <v>660.31</v>
      </c>
      <c r="AU1220" s="1">
        <v>787749.83</v>
      </c>
      <c r="AV1220" s="1">
        <v>1315337.5199999998</v>
      </c>
      <c r="AW1220" s="1">
        <v>0</v>
      </c>
      <c r="AX1220" t="s">
        <v>756</v>
      </c>
    </row>
    <row r="1221" spans="1:50" x14ac:dyDescent="0.25">
      <c r="A1221" t="s">
        <v>2055</v>
      </c>
      <c r="B1221" t="s">
        <v>101</v>
      </c>
      <c r="C1221" t="s">
        <v>251</v>
      </c>
      <c r="D1221" t="s">
        <v>2056</v>
      </c>
      <c r="E1221" t="s">
        <v>2057</v>
      </c>
      <c r="F1221" t="s">
        <v>499</v>
      </c>
      <c r="G1221" t="s">
        <v>71</v>
      </c>
      <c r="H1221" t="s">
        <v>106</v>
      </c>
      <c r="I1221" t="s">
        <v>73</v>
      </c>
      <c r="J1221" t="s">
        <v>498</v>
      </c>
      <c r="K1221" t="s">
        <v>500</v>
      </c>
      <c r="L1221" t="s">
        <v>61</v>
      </c>
      <c r="M1221" t="s">
        <v>76</v>
      </c>
      <c r="N1221" t="s">
        <v>76</v>
      </c>
      <c r="O1221" t="s">
        <v>76</v>
      </c>
      <c r="P1221" t="s">
        <v>110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 s="1" t="s">
        <v>78</v>
      </c>
      <c r="AU1221" s="1">
        <v>0</v>
      </c>
      <c r="AV1221" s="1">
        <v>0</v>
      </c>
      <c r="AW1221" s="1">
        <v>0</v>
      </c>
      <c r="AX1221" t="s">
        <v>500</v>
      </c>
    </row>
    <row r="1222" spans="1:50" x14ac:dyDescent="0.25">
      <c r="A1222" t="s">
        <v>2058</v>
      </c>
      <c r="B1222" t="s">
        <v>51</v>
      </c>
      <c r="C1222" t="s">
        <v>52</v>
      </c>
      <c r="D1222" t="s">
        <v>2059</v>
      </c>
      <c r="E1222" t="s">
        <v>2060</v>
      </c>
      <c r="F1222" t="s">
        <v>612</v>
      </c>
      <c r="G1222" t="s">
        <v>56</v>
      </c>
      <c r="H1222" t="s">
        <v>72</v>
      </c>
      <c r="I1222" t="s">
        <v>90</v>
      </c>
      <c r="J1222" t="s">
        <v>307</v>
      </c>
      <c r="K1222" t="s">
        <v>613</v>
      </c>
      <c r="L1222" t="s">
        <v>61</v>
      </c>
      <c r="M1222" t="s">
        <v>62</v>
      </c>
      <c r="N1222" t="s">
        <v>63</v>
      </c>
      <c r="O1222" t="s">
        <v>64</v>
      </c>
      <c r="P1222" t="s">
        <v>65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 s="1" t="s">
        <v>78</v>
      </c>
      <c r="AU1222" s="1">
        <v>0</v>
      </c>
      <c r="AV1222" s="1">
        <v>0</v>
      </c>
      <c r="AW1222" s="1">
        <v>0</v>
      </c>
      <c r="AX1222" t="s">
        <v>613</v>
      </c>
    </row>
    <row r="1223" spans="1:50" x14ac:dyDescent="0.25">
      <c r="A1223" t="s">
        <v>2061</v>
      </c>
      <c r="B1223" t="s">
        <v>67</v>
      </c>
      <c r="C1223" t="s">
        <v>129</v>
      </c>
      <c r="D1223" t="s">
        <v>2062</v>
      </c>
      <c r="E1223" t="s">
        <v>2063</v>
      </c>
      <c r="F1223" t="s">
        <v>180</v>
      </c>
      <c r="G1223" t="s">
        <v>71</v>
      </c>
      <c r="H1223" t="s">
        <v>72</v>
      </c>
      <c r="I1223" t="s">
        <v>73</v>
      </c>
      <c r="J1223" t="s">
        <v>181</v>
      </c>
      <c r="K1223" t="s">
        <v>182</v>
      </c>
      <c r="L1223" t="s">
        <v>61</v>
      </c>
      <c r="M1223" t="s">
        <v>62</v>
      </c>
      <c r="N1223" t="s">
        <v>63</v>
      </c>
      <c r="O1223" t="s">
        <v>85</v>
      </c>
      <c r="P1223" t="s">
        <v>77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 s="1">
        <v>429.65</v>
      </c>
      <c r="AU1223" s="1">
        <v>0</v>
      </c>
      <c r="AV1223" s="1">
        <v>0</v>
      </c>
      <c r="AW1223" s="1">
        <v>0</v>
      </c>
      <c r="AX1223" t="s">
        <v>182</v>
      </c>
    </row>
    <row r="1224" spans="1:50" x14ac:dyDescent="0.25">
      <c r="A1224" t="s">
        <v>2064</v>
      </c>
      <c r="B1224" t="s">
        <v>67</v>
      </c>
      <c r="C1224">
        <v>2014</v>
      </c>
      <c r="D1224" t="s">
        <v>2065</v>
      </c>
      <c r="E1224" t="s">
        <v>636</v>
      </c>
      <c r="F1224" t="s">
        <v>637</v>
      </c>
      <c r="G1224" t="s">
        <v>71</v>
      </c>
      <c r="H1224" t="s">
        <v>72</v>
      </c>
      <c r="I1224" t="s">
        <v>73</v>
      </c>
      <c r="J1224" t="s">
        <v>638</v>
      </c>
      <c r="K1224" t="s">
        <v>639</v>
      </c>
      <c r="L1224" t="s">
        <v>61</v>
      </c>
      <c r="M1224" t="s">
        <v>76</v>
      </c>
      <c r="N1224" t="s">
        <v>76</v>
      </c>
      <c r="O1224" t="s">
        <v>76</v>
      </c>
      <c r="P1224" t="s">
        <v>77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 s="1" t="s">
        <v>78</v>
      </c>
      <c r="AU1224" s="1">
        <v>0</v>
      </c>
      <c r="AV1224" s="1">
        <v>0</v>
      </c>
      <c r="AW1224" s="1">
        <v>0</v>
      </c>
      <c r="AX1224" t="s">
        <v>639</v>
      </c>
    </row>
    <row r="1225" spans="1:50" x14ac:dyDescent="0.25">
      <c r="A1225" t="s">
        <v>6103</v>
      </c>
      <c r="B1225" t="s">
        <v>101</v>
      </c>
      <c r="C1225" t="s">
        <v>468</v>
      </c>
      <c r="D1225" t="s">
        <v>6104</v>
      </c>
      <c r="E1225" t="s">
        <v>6105</v>
      </c>
      <c r="F1225" t="s">
        <v>354</v>
      </c>
      <c r="G1225" t="s">
        <v>71</v>
      </c>
      <c r="H1225" t="s">
        <v>106</v>
      </c>
      <c r="I1225" t="s">
        <v>355</v>
      </c>
      <c r="J1225" t="s">
        <v>356</v>
      </c>
      <c r="K1225" t="s">
        <v>357</v>
      </c>
      <c r="L1225" t="s">
        <v>61</v>
      </c>
      <c r="M1225" t="s">
        <v>76</v>
      </c>
      <c r="N1225" t="s">
        <v>76</v>
      </c>
      <c r="O1225" t="s">
        <v>76</v>
      </c>
      <c r="P1225" t="s">
        <v>110</v>
      </c>
      <c r="Q1225">
        <v>15</v>
      </c>
      <c r="R1225">
        <v>15</v>
      </c>
      <c r="S1225">
        <v>15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15</v>
      </c>
      <c r="AL1225">
        <v>0</v>
      </c>
      <c r="AM1225">
        <v>0</v>
      </c>
      <c r="AN1225">
        <v>0</v>
      </c>
      <c r="AO1225">
        <v>0</v>
      </c>
      <c r="AP1225">
        <v>15</v>
      </c>
      <c r="AQ1225">
        <v>0</v>
      </c>
      <c r="AR1225">
        <v>0</v>
      </c>
      <c r="AS1225">
        <v>0</v>
      </c>
      <c r="AT1225" s="1">
        <v>1175.3800000000001</v>
      </c>
      <c r="AU1225" s="1">
        <v>17630.7</v>
      </c>
      <c r="AV1225" s="1">
        <v>0</v>
      </c>
      <c r="AW1225" s="1">
        <v>0</v>
      </c>
      <c r="AX1225" t="s">
        <v>357</v>
      </c>
    </row>
    <row r="1226" spans="1:50" x14ac:dyDescent="0.25">
      <c r="A1226" t="s">
        <v>6106</v>
      </c>
      <c r="B1226" t="s">
        <v>67</v>
      </c>
      <c r="C1226">
        <v>2014</v>
      </c>
      <c r="D1226" t="s">
        <v>6107</v>
      </c>
      <c r="E1226" t="s">
        <v>589</v>
      </c>
      <c r="F1226" t="s">
        <v>458</v>
      </c>
      <c r="G1226" t="s">
        <v>71</v>
      </c>
      <c r="H1226" t="s">
        <v>72</v>
      </c>
      <c r="I1226" t="s">
        <v>73</v>
      </c>
      <c r="J1226" t="s">
        <v>459</v>
      </c>
      <c r="K1226" t="s">
        <v>460</v>
      </c>
      <c r="L1226" t="s">
        <v>61</v>
      </c>
      <c r="M1226" t="s">
        <v>76</v>
      </c>
      <c r="N1226" t="s">
        <v>76</v>
      </c>
      <c r="O1226" t="s">
        <v>76</v>
      </c>
      <c r="P1226" t="s">
        <v>77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 s="1" t="s">
        <v>78</v>
      </c>
      <c r="AU1226" s="1">
        <v>0</v>
      </c>
      <c r="AV1226" s="1">
        <v>0</v>
      </c>
      <c r="AW1226" s="1">
        <v>0</v>
      </c>
      <c r="AX1226" t="s">
        <v>460</v>
      </c>
    </row>
    <row r="1227" spans="1:50" x14ac:dyDescent="0.25">
      <c r="A1227" t="s">
        <v>6108</v>
      </c>
      <c r="B1227" t="s">
        <v>67</v>
      </c>
      <c r="C1227">
        <v>2014</v>
      </c>
      <c r="D1227" t="s">
        <v>6109</v>
      </c>
      <c r="E1227" t="s">
        <v>834</v>
      </c>
      <c r="F1227" t="s">
        <v>451</v>
      </c>
      <c r="G1227" t="s">
        <v>71</v>
      </c>
      <c r="H1227" t="s">
        <v>72</v>
      </c>
      <c r="I1227" t="s">
        <v>73</v>
      </c>
      <c r="J1227" t="s">
        <v>452</v>
      </c>
      <c r="K1227" t="s">
        <v>453</v>
      </c>
      <c r="L1227" t="s">
        <v>61</v>
      </c>
      <c r="M1227" t="s">
        <v>76</v>
      </c>
      <c r="N1227" t="s">
        <v>76</v>
      </c>
      <c r="O1227" t="s">
        <v>76</v>
      </c>
      <c r="P1227" t="s">
        <v>77</v>
      </c>
      <c r="Q1227">
        <v>1816</v>
      </c>
      <c r="R1227">
        <v>1816</v>
      </c>
      <c r="S1227">
        <v>1816</v>
      </c>
      <c r="T1227">
        <v>1816</v>
      </c>
      <c r="U1227">
        <v>1816</v>
      </c>
      <c r="V1227">
        <v>1816</v>
      </c>
      <c r="W1227">
        <v>566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914</v>
      </c>
      <c r="AL1227">
        <v>0</v>
      </c>
      <c r="AM1227">
        <v>0</v>
      </c>
      <c r="AN1227">
        <v>902</v>
      </c>
      <c r="AO1227">
        <v>0</v>
      </c>
      <c r="AP1227">
        <v>1816</v>
      </c>
      <c r="AQ1227">
        <v>0</v>
      </c>
      <c r="AR1227">
        <v>0</v>
      </c>
      <c r="AS1227">
        <v>0</v>
      </c>
      <c r="AT1227" s="1">
        <v>734.52</v>
      </c>
      <c r="AU1227" s="1">
        <v>1333888.32</v>
      </c>
      <c r="AV1227" s="1">
        <v>0</v>
      </c>
      <c r="AW1227" s="1">
        <v>0</v>
      </c>
      <c r="AX1227" t="s">
        <v>453</v>
      </c>
    </row>
    <row r="1228" spans="1:50" x14ac:dyDescent="0.25">
      <c r="A1228" t="s">
        <v>6110</v>
      </c>
      <c r="B1228" t="s">
        <v>101</v>
      </c>
      <c r="C1228" t="s">
        <v>251</v>
      </c>
      <c r="D1228" t="s">
        <v>6111</v>
      </c>
      <c r="E1228" t="s">
        <v>6112</v>
      </c>
      <c r="F1228" t="s">
        <v>527</v>
      </c>
      <c r="G1228" t="s">
        <v>71</v>
      </c>
      <c r="H1228" t="s">
        <v>106</v>
      </c>
      <c r="I1228" t="s">
        <v>280</v>
      </c>
      <c r="J1228" t="s">
        <v>528</v>
      </c>
      <c r="K1228" t="s">
        <v>529</v>
      </c>
      <c r="L1228" t="s">
        <v>61</v>
      </c>
      <c r="M1228" t="s">
        <v>76</v>
      </c>
      <c r="N1228" t="s">
        <v>76</v>
      </c>
      <c r="O1228" t="s">
        <v>76</v>
      </c>
      <c r="P1228" t="s">
        <v>110</v>
      </c>
      <c r="Q1228">
        <v>1</v>
      </c>
      <c r="R1228">
        <v>1</v>
      </c>
      <c r="S1228">
        <v>1</v>
      </c>
      <c r="T1228">
        <v>1</v>
      </c>
      <c r="U1228">
        <v>1</v>
      </c>
      <c r="V1228">
        <v>1</v>
      </c>
      <c r="W1228">
        <v>1</v>
      </c>
      <c r="X1228">
        <v>1</v>
      </c>
      <c r="Y1228">
        <v>1</v>
      </c>
      <c r="Z1228">
        <v>1</v>
      </c>
      <c r="AA1228">
        <v>1</v>
      </c>
      <c r="AB1228">
        <v>1</v>
      </c>
      <c r="AC1228">
        <v>1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>
        <v>0</v>
      </c>
      <c r="AS1228">
        <v>0</v>
      </c>
      <c r="AT1228" s="1">
        <v>871.68</v>
      </c>
      <c r="AU1228" s="1">
        <v>871.68</v>
      </c>
      <c r="AV1228" s="1">
        <v>0</v>
      </c>
      <c r="AW1228" s="1">
        <v>871.68</v>
      </c>
      <c r="AX1228" t="s">
        <v>529</v>
      </c>
    </row>
    <row r="1229" spans="1:50" x14ac:dyDescent="0.25">
      <c r="A1229" t="s">
        <v>6113</v>
      </c>
      <c r="B1229" t="s">
        <v>51</v>
      </c>
      <c r="C1229" t="s">
        <v>143</v>
      </c>
      <c r="D1229" t="s">
        <v>6114</v>
      </c>
      <c r="E1229" t="s">
        <v>6115</v>
      </c>
      <c r="F1229" t="s">
        <v>146</v>
      </c>
      <c r="G1229" t="s">
        <v>56</v>
      </c>
      <c r="H1229" t="s">
        <v>72</v>
      </c>
      <c r="I1229" t="s">
        <v>90</v>
      </c>
      <c r="J1229" t="s">
        <v>147</v>
      </c>
      <c r="K1229" t="s">
        <v>148</v>
      </c>
      <c r="L1229" t="s">
        <v>61</v>
      </c>
      <c r="M1229" t="s">
        <v>76</v>
      </c>
      <c r="N1229" t="s">
        <v>76</v>
      </c>
      <c r="O1229" t="s">
        <v>76</v>
      </c>
      <c r="P1229" t="s">
        <v>65</v>
      </c>
      <c r="Q1229">
        <v>17</v>
      </c>
      <c r="R1229">
        <v>17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48</v>
      </c>
      <c r="AG1229">
        <v>0</v>
      </c>
      <c r="AH1229">
        <v>0</v>
      </c>
      <c r="AI1229">
        <v>48</v>
      </c>
      <c r="AJ1229">
        <v>163</v>
      </c>
      <c r="AK1229">
        <v>17</v>
      </c>
      <c r="AL1229">
        <v>0</v>
      </c>
      <c r="AM1229">
        <v>0</v>
      </c>
      <c r="AN1229">
        <v>0</v>
      </c>
      <c r="AO1229">
        <v>0</v>
      </c>
      <c r="AP1229">
        <v>17</v>
      </c>
      <c r="AQ1229">
        <v>0</v>
      </c>
      <c r="AR1229">
        <v>48</v>
      </c>
      <c r="AS1229">
        <v>48</v>
      </c>
      <c r="AT1229" s="1">
        <v>513.75800000000004</v>
      </c>
      <c r="AU1229" s="1">
        <v>8733.8860000000004</v>
      </c>
      <c r="AV1229" s="1">
        <v>24660.384000000002</v>
      </c>
      <c r="AW1229" s="1">
        <v>0</v>
      </c>
      <c r="AX1229" t="s">
        <v>148</v>
      </c>
    </row>
    <row r="1230" spans="1:50" x14ac:dyDescent="0.25">
      <c r="A1230" t="s">
        <v>2176</v>
      </c>
      <c r="B1230" t="s">
        <v>51</v>
      </c>
      <c r="C1230">
        <v>2013</v>
      </c>
      <c r="D1230" t="s">
        <v>2177</v>
      </c>
      <c r="E1230" t="s">
        <v>2178</v>
      </c>
      <c r="F1230" t="s">
        <v>2179</v>
      </c>
      <c r="G1230" t="s">
        <v>71</v>
      </c>
      <c r="H1230" t="s">
        <v>57</v>
      </c>
      <c r="I1230" t="s">
        <v>674</v>
      </c>
      <c r="J1230" t="s">
        <v>2180</v>
      </c>
      <c r="K1230" t="s">
        <v>2181</v>
      </c>
      <c r="L1230" t="s">
        <v>61</v>
      </c>
      <c r="M1230" t="s">
        <v>62</v>
      </c>
      <c r="N1230" t="s">
        <v>76</v>
      </c>
      <c r="O1230" t="s">
        <v>76</v>
      </c>
      <c r="P1230" t="s">
        <v>110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 s="1" t="s">
        <v>78</v>
      </c>
      <c r="AU1230" s="1">
        <v>0</v>
      </c>
      <c r="AV1230" s="1">
        <v>0</v>
      </c>
      <c r="AW1230" s="1">
        <v>0</v>
      </c>
      <c r="AX1230" t="s">
        <v>2181</v>
      </c>
    </row>
    <row r="1231" spans="1:50" x14ac:dyDescent="0.25">
      <c r="A1231" t="s">
        <v>2182</v>
      </c>
      <c r="B1231" t="s">
        <v>190</v>
      </c>
      <c r="C1231" t="s">
        <v>171</v>
      </c>
      <c r="D1231" t="s">
        <v>2183</v>
      </c>
      <c r="E1231" t="s">
        <v>2184</v>
      </c>
      <c r="F1231" t="s">
        <v>665</v>
      </c>
      <c r="G1231" t="s">
        <v>71</v>
      </c>
      <c r="H1231" t="s">
        <v>106</v>
      </c>
      <c r="I1231" t="s">
        <v>73</v>
      </c>
      <c r="J1231" t="s">
        <v>666</v>
      </c>
      <c r="K1231" t="s">
        <v>667</v>
      </c>
      <c r="L1231" t="s">
        <v>196</v>
      </c>
      <c r="M1231" t="s">
        <v>76</v>
      </c>
      <c r="N1231" t="s">
        <v>76</v>
      </c>
      <c r="O1231" t="s">
        <v>76</v>
      </c>
      <c r="P1231" t="s">
        <v>110</v>
      </c>
      <c r="Q1231">
        <v>330</v>
      </c>
      <c r="R1231">
        <v>330</v>
      </c>
      <c r="S1231">
        <v>330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620</v>
      </c>
      <c r="AF1231">
        <v>0</v>
      </c>
      <c r="AG1231">
        <v>378</v>
      </c>
      <c r="AH1231">
        <v>0</v>
      </c>
      <c r="AI1231">
        <v>998</v>
      </c>
      <c r="AJ1231">
        <v>174</v>
      </c>
      <c r="AK1231">
        <v>0</v>
      </c>
      <c r="AL1231">
        <v>0</v>
      </c>
      <c r="AM1231">
        <v>0</v>
      </c>
      <c r="AN1231">
        <v>0</v>
      </c>
      <c r="AO1231">
        <v>330</v>
      </c>
      <c r="AP1231">
        <v>330</v>
      </c>
      <c r="AQ1231">
        <v>378</v>
      </c>
      <c r="AR1231">
        <v>620</v>
      </c>
      <c r="AS1231">
        <v>712</v>
      </c>
      <c r="AT1231" s="1">
        <v>604.97879999999998</v>
      </c>
      <c r="AU1231" s="1">
        <v>199643.00399999999</v>
      </c>
      <c r="AV1231" s="1">
        <v>603768.84239999996</v>
      </c>
      <c r="AW1231" s="1">
        <v>0</v>
      </c>
      <c r="AX1231" t="s">
        <v>667</v>
      </c>
    </row>
    <row r="1232" spans="1:50" x14ac:dyDescent="0.25">
      <c r="A1232" t="s">
        <v>2185</v>
      </c>
      <c r="B1232" t="s">
        <v>67</v>
      </c>
      <c r="C1232" t="s">
        <v>94</v>
      </c>
      <c r="D1232" t="s">
        <v>2186</v>
      </c>
      <c r="E1232" t="s">
        <v>2187</v>
      </c>
      <c r="F1232" t="s">
        <v>1716</v>
      </c>
      <c r="G1232" t="s">
        <v>71</v>
      </c>
      <c r="H1232" t="s">
        <v>72</v>
      </c>
      <c r="I1232" t="s">
        <v>280</v>
      </c>
      <c r="J1232" t="s">
        <v>1717</v>
      </c>
      <c r="K1232" t="s">
        <v>1718</v>
      </c>
      <c r="L1232" t="s">
        <v>61</v>
      </c>
      <c r="M1232" t="s">
        <v>76</v>
      </c>
      <c r="N1232" t="s">
        <v>76</v>
      </c>
      <c r="O1232" t="s">
        <v>76</v>
      </c>
      <c r="P1232" t="s">
        <v>77</v>
      </c>
      <c r="Q1232">
        <v>18</v>
      </c>
      <c r="R1232">
        <v>18</v>
      </c>
      <c r="S1232">
        <v>18</v>
      </c>
      <c r="T1232">
        <v>18</v>
      </c>
      <c r="U1232">
        <v>18</v>
      </c>
      <c r="V1232">
        <v>18</v>
      </c>
      <c r="W1232">
        <v>18</v>
      </c>
      <c r="X1232">
        <v>18</v>
      </c>
      <c r="Y1232">
        <v>18</v>
      </c>
      <c r="Z1232">
        <v>18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18</v>
      </c>
      <c r="AL1232">
        <v>0</v>
      </c>
      <c r="AM1232">
        <v>0</v>
      </c>
      <c r="AN1232">
        <v>0</v>
      </c>
      <c r="AO1232">
        <v>0</v>
      </c>
      <c r="AP1232">
        <v>18</v>
      </c>
      <c r="AQ1232">
        <v>0</v>
      </c>
      <c r="AR1232">
        <v>0</v>
      </c>
      <c r="AS1232">
        <v>0</v>
      </c>
      <c r="AT1232" s="1">
        <v>1252.6400000000001</v>
      </c>
      <c r="AU1232" s="1">
        <v>22547.52</v>
      </c>
      <c r="AV1232" s="1">
        <v>0</v>
      </c>
      <c r="AW1232" s="1">
        <v>22547.52</v>
      </c>
      <c r="AX1232" t="s">
        <v>1718</v>
      </c>
    </row>
    <row r="1233" spans="1:50" x14ac:dyDescent="0.25">
      <c r="A1233" t="s">
        <v>2188</v>
      </c>
      <c r="B1233" t="s">
        <v>51</v>
      </c>
      <c r="C1233" t="s">
        <v>156</v>
      </c>
      <c r="D1233" t="s">
        <v>2189</v>
      </c>
      <c r="E1233" t="s">
        <v>2190</v>
      </c>
      <c r="F1233" t="s">
        <v>1449</v>
      </c>
      <c r="G1233" t="s">
        <v>56</v>
      </c>
      <c r="H1233" t="s">
        <v>57</v>
      </c>
      <c r="I1233" t="s">
        <v>90</v>
      </c>
      <c r="J1233" t="s">
        <v>1450</v>
      </c>
      <c r="K1233" t="s">
        <v>1451</v>
      </c>
      <c r="L1233" t="s">
        <v>61</v>
      </c>
      <c r="M1233" t="s">
        <v>76</v>
      </c>
      <c r="N1233" t="s">
        <v>76</v>
      </c>
      <c r="O1233" t="s">
        <v>76</v>
      </c>
      <c r="P1233" t="s">
        <v>65</v>
      </c>
      <c r="Q1233">
        <v>373</v>
      </c>
      <c r="R1233">
        <v>373</v>
      </c>
      <c r="S1233">
        <v>109</v>
      </c>
      <c r="T1233">
        <v>109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24</v>
      </c>
      <c r="AG1233">
        <v>340</v>
      </c>
      <c r="AH1233">
        <v>0</v>
      </c>
      <c r="AI1233">
        <v>364</v>
      </c>
      <c r="AJ1233">
        <v>252</v>
      </c>
      <c r="AK1233">
        <v>343</v>
      </c>
      <c r="AL1233">
        <v>30</v>
      </c>
      <c r="AM1233">
        <v>0</v>
      </c>
      <c r="AN1233">
        <v>0</v>
      </c>
      <c r="AO1233">
        <v>0</v>
      </c>
      <c r="AP1233">
        <v>373</v>
      </c>
      <c r="AQ1233">
        <v>140</v>
      </c>
      <c r="AR1233">
        <v>224</v>
      </c>
      <c r="AS1233">
        <v>124</v>
      </c>
      <c r="AT1233" s="1">
        <v>568.5</v>
      </c>
      <c r="AU1233" s="1">
        <v>212050.5</v>
      </c>
      <c r="AV1233" s="1">
        <v>206934</v>
      </c>
      <c r="AW1233" s="1">
        <v>0</v>
      </c>
      <c r="AX1233" t="s">
        <v>1451</v>
      </c>
    </row>
    <row r="1234" spans="1:50" x14ac:dyDescent="0.25">
      <c r="A1234" t="s">
        <v>2191</v>
      </c>
      <c r="B1234" t="s">
        <v>67</v>
      </c>
      <c r="C1234">
        <v>2014</v>
      </c>
      <c r="D1234" t="s">
        <v>2192</v>
      </c>
      <c r="E1234" t="s">
        <v>567</v>
      </c>
      <c r="F1234" t="s">
        <v>339</v>
      </c>
      <c r="G1234" t="s">
        <v>71</v>
      </c>
      <c r="H1234" t="s">
        <v>72</v>
      </c>
      <c r="I1234" t="s">
        <v>73</v>
      </c>
      <c r="J1234" t="s">
        <v>340</v>
      </c>
      <c r="K1234" t="s">
        <v>341</v>
      </c>
      <c r="L1234" t="s">
        <v>61</v>
      </c>
      <c r="M1234" t="s">
        <v>76</v>
      </c>
      <c r="N1234" t="s">
        <v>76</v>
      </c>
      <c r="O1234" t="s">
        <v>76</v>
      </c>
      <c r="P1234" t="s">
        <v>77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 s="1" t="s">
        <v>78</v>
      </c>
      <c r="AU1234" s="1">
        <v>0</v>
      </c>
      <c r="AV1234" s="1">
        <v>0</v>
      </c>
      <c r="AW1234" s="1">
        <v>0</v>
      </c>
      <c r="AX1234" t="s">
        <v>341</v>
      </c>
    </row>
    <row r="1235" spans="1:50" x14ac:dyDescent="0.25">
      <c r="A1235" t="s">
        <v>5217</v>
      </c>
      <c r="B1235" t="s">
        <v>67</v>
      </c>
      <c r="C1235">
        <v>2014</v>
      </c>
      <c r="D1235" t="s">
        <v>5218</v>
      </c>
      <c r="E1235" t="s">
        <v>256</v>
      </c>
      <c r="F1235" t="s">
        <v>257</v>
      </c>
      <c r="G1235" t="s">
        <v>71</v>
      </c>
      <c r="H1235" t="s">
        <v>72</v>
      </c>
      <c r="I1235" t="s">
        <v>133</v>
      </c>
      <c r="J1235" t="s">
        <v>258</v>
      </c>
      <c r="K1235" t="s">
        <v>259</v>
      </c>
      <c r="L1235" t="s">
        <v>61</v>
      </c>
      <c r="M1235" t="s">
        <v>76</v>
      </c>
      <c r="N1235" t="s">
        <v>76</v>
      </c>
      <c r="O1235" t="s">
        <v>76</v>
      </c>
      <c r="P1235" t="s">
        <v>77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 s="1" t="s">
        <v>78</v>
      </c>
      <c r="AU1235" s="1">
        <v>0</v>
      </c>
      <c r="AV1235" s="1">
        <v>0</v>
      </c>
      <c r="AW1235" s="1">
        <v>0</v>
      </c>
      <c r="AX1235" t="s">
        <v>259</v>
      </c>
    </row>
    <row r="1236" spans="1:50" x14ac:dyDescent="0.25">
      <c r="A1236" t="s">
        <v>5391</v>
      </c>
      <c r="B1236" t="s">
        <v>190</v>
      </c>
      <c r="C1236" t="s">
        <v>575</v>
      </c>
      <c r="D1236" t="s">
        <v>5392</v>
      </c>
      <c r="E1236" t="s">
        <v>5393</v>
      </c>
      <c r="F1236" t="s">
        <v>1328</v>
      </c>
      <c r="G1236" t="s">
        <v>116</v>
      </c>
      <c r="H1236" t="s">
        <v>72</v>
      </c>
      <c r="I1236" t="s">
        <v>117</v>
      </c>
      <c r="J1236" t="s">
        <v>1329</v>
      </c>
      <c r="K1236" t="s">
        <v>1330</v>
      </c>
      <c r="L1236" t="s">
        <v>196</v>
      </c>
      <c r="M1236" t="s">
        <v>76</v>
      </c>
      <c r="N1236" t="s">
        <v>76</v>
      </c>
      <c r="O1236" t="s">
        <v>76</v>
      </c>
      <c r="P1236" t="s">
        <v>120</v>
      </c>
      <c r="Q1236">
        <v>392</v>
      </c>
      <c r="R1236">
        <v>392</v>
      </c>
      <c r="S1236">
        <v>392</v>
      </c>
      <c r="T1236">
        <v>392</v>
      </c>
      <c r="U1236">
        <v>392</v>
      </c>
      <c r="V1236">
        <v>392</v>
      </c>
      <c r="W1236">
        <v>392</v>
      </c>
      <c r="X1236">
        <v>392</v>
      </c>
      <c r="Y1236">
        <v>392</v>
      </c>
      <c r="Z1236">
        <v>392</v>
      </c>
      <c r="AA1236">
        <v>392</v>
      </c>
      <c r="AB1236">
        <v>392</v>
      </c>
      <c r="AC1236">
        <v>392</v>
      </c>
      <c r="AD1236">
        <v>392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392</v>
      </c>
      <c r="AL1236">
        <v>0</v>
      </c>
      <c r="AM1236">
        <v>0</v>
      </c>
      <c r="AN1236">
        <v>0</v>
      </c>
      <c r="AO1236">
        <v>0</v>
      </c>
      <c r="AP1236">
        <v>392</v>
      </c>
      <c r="AQ1236">
        <v>0</v>
      </c>
      <c r="AR1236">
        <v>0</v>
      </c>
      <c r="AS1236">
        <v>0</v>
      </c>
      <c r="AT1236" s="1">
        <v>138.80000000000001</v>
      </c>
      <c r="AU1236" s="1">
        <v>54409.600000000006</v>
      </c>
      <c r="AV1236" s="1">
        <v>0</v>
      </c>
      <c r="AW1236" s="1">
        <v>54409.600000000006</v>
      </c>
      <c r="AX1236" t="s">
        <v>1330</v>
      </c>
    </row>
    <row r="1237" spans="1:50" x14ac:dyDescent="0.25">
      <c r="A1237" t="s">
        <v>5394</v>
      </c>
      <c r="B1237" t="s">
        <v>67</v>
      </c>
      <c r="C1237">
        <v>2014</v>
      </c>
      <c r="D1237" t="s">
        <v>5395</v>
      </c>
      <c r="E1237" t="s">
        <v>247</v>
      </c>
      <c r="F1237" t="s">
        <v>248</v>
      </c>
      <c r="G1237" t="s">
        <v>71</v>
      </c>
      <c r="H1237" t="s">
        <v>72</v>
      </c>
      <c r="I1237" t="s">
        <v>133</v>
      </c>
      <c r="J1237" t="s">
        <v>215</v>
      </c>
      <c r="K1237" t="s">
        <v>249</v>
      </c>
      <c r="L1237" t="s">
        <v>61</v>
      </c>
      <c r="M1237" t="s">
        <v>76</v>
      </c>
      <c r="N1237" t="s">
        <v>76</v>
      </c>
      <c r="O1237" t="s">
        <v>76</v>
      </c>
      <c r="P1237" t="s">
        <v>77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 s="1" t="s">
        <v>78</v>
      </c>
      <c r="AU1237" s="1">
        <v>0</v>
      </c>
      <c r="AV1237" s="1">
        <v>0</v>
      </c>
      <c r="AW1237" s="1">
        <v>0</v>
      </c>
      <c r="AX1237" t="s">
        <v>249</v>
      </c>
    </row>
    <row r="1238" spans="1:50" x14ac:dyDescent="0.25">
      <c r="A1238" t="s">
        <v>5396</v>
      </c>
      <c r="B1238" t="s">
        <v>190</v>
      </c>
      <c r="C1238" t="s">
        <v>171</v>
      </c>
      <c r="D1238" t="s">
        <v>5397</v>
      </c>
      <c r="E1238" t="s">
        <v>5398</v>
      </c>
      <c r="F1238" t="s">
        <v>287</v>
      </c>
      <c r="G1238" t="s">
        <v>71</v>
      </c>
      <c r="H1238" t="s">
        <v>106</v>
      </c>
      <c r="I1238" t="s">
        <v>230</v>
      </c>
      <c r="J1238" t="s">
        <v>288</v>
      </c>
      <c r="K1238" t="s">
        <v>289</v>
      </c>
      <c r="L1238" t="s">
        <v>196</v>
      </c>
      <c r="M1238" t="s">
        <v>76</v>
      </c>
      <c r="N1238" t="s">
        <v>76</v>
      </c>
      <c r="O1238" t="s">
        <v>76</v>
      </c>
      <c r="P1238" t="s">
        <v>110</v>
      </c>
      <c r="Q1238">
        <v>43</v>
      </c>
      <c r="R1238">
        <v>43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187</v>
      </c>
      <c r="AH1238">
        <v>0</v>
      </c>
      <c r="AI1238">
        <v>187</v>
      </c>
      <c r="AJ1238">
        <v>20</v>
      </c>
      <c r="AK1238">
        <v>43</v>
      </c>
      <c r="AL1238">
        <v>0</v>
      </c>
      <c r="AM1238">
        <v>0</v>
      </c>
      <c r="AN1238">
        <v>0</v>
      </c>
      <c r="AO1238">
        <v>0</v>
      </c>
      <c r="AP1238">
        <v>43</v>
      </c>
      <c r="AQ1238">
        <v>6</v>
      </c>
      <c r="AR1238">
        <v>181</v>
      </c>
      <c r="AS1238">
        <v>1</v>
      </c>
      <c r="AT1238" s="1">
        <v>360.01729999999998</v>
      </c>
      <c r="AU1238" s="1">
        <v>15480.743899999999</v>
      </c>
      <c r="AV1238" s="1">
        <v>67323.235099999991</v>
      </c>
      <c r="AW1238" s="1">
        <v>0</v>
      </c>
      <c r="AX1238" t="s">
        <v>289</v>
      </c>
    </row>
    <row r="1239" spans="1:50" x14ac:dyDescent="0.25">
      <c r="A1239" t="s">
        <v>5399</v>
      </c>
      <c r="B1239" t="s">
        <v>67</v>
      </c>
      <c r="C1239">
        <v>2014</v>
      </c>
      <c r="D1239" t="s">
        <v>5400</v>
      </c>
      <c r="E1239" t="s">
        <v>334</v>
      </c>
      <c r="F1239" t="s">
        <v>335</v>
      </c>
      <c r="G1239" t="s">
        <v>71</v>
      </c>
      <c r="H1239" t="s">
        <v>72</v>
      </c>
      <c r="I1239" t="s">
        <v>230</v>
      </c>
      <c r="J1239" t="s">
        <v>336</v>
      </c>
      <c r="K1239" t="s">
        <v>335</v>
      </c>
      <c r="L1239" t="s">
        <v>61</v>
      </c>
      <c r="M1239" t="s">
        <v>76</v>
      </c>
      <c r="N1239" t="s">
        <v>76</v>
      </c>
      <c r="O1239" t="s">
        <v>76</v>
      </c>
      <c r="P1239" t="s">
        <v>77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 s="1" t="s">
        <v>78</v>
      </c>
      <c r="AU1239" s="1">
        <v>0</v>
      </c>
      <c r="AV1239" s="1">
        <v>0</v>
      </c>
      <c r="AW1239" s="1">
        <v>0</v>
      </c>
      <c r="AX1239" t="s">
        <v>335</v>
      </c>
    </row>
    <row r="1240" spans="1:50" x14ac:dyDescent="0.25">
      <c r="A1240" t="s">
        <v>2219</v>
      </c>
      <c r="B1240" t="s">
        <v>190</v>
      </c>
      <c r="C1240" t="s">
        <v>171</v>
      </c>
      <c r="D1240" t="s">
        <v>2220</v>
      </c>
      <c r="E1240" t="s">
        <v>2221</v>
      </c>
      <c r="F1240" t="s">
        <v>1923</v>
      </c>
      <c r="G1240" t="s">
        <v>71</v>
      </c>
      <c r="H1240" t="s">
        <v>106</v>
      </c>
      <c r="I1240" t="s">
        <v>230</v>
      </c>
      <c r="J1240" t="s">
        <v>1924</v>
      </c>
      <c r="K1240" t="s">
        <v>1925</v>
      </c>
      <c r="L1240" t="s">
        <v>196</v>
      </c>
      <c r="M1240" t="s">
        <v>76</v>
      </c>
      <c r="N1240" t="s">
        <v>76</v>
      </c>
      <c r="O1240" t="s">
        <v>76</v>
      </c>
      <c r="P1240" t="s">
        <v>110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113</v>
      </c>
      <c r="AH1240">
        <v>0</v>
      </c>
      <c r="AI1240">
        <v>113</v>
      </c>
      <c r="AJ1240">
        <v>783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113</v>
      </c>
      <c r="AR1240">
        <v>0</v>
      </c>
      <c r="AS1240">
        <v>169</v>
      </c>
      <c r="AT1240" s="1">
        <v>714.1893</v>
      </c>
      <c r="AU1240" s="1">
        <v>0</v>
      </c>
      <c r="AV1240" s="1">
        <v>80703.390899999999</v>
      </c>
      <c r="AW1240" s="1">
        <v>0</v>
      </c>
      <c r="AX1240" t="s">
        <v>1925</v>
      </c>
    </row>
    <row r="1241" spans="1:50" x14ac:dyDescent="0.25">
      <c r="A1241" t="s">
        <v>2222</v>
      </c>
      <c r="B1241" t="s">
        <v>67</v>
      </c>
      <c r="C1241">
        <v>2014</v>
      </c>
      <c r="D1241" t="s">
        <v>2223</v>
      </c>
      <c r="E1241" t="s">
        <v>561</v>
      </c>
      <c r="F1241" t="s">
        <v>486</v>
      </c>
      <c r="G1241" t="s">
        <v>71</v>
      </c>
      <c r="H1241" t="s">
        <v>72</v>
      </c>
      <c r="I1241" t="s">
        <v>230</v>
      </c>
      <c r="J1241" t="s">
        <v>487</v>
      </c>
      <c r="K1241" t="s">
        <v>488</v>
      </c>
      <c r="L1241" t="s">
        <v>61</v>
      </c>
      <c r="M1241" t="s">
        <v>76</v>
      </c>
      <c r="N1241" t="s">
        <v>76</v>
      </c>
      <c r="O1241" t="s">
        <v>76</v>
      </c>
      <c r="P1241" t="s">
        <v>77</v>
      </c>
      <c r="Q1241">
        <v>80</v>
      </c>
      <c r="R1241">
        <v>80</v>
      </c>
      <c r="S1241">
        <v>80</v>
      </c>
      <c r="T1241">
        <v>80</v>
      </c>
      <c r="U1241">
        <v>80</v>
      </c>
      <c r="V1241">
        <v>80</v>
      </c>
      <c r="W1241">
        <v>80</v>
      </c>
      <c r="X1241">
        <v>80</v>
      </c>
      <c r="Y1241">
        <v>80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80</v>
      </c>
      <c r="AL1241">
        <v>0</v>
      </c>
      <c r="AM1241">
        <v>0</v>
      </c>
      <c r="AN1241">
        <v>0</v>
      </c>
      <c r="AO1241">
        <v>0</v>
      </c>
      <c r="AP1241">
        <v>80</v>
      </c>
      <c r="AQ1241">
        <v>0</v>
      </c>
      <c r="AR1241">
        <v>0</v>
      </c>
      <c r="AS1241">
        <v>0</v>
      </c>
      <c r="AT1241" s="1">
        <v>358.18</v>
      </c>
      <c r="AU1241" s="1">
        <v>28654.400000000001</v>
      </c>
      <c r="AV1241" s="1">
        <v>0</v>
      </c>
      <c r="AW1241" s="1">
        <v>28654.400000000001</v>
      </c>
      <c r="AX1241" t="s">
        <v>488</v>
      </c>
    </row>
    <row r="1242" spans="1:50" x14ac:dyDescent="0.25">
      <c r="A1242" t="s">
        <v>2224</v>
      </c>
      <c r="B1242" t="s">
        <v>67</v>
      </c>
      <c r="C1242" t="s">
        <v>233</v>
      </c>
      <c r="D1242" t="s">
        <v>2225</v>
      </c>
      <c r="E1242" t="s">
        <v>2226</v>
      </c>
      <c r="F1242" t="s">
        <v>1652</v>
      </c>
      <c r="G1242" t="s">
        <v>116</v>
      </c>
      <c r="H1242" t="s">
        <v>72</v>
      </c>
      <c r="I1242" t="s">
        <v>117</v>
      </c>
      <c r="J1242" t="s">
        <v>118</v>
      </c>
      <c r="K1242" t="s">
        <v>1653</v>
      </c>
      <c r="L1242" t="s">
        <v>61</v>
      </c>
      <c r="M1242" t="s">
        <v>62</v>
      </c>
      <c r="N1242" t="s">
        <v>63</v>
      </c>
      <c r="O1242" t="s">
        <v>120</v>
      </c>
      <c r="P1242" t="s">
        <v>120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 s="1" t="s">
        <v>78</v>
      </c>
      <c r="AU1242" s="1">
        <v>0</v>
      </c>
      <c r="AV1242" s="1">
        <v>0</v>
      </c>
      <c r="AW1242" s="1">
        <v>0</v>
      </c>
      <c r="AX1242" t="s">
        <v>1653</v>
      </c>
    </row>
    <row r="1243" spans="1:50" x14ac:dyDescent="0.25">
      <c r="A1243" t="s">
        <v>2227</v>
      </c>
      <c r="B1243" t="s">
        <v>101</v>
      </c>
      <c r="C1243" t="s">
        <v>251</v>
      </c>
      <c r="D1243" t="s">
        <v>2228</v>
      </c>
      <c r="E1243" t="s">
        <v>2229</v>
      </c>
      <c r="F1243" t="s">
        <v>82</v>
      </c>
      <c r="G1243" t="s">
        <v>71</v>
      </c>
      <c r="H1243" t="s">
        <v>106</v>
      </c>
      <c r="I1243" t="s">
        <v>73</v>
      </c>
      <c r="J1243" t="s">
        <v>83</v>
      </c>
      <c r="K1243" t="s">
        <v>84</v>
      </c>
      <c r="L1243" t="s">
        <v>61</v>
      </c>
      <c r="M1243" t="s">
        <v>76</v>
      </c>
      <c r="N1243" t="s">
        <v>76</v>
      </c>
      <c r="O1243" t="s">
        <v>76</v>
      </c>
      <c r="P1243" t="s">
        <v>110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 s="1" t="s">
        <v>78</v>
      </c>
      <c r="AU1243" s="1">
        <v>0</v>
      </c>
      <c r="AV1243" s="1">
        <v>0</v>
      </c>
      <c r="AW1243" s="1">
        <v>0</v>
      </c>
      <c r="AX1243" t="s">
        <v>84</v>
      </c>
    </row>
    <row r="1244" spans="1:50" x14ac:dyDescent="0.25">
      <c r="A1244" t="s">
        <v>2230</v>
      </c>
      <c r="B1244" t="s">
        <v>51</v>
      </c>
      <c r="C1244" t="s">
        <v>156</v>
      </c>
      <c r="D1244" t="s">
        <v>2231</v>
      </c>
      <c r="E1244" t="s">
        <v>2232</v>
      </c>
      <c r="F1244" t="s">
        <v>2233</v>
      </c>
      <c r="G1244" t="s">
        <v>56</v>
      </c>
      <c r="H1244" t="s">
        <v>57</v>
      </c>
      <c r="I1244" t="s">
        <v>90</v>
      </c>
      <c r="J1244" t="s">
        <v>505</v>
      </c>
      <c r="K1244" t="s">
        <v>2234</v>
      </c>
      <c r="L1244" t="s">
        <v>61</v>
      </c>
      <c r="M1244" t="s">
        <v>62</v>
      </c>
      <c r="N1244" t="s">
        <v>76</v>
      </c>
      <c r="O1244" t="s">
        <v>76</v>
      </c>
      <c r="P1244" t="s">
        <v>65</v>
      </c>
      <c r="Q1244">
        <v>2508</v>
      </c>
      <c r="R1244">
        <v>2508</v>
      </c>
      <c r="S1244">
        <v>2292</v>
      </c>
      <c r="T1244">
        <v>1596</v>
      </c>
      <c r="U1244">
        <v>948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3368</v>
      </c>
      <c r="AH1244">
        <v>0</v>
      </c>
      <c r="AI1244">
        <v>3368</v>
      </c>
      <c r="AJ1244">
        <v>780</v>
      </c>
      <c r="AK1244">
        <v>1552</v>
      </c>
      <c r="AL1244">
        <v>45</v>
      </c>
      <c r="AM1244">
        <v>0</v>
      </c>
      <c r="AN1244">
        <v>911</v>
      </c>
      <c r="AO1244">
        <v>0</v>
      </c>
      <c r="AP1244">
        <v>2508</v>
      </c>
      <c r="AQ1244">
        <v>0</v>
      </c>
      <c r="AR1244">
        <v>3368</v>
      </c>
      <c r="AS1244">
        <v>1020</v>
      </c>
      <c r="AT1244" s="1">
        <v>500.77</v>
      </c>
      <c r="AU1244" s="1">
        <v>1255931.1599999999</v>
      </c>
      <c r="AV1244" s="1">
        <v>1686593.3599999999</v>
      </c>
      <c r="AW1244" s="1">
        <v>0</v>
      </c>
      <c r="AX1244" t="s">
        <v>2234</v>
      </c>
    </row>
    <row r="1245" spans="1:50" x14ac:dyDescent="0.25">
      <c r="A1245" t="s">
        <v>3621</v>
      </c>
      <c r="B1245" t="s">
        <v>51</v>
      </c>
      <c r="C1245" t="s">
        <v>122</v>
      </c>
      <c r="D1245" t="s">
        <v>3622</v>
      </c>
      <c r="E1245" t="s">
        <v>3623</v>
      </c>
      <c r="F1245" t="s">
        <v>188</v>
      </c>
      <c r="G1245" t="s">
        <v>76</v>
      </c>
      <c r="H1245" t="s">
        <v>57</v>
      </c>
      <c r="I1245" t="s">
        <v>126</v>
      </c>
      <c r="J1245" t="s">
        <v>76</v>
      </c>
      <c r="K1245" t="s">
        <v>76</v>
      </c>
      <c r="L1245" t="s">
        <v>61</v>
      </c>
      <c r="M1245" t="s">
        <v>62</v>
      </c>
      <c r="N1245" t="s">
        <v>76</v>
      </c>
      <c r="O1245" t="s">
        <v>76</v>
      </c>
      <c r="P1245" t="s">
        <v>127</v>
      </c>
      <c r="Q1245">
        <v>17</v>
      </c>
      <c r="R1245">
        <v>17</v>
      </c>
      <c r="S1245">
        <v>17</v>
      </c>
      <c r="T1245">
        <v>17</v>
      </c>
      <c r="U1245">
        <v>13</v>
      </c>
      <c r="V1245">
        <v>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17</v>
      </c>
      <c r="AL1245">
        <v>0</v>
      </c>
      <c r="AM1245">
        <v>0</v>
      </c>
      <c r="AN1245">
        <v>0</v>
      </c>
      <c r="AO1245">
        <v>0</v>
      </c>
      <c r="AP1245">
        <v>17</v>
      </c>
      <c r="AQ1245">
        <v>0</v>
      </c>
      <c r="AR1245">
        <v>0</v>
      </c>
      <c r="AS1245">
        <v>0</v>
      </c>
      <c r="AT1245" s="1">
        <v>8455</v>
      </c>
      <c r="AU1245" s="1">
        <v>143735</v>
      </c>
      <c r="AV1245" s="1">
        <v>0</v>
      </c>
      <c r="AW1245" s="1">
        <v>0</v>
      </c>
      <c r="AX1245" t="s">
        <v>188</v>
      </c>
    </row>
    <row r="1246" spans="1:50" x14ac:dyDescent="0.25">
      <c r="A1246" t="s">
        <v>3624</v>
      </c>
      <c r="B1246" t="s">
        <v>101</v>
      </c>
      <c r="C1246" t="s">
        <v>1148</v>
      </c>
      <c r="D1246" t="s">
        <v>3625</v>
      </c>
      <c r="E1246" t="s">
        <v>3626</v>
      </c>
      <c r="F1246" t="s">
        <v>1179</v>
      </c>
      <c r="G1246" t="s">
        <v>71</v>
      </c>
      <c r="H1246" t="s">
        <v>106</v>
      </c>
      <c r="I1246" t="s">
        <v>674</v>
      </c>
      <c r="J1246" t="s">
        <v>1180</v>
      </c>
      <c r="K1246" t="s">
        <v>1181</v>
      </c>
      <c r="L1246" t="s">
        <v>61</v>
      </c>
      <c r="M1246" t="s">
        <v>76</v>
      </c>
      <c r="N1246" t="s">
        <v>76</v>
      </c>
      <c r="O1246" t="s">
        <v>76</v>
      </c>
      <c r="P1246" t="s">
        <v>110</v>
      </c>
      <c r="Q1246">
        <v>307</v>
      </c>
      <c r="R1246">
        <v>307</v>
      </c>
      <c r="S1246">
        <v>295</v>
      </c>
      <c r="T1246">
        <v>290</v>
      </c>
      <c r="U1246">
        <v>239</v>
      </c>
      <c r="V1246">
        <v>6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196</v>
      </c>
      <c r="AH1246">
        <v>0</v>
      </c>
      <c r="AI1246">
        <v>196</v>
      </c>
      <c r="AJ1246">
        <v>5</v>
      </c>
      <c r="AK1246">
        <v>307</v>
      </c>
      <c r="AL1246">
        <v>0</v>
      </c>
      <c r="AM1246">
        <v>0</v>
      </c>
      <c r="AN1246">
        <v>0</v>
      </c>
      <c r="AO1246">
        <v>0</v>
      </c>
      <c r="AP1246">
        <v>307</v>
      </c>
      <c r="AQ1246">
        <v>0</v>
      </c>
      <c r="AR1246">
        <v>196</v>
      </c>
      <c r="AS1246">
        <v>0</v>
      </c>
      <c r="AT1246" s="1">
        <v>447.09</v>
      </c>
      <c r="AU1246" s="1">
        <v>137256.63</v>
      </c>
      <c r="AV1246" s="1">
        <v>87629.64</v>
      </c>
      <c r="AW1246" s="1">
        <v>0</v>
      </c>
      <c r="AX1246" t="s">
        <v>1181</v>
      </c>
    </row>
    <row r="1247" spans="1:50" x14ac:dyDescent="0.25">
      <c r="A1247" t="s">
        <v>3627</v>
      </c>
      <c r="B1247" t="s">
        <v>67</v>
      </c>
      <c r="C1247">
        <v>2014</v>
      </c>
      <c r="D1247" t="s">
        <v>3628</v>
      </c>
      <c r="E1247" t="s">
        <v>3629</v>
      </c>
      <c r="F1247" t="s">
        <v>1069</v>
      </c>
      <c r="G1247" t="s">
        <v>71</v>
      </c>
      <c r="H1247" t="s">
        <v>72</v>
      </c>
      <c r="I1247" t="s">
        <v>73</v>
      </c>
      <c r="J1247" t="s">
        <v>1070</v>
      </c>
      <c r="K1247" t="s">
        <v>1071</v>
      </c>
      <c r="L1247" t="s">
        <v>61</v>
      </c>
      <c r="M1247" t="s">
        <v>76</v>
      </c>
      <c r="N1247" t="s">
        <v>76</v>
      </c>
      <c r="O1247" t="s">
        <v>76</v>
      </c>
      <c r="P1247" t="s">
        <v>77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 s="1" t="s">
        <v>78</v>
      </c>
      <c r="AU1247" s="1">
        <v>0</v>
      </c>
      <c r="AV1247" s="1">
        <v>0</v>
      </c>
      <c r="AW1247" s="1">
        <v>0</v>
      </c>
      <c r="AX1247" t="s">
        <v>1071</v>
      </c>
    </row>
    <row r="1248" spans="1:50" x14ac:dyDescent="0.25">
      <c r="A1248" t="s">
        <v>3630</v>
      </c>
      <c r="B1248" t="s">
        <v>67</v>
      </c>
      <c r="C1248">
        <v>2014</v>
      </c>
      <c r="D1248" t="s">
        <v>3631</v>
      </c>
      <c r="E1248" t="s">
        <v>1469</v>
      </c>
      <c r="F1248" t="s">
        <v>236</v>
      </c>
      <c r="G1248" t="s">
        <v>71</v>
      </c>
      <c r="H1248" t="s">
        <v>72</v>
      </c>
      <c r="I1248" t="s">
        <v>73</v>
      </c>
      <c r="J1248" t="s">
        <v>237</v>
      </c>
      <c r="K1248" t="s">
        <v>238</v>
      </c>
      <c r="L1248" t="s">
        <v>61</v>
      </c>
      <c r="M1248" t="s">
        <v>76</v>
      </c>
      <c r="N1248" t="s">
        <v>76</v>
      </c>
      <c r="O1248" t="s">
        <v>76</v>
      </c>
      <c r="P1248" t="s">
        <v>77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 s="1" t="s">
        <v>78</v>
      </c>
      <c r="AU1248" s="1">
        <v>0</v>
      </c>
      <c r="AV1248" s="1">
        <v>0</v>
      </c>
      <c r="AW1248" s="1">
        <v>0</v>
      </c>
      <c r="AX1248" t="s">
        <v>238</v>
      </c>
    </row>
    <row r="1249" spans="1:50" x14ac:dyDescent="0.25">
      <c r="A1249" t="s">
        <v>3649</v>
      </c>
      <c r="B1249" t="s">
        <v>190</v>
      </c>
      <c r="C1249" t="s">
        <v>791</v>
      </c>
      <c r="D1249" t="s">
        <v>3650</v>
      </c>
      <c r="E1249" t="s">
        <v>3651</v>
      </c>
      <c r="F1249" t="s">
        <v>987</v>
      </c>
      <c r="G1249" t="s">
        <v>71</v>
      </c>
      <c r="H1249" t="s">
        <v>106</v>
      </c>
      <c r="I1249" t="s">
        <v>73</v>
      </c>
      <c r="J1249" t="s">
        <v>988</v>
      </c>
      <c r="K1249" t="s">
        <v>989</v>
      </c>
      <c r="L1249" t="s">
        <v>196</v>
      </c>
      <c r="M1249" t="s">
        <v>76</v>
      </c>
      <c r="N1249" t="s">
        <v>76</v>
      </c>
      <c r="O1249" t="s">
        <v>76</v>
      </c>
      <c r="P1249" t="s">
        <v>110</v>
      </c>
      <c r="Q1249">
        <v>1</v>
      </c>
      <c r="R1249">
        <v>1</v>
      </c>
      <c r="S1249">
        <v>1</v>
      </c>
      <c r="T1249">
        <v>1</v>
      </c>
      <c r="U1249">
        <v>1</v>
      </c>
      <c r="V1249">
        <v>1</v>
      </c>
      <c r="W1249">
        <v>1</v>
      </c>
      <c r="X1249">
        <v>1</v>
      </c>
      <c r="Y1249">
        <v>1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1</v>
      </c>
      <c r="AQ1249">
        <v>0</v>
      </c>
      <c r="AR1249">
        <v>0</v>
      </c>
      <c r="AS1249">
        <v>0</v>
      </c>
      <c r="AT1249" s="1">
        <v>697.12</v>
      </c>
      <c r="AU1249" s="1">
        <v>697.12</v>
      </c>
      <c r="AV1249" s="1">
        <v>0</v>
      </c>
      <c r="AW1249" s="1">
        <v>697.12</v>
      </c>
      <c r="AX1249" t="s">
        <v>989</v>
      </c>
    </row>
    <row r="1250" spans="1:50" x14ac:dyDescent="0.25">
      <c r="A1250" t="s">
        <v>2022</v>
      </c>
      <c r="B1250" t="s">
        <v>67</v>
      </c>
      <c r="C1250">
        <v>2014</v>
      </c>
      <c r="D1250" t="s">
        <v>2023</v>
      </c>
      <c r="E1250" t="s">
        <v>2024</v>
      </c>
      <c r="F1250" t="s">
        <v>1279</v>
      </c>
      <c r="G1250" t="s">
        <v>71</v>
      </c>
      <c r="H1250" t="s">
        <v>72</v>
      </c>
      <c r="I1250" t="s">
        <v>73</v>
      </c>
      <c r="J1250" t="s">
        <v>1280</v>
      </c>
      <c r="K1250" t="s">
        <v>1281</v>
      </c>
      <c r="L1250" t="s">
        <v>61</v>
      </c>
      <c r="M1250" t="s">
        <v>76</v>
      </c>
      <c r="N1250" t="s">
        <v>76</v>
      </c>
      <c r="O1250" t="s">
        <v>76</v>
      </c>
      <c r="P1250" t="s">
        <v>77</v>
      </c>
      <c r="Q1250">
        <v>8</v>
      </c>
      <c r="R1250">
        <v>8</v>
      </c>
      <c r="S1250">
        <v>8</v>
      </c>
      <c r="T1250">
        <v>8</v>
      </c>
      <c r="U1250">
        <v>8</v>
      </c>
      <c r="V1250">
        <v>8</v>
      </c>
      <c r="W1250">
        <v>8</v>
      </c>
      <c r="X1250">
        <v>8</v>
      </c>
      <c r="Y1250">
        <v>8</v>
      </c>
      <c r="Z1250">
        <v>8</v>
      </c>
      <c r="AA1250">
        <v>8</v>
      </c>
      <c r="AB1250">
        <v>8</v>
      </c>
      <c r="AC1250">
        <v>8</v>
      </c>
      <c r="AD1250">
        <v>8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8</v>
      </c>
      <c r="AL1250">
        <v>0</v>
      </c>
      <c r="AM1250">
        <v>0</v>
      </c>
      <c r="AN1250">
        <v>0</v>
      </c>
      <c r="AO1250">
        <v>0</v>
      </c>
      <c r="AP1250">
        <v>8</v>
      </c>
      <c r="AQ1250">
        <v>0</v>
      </c>
      <c r="AR1250">
        <v>0</v>
      </c>
      <c r="AS1250">
        <v>0</v>
      </c>
      <c r="AT1250" s="1">
        <v>411.14</v>
      </c>
      <c r="AU1250" s="1">
        <v>3289.12</v>
      </c>
      <c r="AV1250" s="1">
        <v>0</v>
      </c>
      <c r="AW1250" s="1">
        <v>3289.12</v>
      </c>
      <c r="AX1250" t="s">
        <v>1281</v>
      </c>
    </row>
    <row r="1251" spans="1:50" x14ac:dyDescent="0.25">
      <c r="A1251" t="s">
        <v>2025</v>
      </c>
      <c r="B1251" t="s">
        <v>67</v>
      </c>
      <c r="C1251">
        <v>2014</v>
      </c>
      <c r="D1251" t="s">
        <v>2026</v>
      </c>
      <c r="E1251" t="s">
        <v>2027</v>
      </c>
      <c r="F1251" t="s">
        <v>2028</v>
      </c>
      <c r="G1251" t="s">
        <v>71</v>
      </c>
      <c r="H1251" t="s">
        <v>72</v>
      </c>
      <c r="I1251" t="s">
        <v>280</v>
      </c>
      <c r="J1251" t="s">
        <v>2029</v>
      </c>
      <c r="K1251" t="s">
        <v>2030</v>
      </c>
      <c r="L1251" t="s">
        <v>61</v>
      </c>
      <c r="M1251" t="s">
        <v>76</v>
      </c>
      <c r="N1251" t="s">
        <v>76</v>
      </c>
      <c r="O1251" t="s">
        <v>76</v>
      </c>
      <c r="P1251" t="s">
        <v>77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 s="1" t="s">
        <v>78</v>
      </c>
      <c r="AU1251" s="1">
        <v>0</v>
      </c>
      <c r="AV1251" s="1">
        <v>0</v>
      </c>
      <c r="AW1251" s="1">
        <v>0</v>
      </c>
      <c r="AX1251" t="s">
        <v>2030</v>
      </c>
    </row>
    <row r="1252" spans="1:50" x14ac:dyDescent="0.25">
      <c r="A1252" t="s">
        <v>2069</v>
      </c>
      <c r="B1252" t="s">
        <v>190</v>
      </c>
      <c r="C1252" t="s">
        <v>171</v>
      </c>
      <c r="D1252" t="s">
        <v>2070</v>
      </c>
      <c r="E1252" t="s">
        <v>2071</v>
      </c>
      <c r="F1252" t="s">
        <v>681</v>
      </c>
      <c r="G1252" t="s">
        <v>71</v>
      </c>
      <c r="H1252" t="s">
        <v>106</v>
      </c>
      <c r="I1252" t="s">
        <v>73</v>
      </c>
      <c r="J1252" t="s">
        <v>682</v>
      </c>
      <c r="K1252" t="s">
        <v>683</v>
      </c>
      <c r="L1252" t="s">
        <v>196</v>
      </c>
      <c r="M1252" t="s">
        <v>76</v>
      </c>
      <c r="N1252" t="s">
        <v>76</v>
      </c>
      <c r="O1252" t="s">
        <v>76</v>
      </c>
      <c r="P1252" t="s">
        <v>110</v>
      </c>
      <c r="Q1252">
        <v>14</v>
      </c>
      <c r="R1252">
        <v>14</v>
      </c>
      <c r="S1252">
        <v>14</v>
      </c>
      <c r="T1252">
        <v>14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401</v>
      </c>
      <c r="AH1252">
        <v>0</v>
      </c>
      <c r="AI1252">
        <v>401</v>
      </c>
      <c r="AJ1252">
        <v>100</v>
      </c>
      <c r="AK1252">
        <v>14</v>
      </c>
      <c r="AL1252">
        <v>0</v>
      </c>
      <c r="AM1252">
        <v>0</v>
      </c>
      <c r="AN1252">
        <v>0</v>
      </c>
      <c r="AO1252">
        <v>0</v>
      </c>
      <c r="AP1252">
        <v>14</v>
      </c>
      <c r="AQ1252">
        <v>401</v>
      </c>
      <c r="AR1252">
        <v>0</v>
      </c>
      <c r="AS1252">
        <v>30</v>
      </c>
      <c r="AT1252" s="1">
        <v>423.94940000000003</v>
      </c>
      <c r="AU1252" s="1">
        <v>5935.2916000000005</v>
      </c>
      <c r="AV1252" s="1">
        <v>170003.70940000002</v>
      </c>
      <c r="AW1252" s="1">
        <v>0</v>
      </c>
      <c r="AX1252" t="s">
        <v>683</v>
      </c>
    </row>
    <row r="1253" spans="1:50" x14ac:dyDescent="0.25">
      <c r="A1253" t="s">
        <v>2072</v>
      </c>
      <c r="B1253" t="s">
        <v>67</v>
      </c>
      <c r="C1253" t="s">
        <v>102</v>
      </c>
      <c r="D1253" t="s">
        <v>2073</v>
      </c>
      <c r="E1253" t="s">
        <v>2074</v>
      </c>
      <c r="F1253" t="s">
        <v>206</v>
      </c>
      <c r="G1253" t="s">
        <v>71</v>
      </c>
      <c r="H1253" t="s">
        <v>72</v>
      </c>
      <c r="I1253" t="s">
        <v>133</v>
      </c>
      <c r="J1253" t="s">
        <v>207</v>
      </c>
      <c r="K1253" t="s">
        <v>208</v>
      </c>
      <c r="L1253" t="s">
        <v>61</v>
      </c>
      <c r="M1253" t="s">
        <v>76</v>
      </c>
      <c r="N1253" t="s">
        <v>76</v>
      </c>
      <c r="O1253" t="s">
        <v>76</v>
      </c>
      <c r="P1253" t="s">
        <v>77</v>
      </c>
      <c r="Q1253">
        <v>195</v>
      </c>
      <c r="R1253">
        <v>195</v>
      </c>
      <c r="S1253">
        <v>195</v>
      </c>
      <c r="T1253">
        <v>195</v>
      </c>
      <c r="U1253">
        <v>195</v>
      </c>
      <c r="V1253">
        <v>195</v>
      </c>
      <c r="W1253">
        <v>195</v>
      </c>
      <c r="X1253">
        <v>195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195</v>
      </c>
      <c r="AL1253">
        <v>0</v>
      </c>
      <c r="AM1253">
        <v>0</v>
      </c>
      <c r="AN1253">
        <v>0</v>
      </c>
      <c r="AO1253">
        <v>0</v>
      </c>
      <c r="AP1253">
        <v>195</v>
      </c>
      <c r="AQ1253">
        <v>0</v>
      </c>
      <c r="AR1253">
        <v>0</v>
      </c>
      <c r="AS1253">
        <v>0</v>
      </c>
      <c r="AT1253" s="1">
        <v>1052.9000000000001</v>
      </c>
      <c r="AU1253" s="1">
        <v>205315.50000000003</v>
      </c>
      <c r="AV1253" s="1">
        <v>0</v>
      </c>
      <c r="AW1253" s="1">
        <v>205315.50000000003</v>
      </c>
      <c r="AX1253" t="s">
        <v>208</v>
      </c>
    </row>
    <row r="1254" spans="1:50" x14ac:dyDescent="0.25">
      <c r="A1254" t="s">
        <v>2075</v>
      </c>
      <c r="B1254" t="s">
        <v>190</v>
      </c>
      <c r="C1254" t="s">
        <v>791</v>
      </c>
      <c r="D1254" t="s">
        <v>2076</v>
      </c>
      <c r="E1254" t="s">
        <v>2077</v>
      </c>
      <c r="F1254" t="s">
        <v>263</v>
      </c>
      <c r="G1254" t="s">
        <v>71</v>
      </c>
      <c r="H1254" t="s">
        <v>106</v>
      </c>
      <c r="I1254" t="s">
        <v>73</v>
      </c>
      <c r="J1254" t="s">
        <v>264</v>
      </c>
      <c r="K1254" t="s">
        <v>265</v>
      </c>
      <c r="L1254" t="s">
        <v>196</v>
      </c>
      <c r="M1254" t="s">
        <v>76</v>
      </c>
      <c r="N1254" t="s">
        <v>76</v>
      </c>
      <c r="O1254" t="s">
        <v>76</v>
      </c>
      <c r="P1254" t="s">
        <v>110</v>
      </c>
      <c r="Q1254">
        <v>67</v>
      </c>
      <c r="R1254">
        <v>67</v>
      </c>
      <c r="S1254">
        <v>67</v>
      </c>
      <c r="T1254">
        <v>67</v>
      </c>
      <c r="U1254">
        <v>67</v>
      </c>
      <c r="V1254">
        <v>11</v>
      </c>
      <c r="W1254">
        <v>11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67</v>
      </c>
      <c r="AL1254">
        <v>0</v>
      </c>
      <c r="AM1254">
        <v>0</v>
      </c>
      <c r="AN1254">
        <v>0</v>
      </c>
      <c r="AO1254">
        <v>0</v>
      </c>
      <c r="AP1254">
        <v>67</v>
      </c>
      <c r="AQ1254">
        <v>0</v>
      </c>
      <c r="AR1254">
        <v>0</v>
      </c>
      <c r="AS1254">
        <v>0</v>
      </c>
      <c r="AT1254" s="1">
        <v>273.77</v>
      </c>
      <c r="AU1254" s="1">
        <v>18342.59</v>
      </c>
      <c r="AV1254" s="1">
        <v>0</v>
      </c>
      <c r="AW1254" s="1">
        <v>0</v>
      </c>
      <c r="AX1254" t="s">
        <v>265</v>
      </c>
    </row>
    <row r="1255" spans="1:50" x14ac:dyDescent="0.25">
      <c r="A1255" t="s">
        <v>5805</v>
      </c>
      <c r="B1255" t="s">
        <v>67</v>
      </c>
      <c r="C1255">
        <v>2014</v>
      </c>
      <c r="D1255" t="s">
        <v>5806</v>
      </c>
      <c r="E1255" t="s">
        <v>555</v>
      </c>
      <c r="F1255" t="s">
        <v>556</v>
      </c>
      <c r="G1255" t="s">
        <v>71</v>
      </c>
      <c r="H1255" t="s">
        <v>72</v>
      </c>
      <c r="I1255" t="s">
        <v>355</v>
      </c>
      <c r="J1255" t="s">
        <v>557</v>
      </c>
      <c r="K1255" t="s">
        <v>558</v>
      </c>
      <c r="L1255" t="s">
        <v>61</v>
      </c>
      <c r="M1255" t="s">
        <v>62</v>
      </c>
      <c r="N1255" t="s">
        <v>63</v>
      </c>
      <c r="O1255" t="s">
        <v>85</v>
      </c>
      <c r="P1255" t="s">
        <v>77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 s="1" t="s">
        <v>78</v>
      </c>
      <c r="AU1255" s="1">
        <v>0</v>
      </c>
      <c r="AV1255" s="1">
        <v>0</v>
      </c>
      <c r="AW1255" s="1">
        <v>0</v>
      </c>
      <c r="AX1255" t="s">
        <v>558</v>
      </c>
    </row>
    <row r="1256" spans="1:50" x14ac:dyDescent="0.25">
      <c r="A1256" t="s">
        <v>5861</v>
      </c>
      <c r="B1256" t="s">
        <v>67</v>
      </c>
      <c r="C1256" t="s">
        <v>575</v>
      </c>
      <c r="D1256" t="s">
        <v>5862</v>
      </c>
      <c r="E1256" t="s">
        <v>5863</v>
      </c>
      <c r="F1256" t="s">
        <v>82</v>
      </c>
      <c r="G1256" t="s">
        <v>71</v>
      </c>
      <c r="H1256" t="s">
        <v>72</v>
      </c>
      <c r="I1256" t="s">
        <v>73</v>
      </c>
      <c r="J1256" t="s">
        <v>83</v>
      </c>
      <c r="K1256" t="s">
        <v>84</v>
      </c>
      <c r="L1256" t="s">
        <v>61</v>
      </c>
      <c r="M1256" t="s">
        <v>62</v>
      </c>
      <c r="N1256" t="s">
        <v>63</v>
      </c>
      <c r="O1256" t="s">
        <v>85</v>
      </c>
      <c r="P1256" t="s">
        <v>77</v>
      </c>
      <c r="Q1256">
        <v>3</v>
      </c>
      <c r="R1256">
        <v>3</v>
      </c>
      <c r="S1256">
        <v>3</v>
      </c>
      <c r="T1256">
        <v>3</v>
      </c>
      <c r="U1256">
        <v>3</v>
      </c>
      <c r="V1256">
        <v>3</v>
      </c>
      <c r="W1256">
        <v>3</v>
      </c>
      <c r="X1256">
        <v>3</v>
      </c>
      <c r="Y1256">
        <v>3</v>
      </c>
      <c r="Z1256">
        <v>3</v>
      </c>
      <c r="AA1256">
        <v>3</v>
      </c>
      <c r="AB1256">
        <v>3</v>
      </c>
      <c r="AC1256">
        <v>3</v>
      </c>
      <c r="AD1256">
        <v>3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3</v>
      </c>
      <c r="AL1256">
        <v>0</v>
      </c>
      <c r="AM1256">
        <v>0</v>
      </c>
      <c r="AN1256">
        <v>0</v>
      </c>
      <c r="AO1256">
        <v>0</v>
      </c>
      <c r="AP1256">
        <v>3</v>
      </c>
      <c r="AQ1256">
        <v>0</v>
      </c>
      <c r="AR1256">
        <v>0</v>
      </c>
      <c r="AS1256">
        <v>0</v>
      </c>
      <c r="AT1256" s="1">
        <v>561.72</v>
      </c>
      <c r="AU1256" s="1">
        <v>1685.16</v>
      </c>
      <c r="AV1256" s="1">
        <v>0</v>
      </c>
      <c r="AW1256" s="1">
        <v>1685.16</v>
      </c>
      <c r="AX1256" t="s">
        <v>84</v>
      </c>
    </row>
    <row r="1257" spans="1:50" x14ac:dyDescent="0.25">
      <c r="A1257" t="s">
        <v>5864</v>
      </c>
      <c r="B1257" t="s">
        <v>67</v>
      </c>
      <c r="C1257" t="s">
        <v>455</v>
      </c>
      <c r="D1257" t="s">
        <v>5865</v>
      </c>
      <c r="E1257" t="s">
        <v>5866</v>
      </c>
      <c r="F1257" t="s">
        <v>1063</v>
      </c>
      <c r="G1257" t="s">
        <v>71</v>
      </c>
      <c r="H1257" t="s">
        <v>72</v>
      </c>
      <c r="I1257" t="s">
        <v>73</v>
      </c>
      <c r="J1257" t="s">
        <v>1064</v>
      </c>
      <c r="K1257" t="s">
        <v>1065</v>
      </c>
      <c r="L1257" t="s">
        <v>61</v>
      </c>
      <c r="M1257" t="s">
        <v>62</v>
      </c>
      <c r="N1257" t="s">
        <v>76</v>
      </c>
      <c r="O1257" t="s">
        <v>76</v>
      </c>
      <c r="P1257" t="s">
        <v>77</v>
      </c>
      <c r="Q1257">
        <v>4</v>
      </c>
      <c r="R1257">
        <v>4</v>
      </c>
      <c r="S1257">
        <v>4</v>
      </c>
      <c r="T1257">
        <v>4</v>
      </c>
      <c r="U1257">
        <v>4</v>
      </c>
      <c r="V1257">
        <v>4</v>
      </c>
      <c r="W1257">
        <v>4</v>
      </c>
      <c r="X1257">
        <v>4</v>
      </c>
      <c r="Y1257">
        <v>4</v>
      </c>
      <c r="Z1257">
        <v>4</v>
      </c>
      <c r="AA1257">
        <v>4</v>
      </c>
      <c r="AB1257">
        <v>4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4</v>
      </c>
      <c r="AL1257">
        <v>0</v>
      </c>
      <c r="AM1257">
        <v>0</v>
      </c>
      <c r="AN1257">
        <v>0</v>
      </c>
      <c r="AO1257">
        <v>0</v>
      </c>
      <c r="AP1257">
        <v>4</v>
      </c>
      <c r="AQ1257">
        <v>0</v>
      </c>
      <c r="AR1257">
        <v>0</v>
      </c>
      <c r="AS1257">
        <v>0</v>
      </c>
      <c r="AT1257" s="1">
        <v>666.45</v>
      </c>
      <c r="AU1257" s="1">
        <v>2665.8</v>
      </c>
      <c r="AV1257" s="1">
        <v>0</v>
      </c>
      <c r="AW1257" s="1">
        <v>2665.8</v>
      </c>
      <c r="AX1257" t="s">
        <v>1065</v>
      </c>
    </row>
    <row r="1258" spans="1:50" x14ac:dyDescent="0.25">
      <c r="A1258" t="s">
        <v>5867</v>
      </c>
      <c r="B1258" t="s">
        <v>67</v>
      </c>
      <c r="C1258" t="s">
        <v>94</v>
      </c>
      <c r="D1258" t="s">
        <v>5868</v>
      </c>
      <c r="E1258" t="s">
        <v>5869</v>
      </c>
      <c r="F1258" t="s">
        <v>535</v>
      </c>
      <c r="G1258" t="s">
        <v>71</v>
      </c>
      <c r="H1258" t="s">
        <v>72</v>
      </c>
      <c r="I1258" t="s">
        <v>230</v>
      </c>
      <c r="J1258" t="s">
        <v>536</v>
      </c>
      <c r="K1258" t="s">
        <v>537</v>
      </c>
      <c r="L1258" t="s">
        <v>61</v>
      </c>
      <c r="M1258" t="s">
        <v>76</v>
      </c>
      <c r="N1258" t="s">
        <v>76</v>
      </c>
      <c r="O1258" t="s">
        <v>76</v>
      </c>
      <c r="P1258" t="s">
        <v>77</v>
      </c>
      <c r="Q1258">
        <v>330</v>
      </c>
      <c r="R1258">
        <v>330</v>
      </c>
      <c r="S1258">
        <v>330</v>
      </c>
      <c r="T1258">
        <v>330</v>
      </c>
      <c r="U1258">
        <v>330</v>
      </c>
      <c r="V1258">
        <v>330</v>
      </c>
      <c r="W1258">
        <v>330</v>
      </c>
      <c r="X1258">
        <v>330</v>
      </c>
      <c r="Y1258">
        <v>134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330</v>
      </c>
      <c r="AL1258">
        <v>0</v>
      </c>
      <c r="AM1258">
        <v>0</v>
      </c>
      <c r="AN1258">
        <v>0</v>
      </c>
      <c r="AO1258">
        <v>0</v>
      </c>
      <c r="AP1258">
        <v>330</v>
      </c>
      <c r="AQ1258">
        <v>0</v>
      </c>
      <c r="AR1258">
        <v>0</v>
      </c>
      <c r="AS1258">
        <v>0</v>
      </c>
      <c r="AT1258" s="1">
        <v>445.84</v>
      </c>
      <c r="AU1258" s="1">
        <v>147127.19999999998</v>
      </c>
      <c r="AV1258" s="1">
        <v>0</v>
      </c>
      <c r="AW1258" s="1">
        <v>147127.19999999998</v>
      </c>
      <c r="AX1258" t="s">
        <v>537</v>
      </c>
    </row>
    <row r="1259" spans="1:50" x14ac:dyDescent="0.25">
      <c r="A1259" t="s">
        <v>5870</v>
      </c>
      <c r="B1259" t="s">
        <v>67</v>
      </c>
      <c r="C1259">
        <v>2014</v>
      </c>
      <c r="D1259" t="s">
        <v>5871</v>
      </c>
      <c r="E1259" t="s">
        <v>1605</v>
      </c>
      <c r="F1259" t="s">
        <v>1606</v>
      </c>
      <c r="G1259" t="s">
        <v>71</v>
      </c>
      <c r="H1259" t="s">
        <v>72</v>
      </c>
      <c r="I1259" t="s">
        <v>133</v>
      </c>
      <c r="J1259" t="s">
        <v>1607</v>
      </c>
      <c r="K1259" t="s">
        <v>1608</v>
      </c>
      <c r="L1259" t="s">
        <v>61</v>
      </c>
      <c r="M1259" t="s">
        <v>76</v>
      </c>
      <c r="N1259" t="s">
        <v>76</v>
      </c>
      <c r="O1259" t="s">
        <v>76</v>
      </c>
      <c r="P1259" t="s">
        <v>77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 s="1" t="s">
        <v>78</v>
      </c>
      <c r="AU1259" s="1">
        <v>0</v>
      </c>
      <c r="AV1259" s="1">
        <v>0</v>
      </c>
      <c r="AW1259" s="1">
        <v>0</v>
      </c>
      <c r="AX1259" t="s">
        <v>1608</v>
      </c>
    </row>
    <row r="1260" spans="1:50" x14ac:dyDescent="0.25">
      <c r="A1260" t="s">
        <v>3063</v>
      </c>
      <c r="B1260" t="s">
        <v>101</v>
      </c>
      <c r="C1260" t="s">
        <v>1833</v>
      </c>
      <c r="D1260" t="s">
        <v>3064</v>
      </c>
      <c r="E1260" t="s">
        <v>2295</v>
      </c>
      <c r="F1260" t="s">
        <v>1419</v>
      </c>
      <c r="G1260" t="s">
        <v>71</v>
      </c>
      <c r="H1260" t="s">
        <v>106</v>
      </c>
      <c r="I1260" t="s">
        <v>355</v>
      </c>
      <c r="J1260" t="s">
        <v>1420</v>
      </c>
      <c r="K1260" t="s">
        <v>1421</v>
      </c>
      <c r="L1260" t="s">
        <v>61</v>
      </c>
      <c r="M1260" t="s">
        <v>76</v>
      </c>
      <c r="N1260" t="s">
        <v>76</v>
      </c>
      <c r="O1260" t="s">
        <v>76</v>
      </c>
      <c r="P1260" t="s">
        <v>110</v>
      </c>
      <c r="Q1260">
        <v>44</v>
      </c>
      <c r="R1260">
        <v>44</v>
      </c>
      <c r="S1260">
        <v>44</v>
      </c>
      <c r="T1260">
        <v>44</v>
      </c>
      <c r="U1260">
        <v>44</v>
      </c>
      <c r="V1260">
        <v>44</v>
      </c>
      <c r="W1260">
        <v>44</v>
      </c>
      <c r="X1260">
        <v>44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44</v>
      </c>
      <c r="AL1260">
        <v>0</v>
      </c>
      <c r="AM1260">
        <v>0</v>
      </c>
      <c r="AN1260">
        <v>0</v>
      </c>
      <c r="AO1260">
        <v>0</v>
      </c>
      <c r="AP1260">
        <v>44</v>
      </c>
      <c r="AQ1260">
        <v>0</v>
      </c>
      <c r="AR1260">
        <v>0</v>
      </c>
      <c r="AS1260">
        <v>0</v>
      </c>
      <c r="AT1260" s="1">
        <v>974.4</v>
      </c>
      <c r="AU1260" s="1">
        <v>42873.599999999999</v>
      </c>
      <c r="AV1260" s="1">
        <v>0</v>
      </c>
      <c r="AW1260" s="1">
        <v>42873.599999999999</v>
      </c>
      <c r="AX1260" t="s">
        <v>1421</v>
      </c>
    </row>
    <row r="1261" spans="1:50" x14ac:dyDescent="0.25">
      <c r="A1261" t="s">
        <v>3065</v>
      </c>
      <c r="B1261" t="s">
        <v>67</v>
      </c>
      <c r="C1261">
        <v>2014</v>
      </c>
      <c r="D1261" t="s">
        <v>3066</v>
      </c>
      <c r="E1261" t="s">
        <v>334</v>
      </c>
      <c r="F1261" t="s">
        <v>335</v>
      </c>
      <c r="G1261" t="s">
        <v>71</v>
      </c>
      <c r="H1261" t="s">
        <v>72</v>
      </c>
      <c r="I1261" t="s">
        <v>230</v>
      </c>
      <c r="J1261" t="s">
        <v>336</v>
      </c>
      <c r="K1261" t="s">
        <v>335</v>
      </c>
      <c r="L1261" t="s">
        <v>61</v>
      </c>
      <c r="M1261" t="s">
        <v>76</v>
      </c>
      <c r="N1261" t="s">
        <v>76</v>
      </c>
      <c r="O1261" t="s">
        <v>76</v>
      </c>
      <c r="P1261" t="s">
        <v>77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 s="1" t="s">
        <v>78</v>
      </c>
      <c r="AU1261" s="1">
        <v>0</v>
      </c>
      <c r="AV1261" s="1">
        <v>0</v>
      </c>
      <c r="AW1261" s="1">
        <v>0</v>
      </c>
      <c r="AX1261" t="s">
        <v>335</v>
      </c>
    </row>
    <row r="1262" spans="1:50" x14ac:dyDescent="0.25">
      <c r="A1262" t="s">
        <v>3067</v>
      </c>
      <c r="B1262" t="s">
        <v>67</v>
      </c>
      <c r="C1262" t="s">
        <v>94</v>
      </c>
      <c r="D1262" t="s">
        <v>3068</v>
      </c>
      <c r="E1262" t="s">
        <v>3069</v>
      </c>
      <c r="F1262" t="s">
        <v>556</v>
      </c>
      <c r="G1262" t="s">
        <v>71</v>
      </c>
      <c r="H1262" t="s">
        <v>72</v>
      </c>
      <c r="I1262" t="s">
        <v>355</v>
      </c>
      <c r="J1262" t="s">
        <v>557</v>
      </c>
      <c r="K1262" t="s">
        <v>558</v>
      </c>
      <c r="L1262" t="s">
        <v>61</v>
      </c>
      <c r="M1262" t="s">
        <v>76</v>
      </c>
      <c r="N1262" t="s">
        <v>76</v>
      </c>
      <c r="O1262" t="s">
        <v>76</v>
      </c>
      <c r="P1262" t="s">
        <v>77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 s="1" t="s">
        <v>78</v>
      </c>
      <c r="AU1262" s="1">
        <v>0</v>
      </c>
      <c r="AV1262" s="1">
        <v>0</v>
      </c>
      <c r="AW1262" s="1">
        <v>0</v>
      </c>
      <c r="AX1262" t="s">
        <v>558</v>
      </c>
    </row>
    <row r="1263" spans="1:50" x14ac:dyDescent="0.25">
      <c r="A1263" t="s">
        <v>3071</v>
      </c>
      <c r="B1263" t="s">
        <v>51</v>
      </c>
      <c r="C1263" t="s">
        <v>156</v>
      </c>
      <c r="D1263" t="s">
        <v>3072</v>
      </c>
      <c r="E1263" t="s">
        <v>3073</v>
      </c>
      <c r="F1263" t="s">
        <v>1865</v>
      </c>
      <c r="G1263" t="s">
        <v>319</v>
      </c>
      <c r="H1263" t="s">
        <v>72</v>
      </c>
      <c r="I1263" t="s">
        <v>90</v>
      </c>
      <c r="J1263" t="s">
        <v>76</v>
      </c>
      <c r="K1263" t="s">
        <v>1866</v>
      </c>
      <c r="L1263" t="s">
        <v>61</v>
      </c>
      <c r="M1263" t="s">
        <v>62</v>
      </c>
      <c r="N1263" t="s">
        <v>63</v>
      </c>
      <c r="O1263" t="s">
        <v>372</v>
      </c>
      <c r="P1263" t="s">
        <v>65</v>
      </c>
      <c r="Q1263">
        <v>531</v>
      </c>
      <c r="R1263">
        <v>531</v>
      </c>
      <c r="S1263">
        <v>531</v>
      </c>
      <c r="T1263">
        <v>531</v>
      </c>
      <c r="U1263">
        <v>531</v>
      </c>
      <c r="V1263">
        <v>531</v>
      </c>
      <c r="W1263">
        <v>531</v>
      </c>
      <c r="X1263">
        <v>531</v>
      </c>
      <c r="Y1263">
        <v>531</v>
      </c>
      <c r="Z1263">
        <v>531</v>
      </c>
      <c r="AA1263">
        <v>531</v>
      </c>
      <c r="AB1263">
        <v>531</v>
      </c>
      <c r="AC1263">
        <v>531</v>
      </c>
      <c r="AD1263">
        <v>531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531</v>
      </c>
      <c r="AL1263">
        <v>0</v>
      </c>
      <c r="AM1263">
        <v>0</v>
      </c>
      <c r="AN1263">
        <v>0</v>
      </c>
      <c r="AO1263">
        <v>0</v>
      </c>
      <c r="AP1263">
        <v>531</v>
      </c>
      <c r="AQ1263">
        <v>0</v>
      </c>
      <c r="AR1263">
        <v>0</v>
      </c>
      <c r="AS1263">
        <v>0</v>
      </c>
      <c r="AT1263" s="1">
        <v>481.85002338363</v>
      </c>
      <c r="AU1263" s="1">
        <v>255862.36241670753</v>
      </c>
      <c r="AV1263" s="1">
        <v>0</v>
      </c>
      <c r="AW1263" s="1">
        <v>255862.36241670753</v>
      </c>
      <c r="AX1263" t="s">
        <v>1866</v>
      </c>
    </row>
    <row r="1264" spans="1:50" x14ac:dyDescent="0.25">
      <c r="A1264" t="s">
        <v>3198</v>
      </c>
      <c r="B1264" t="s">
        <v>67</v>
      </c>
      <c r="C1264" t="s">
        <v>129</v>
      </c>
      <c r="D1264" t="s">
        <v>3199</v>
      </c>
      <c r="E1264" t="s">
        <v>3200</v>
      </c>
      <c r="F1264" t="s">
        <v>618</v>
      </c>
      <c r="G1264" t="s">
        <v>71</v>
      </c>
      <c r="H1264" t="s">
        <v>72</v>
      </c>
      <c r="I1264" t="s">
        <v>73</v>
      </c>
      <c r="J1264" t="s">
        <v>619</v>
      </c>
      <c r="K1264" t="s">
        <v>620</v>
      </c>
      <c r="L1264" t="s">
        <v>61</v>
      </c>
      <c r="M1264" t="s">
        <v>62</v>
      </c>
      <c r="N1264" t="s">
        <v>63</v>
      </c>
      <c r="O1264" t="s">
        <v>85</v>
      </c>
      <c r="P1264" t="s">
        <v>77</v>
      </c>
      <c r="Q1264">
        <v>18</v>
      </c>
      <c r="R1264">
        <v>18</v>
      </c>
      <c r="S1264">
        <v>18</v>
      </c>
      <c r="T1264">
        <v>18</v>
      </c>
      <c r="U1264">
        <v>18</v>
      </c>
      <c r="V1264">
        <v>18</v>
      </c>
      <c r="W1264">
        <v>18</v>
      </c>
      <c r="X1264">
        <v>18</v>
      </c>
      <c r="Y1264">
        <v>18</v>
      </c>
      <c r="Z1264">
        <v>18</v>
      </c>
      <c r="AA1264">
        <v>18</v>
      </c>
      <c r="AB1264">
        <v>18</v>
      </c>
      <c r="AC1264">
        <v>18</v>
      </c>
      <c r="AD1264">
        <v>18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18</v>
      </c>
      <c r="AL1264">
        <v>0</v>
      </c>
      <c r="AM1264">
        <v>0</v>
      </c>
      <c r="AN1264">
        <v>0</v>
      </c>
      <c r="AO1264">
        <v>0</v>
      </c>
      <c r="AP1264">
        <v>18</v>
      </c>
      <c r="AQ1264">
        <v>0</v>
      </c>
      <c r="AR1264">
        <v>0</v>
      </c>
      <c r="AS1264">
        <v>0</v>
      </c>
      <c r="AT1264" s="1">
        <v>678.36</v>
      </c>
      <c r="AU1264" s="1">
        <v>12210.48</v>
      </c>
      <c r="AV1264" s="1">
        <v>0</v>
      </c>
      <c r="AW1264" s="1">
        <v>12210.48</v>
      </c>
      <c r="AX1264" t="s">
        <v>620</v>
      </c>
    </row>
    <row r="1265" spans="1:50" x14ac:dyDescent="0.25">
      <c r="A1265" t="s">
        <v>2066</v>
      </c>
      <c r="B1265" t="s">
        <v>101</v>
      </c>
      <c r="C1265" t="s">
        <v>615</v>
      </c>
      <c r="D1265" t="s">
        <v>2067</v>
      </c>
      <c r="E1265" t="s">
        <v>2068</v>
      </c>
      <c r="F1265" t="s">
        <v>618</v>
      </c>
      <c r="G1265" t="s">
        <v>71</v>
      </c>
      <c r="H1265" t="s">
        <v>106</v>
      </c>
      <c r="I1265" t="s">
        <v>73</v>
      </c>
      <c r="J1265" t="s">
        <v>619</v>
      </c>
      <c r="K1265" t="s">
        <v>620</v>
      </c>
      <c r="L1265" t="s">
        <v>61</v>
      </c>
      <c r="M1265" t="s">
        <v>62</v>
      </c>
      <c r="N1265" t="s">
        <v>76</v>
      </c>
      <c r="O1265" t="s">
        <v>76</v>
      </c>
      <c r="P1265" t="s">
        <v>110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 s="1" t="s">
        <v>78</v>
      </c>
      <c r="AU1265" s="1">
        <v>0</v>
      </c>
      <c r="AV1265" s="1">
        <v>0</v>
      </c>
      <c r="AW1265" s="1">
        <v>0</v>
      </c>
      <c r="AX1265" t="s">
        <v>620</v>
      </c>
    </row>
    <row r="1266" spans="1:50" x14ac:dyDescent="0.25">
      <c r="A1266" t="s">
        <v>2273</v>
      </c>
      <c r="B1266" t="s">
        <v>67</v>
      </c>
      <c r="C1266">
        <v>2014</v>
      </c>
      <c r="D1266" t="s">
        <v>2274</v>
      </c>
      <c r="E1266" t="s">
        <v>1376</v>
      </c>
      <c r="F1266" t="s">
        <v>1377</v>
      </c>
      <c r="G1266" t="s">
        <v>71</v>
      </c>
      <c r="H1266" t="s">
        <v>72</v>
      </c>
      <c r="I1266" t="s">
        <v>280</v>
      </c>
      <c r="J1266" t="s">
        <v>1378</v>
      </c>
      <c r="K1266" t="s">
        <v>1379</v>
      </c>
      <c r="L1266" t="s">
        <v>61</v>
      </c>
      <c r="M1266" t="s">
        <v>62</v>
      </c>
      <c r="N1266" t="s">
        <v>63</v>
      </c>
      <c r="O1266" t="s">
        <v>85</v>
      </c>
      <c r="P1266" t="s">
        <v>77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 s="1" t="s">
        <v>78</v>
      </c>
      <c r="AU1266" s="1">
        <v>0</v>
      </c>
      <c r="AV1266" s="1">
        <v>0</v>
      </c>
      <c r="AW1266" s="1">
        <v>0</v>
      </c>
      <c r="AX1266" t="s">
        <v>1379</v>
      </c>
    </row>
    <row r="1267" spans="1:50" x14ac:dyDescent="0.25">
      <c r="A1267" t="s">
        <v>2275</v>
      </c>
      <c r="B1267" t="s">
        <v>67</v>
      </c>
      <c r="C1267">
        <v>2014</v>
      </c>
      <c r="D1267" t="s">
        <v>2276</v>
      </c>
      <c r="E1267" t="s">
        <v>567</v>
      </c>
      <c r="F1267" t="s">
        <v>339</v>
      </c>
      <c r="G1267" t="s">
        <v>71</v>
      </c>
      <c r="H1267" t="s">
        <v>72</v>
      </c>
      <c r="I1267" t="s">
        <v>73</v>
      </c>
      <c r="J1267" t="s">
        <v>340</v>
      </c>
      <c r="K1267" t="s">
        <v>341</v>
      </c>
      <c r="L1267" t="s">
        <v>61</v>
      </c>
      <c r="M1267" t="s">
        <v>76</v>
      </c>
      <c r="N1267" t="s">
        <v>76</v>
      </c>
      <c r="O1267" t="s">
        <v>76</v>
      </c>
      <c r="P1267" t="s">
        <v>77</v>
      </c>
      <c r="Q1267">
        <v>180</v>
      </c>
      <c r="R1267">
        <v>180</v>
      </c>
      <c r="S1267">
        <v>180</v>
      </c>
      <c r="T1267">
        <v>180</v>
      </c>
      <c r="U1267">
        <v>180</v>
      </c>
      <c r="V1267">
        <v>180</v>
      </c>
      <c r="W1267">
        <v>180</v>
      </c>
      <c r="X1267">
        <v>180</v>
      </c>
      <c r="Y1267">
        <v>180</v>
      </c>
      <c r="Z1267">
        <v>180</v>
      </c>
      <c r="AA1267">
        <v>180</v>
      </c>
      <c r="AB1267">
        <v>180</v>
      </c>
      <c r="AC1267">
        <v>180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180</v>
      </c>
      <c r="AL1267">
        <v>0</v>
      </c>
      <c r="AM1267">
        <v>0</v>
      </c>
      <c r="AN1267">
        <v>0</v>
      </c>
      <c r="AO1267">
        <v>0</v>
      </c>
      <c r="AP1267">
        <v>180</v>
      </c>
      <c r="AQ1267">
        <v>0</v>
      </c>
      <c r="AR1267">
        <v>0</v>
      </c>
      <c r="AS1267">
        <v>0</v>
      </c>
      <c r="AT1267" s="1">
        <v>1021.85</v>
      </c>
      <c r="AU1267" s="1">
        <v>183933</v>
      </c>
      <c r="AV1267" s="1">
        <v>0</v>
      </c>
      <c r="AW1267" s="1">
        <v>183933</v>
      </c>
      <c r="AX1267" t="s">
        <v>341</v>
      </c>
    </row>
    <row r="1268" spans="1:50" x14ac:dyDescent="0.25">
      <c r="A1268" t="s">
        <v>2277</v>
      </c>
      <c r="B1268" t="s">
        <v>101</v>
      </c>
      <c r="C1268" t="s">
        <v>468</v>
      </c>
      <c r="D1268" t="s">
        <v>2278</v>
      </c>
      <c r="E1268" t="s">
        <v>2279</v>
      </c>
      <c r="F1268" t="s">
        <v>535</v>
      </c>
      <c r="G1268" t="s">
        <v>71</v>
      </c>
      <c r="H1268" t="s">
        <v>106</v>
      </c>
      <c r="I1268" t="s">
        <v>230</v>
      </c>
      <c r="J1268" t="s">
        <v>536</v>
      </c>
      <c r="K1268" t="s">
        <v>537</v>
      </c>
      <c r="L1268" t="s">
        <v>61</v>
      </c>
      <c r="M1268" t="s">
        <v>76</v>
      </c>
      <c r="N1268" t="s">
        <v>76</v>
      </c>
      <c r="O1268" t="s">
        <v>76</v>
      </c>
      <c r="P1268" t="s">
        <v>110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 s="1" t="s">
        <v>78</v>
      </c>
      <c r="AU1268" s="1">
        <v>0</v>
      </c>
      <c r="AV1268" s="1">
        <v>0</v>
      </c>
      <c r="AW1268" s="1">
        <v>0</v>
      </c>
      <c r="AX1268" t="s">
        <v>537</v>
      </c>
    </row>
    <row r="1269" spans="1:50" x14ac:dyDescent="0.25">
      <c r="A1269" t="s">
        <v>2280</v>
      </c>
      <c r="B1269" t="s">
        <v>190</v>
      </c>
      <c r="C1269" t="s">
        <v>705</v>
      </c>
      <c r="D1269" t="s">
        <v>2281</v>
      </c>
      <c r="E1269" t="s">
        <v>2282</v>
      </c>
      <c r="F1269" t="s">
        <v>306</v>
      </c>
      <c r="G1269" t="s">
        <v>56</v>
      </c>
      <c r="H1269" t="s">
        <v>57</v>
      </c>
      <c r="I1269" t="s">
        <v>90</v>
      </c>
      <c r="J1269" t="s">
        <v>307</v>
      </c>
      <c r="K1269" t="s">
        <v>308</v>
      </c>
      <c r="L1269" t="s">
        <v>196</v>
      </c>
      <c r="M1269" t="s">
        <v>76</v>
      </c>
      <c r="N1269" t="s">
        <v>76</v>
      </c>
      <c r="O1269" t="s">
        <v>64</v>
      </c>
      <c r="P1269" t="s">
        <v>65</v>
      </c>
      <c r="Q1269">
        <v>1149</v>
      </c>
      <c r="R1269">
        <v>1149</v>
      </c>
      <c r="S1269">
        <v>1149</v>
      </c>
      <c r="T1269">
        <v>1149</v>
      </c>
      <c r="U1269">
        <v>1149</v>
      </c>
      <c r="V1269">
        <v>1149</v>
      </c>
      <c r="W1269">
        <v>1149</v>
      </c>
      <c r="X1269">
        <v>94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629</v>
      </c>
      <c r="AL1269">
        <v>0</v>
      </c>
      <c r="AM1269">
        <v>0</v>
      </c>
      <c r="AN1269">
        <v>0</v>
      </c>
      <c r="AO1269">
        <v>520</v>
      </c>
      <c r="AP1269">
        <v>1149</v>
      </c>
      <c r="AQ1269">
        <v>0</v>
      </c>
      <c r="AR1269">
        <v>0</v>
      </c>
      <c r="AS1269">
        <v>0</v>
      </c>
      <c r="AT1269" s="1">
        <v>377.3</v>
      </c>
      <c r="AU1269" s="1">
        <v>433517.7</v>
      </c>
      <c r="AV1269" s="1">
        <v>0</v>
      </c>
      <c r="AW1269" s="1">
        <v>35466.200000000004</v>
      </c>
      <c r="AX1269" t="s">
        <v>308</v>
      </c>
    </row>
    <row r="1270" spans="1:50" x14ac:dyDescent="0.25">
      <c r="A1270" t="s">
        <v>1795</v>
      </c>
      <c r="B1270" t="s">
        <v>67</v>
      </c>
      <c r="C1270">
        <v>2014</v>
      </c>
      <c r="D1270" t="s">
        <v>1796</v>
      </c>
      <c r="E1270" t="s">
        <v>923</v>
      </c>
      <c r="F1270" t="s">
        <v>397</v>
      </c>
      <c r="G1270" t="s">
        <v>71</v>
      </c>
      <c r="H1270" t="s">
        <v>72</v>
      </c>
      <c r="I1270" t="s">
        <v>230</v>
      </c>
      <c r="J1270" t="s">
        <v>398</v>
      </c>
      <c r="K1270" t="s">
        <v>399</v>
      </c>
      <c r="L1270" t="s">
        <v>61</v>
      </c>
      <c r="M1270" t="s">
        <v>76</v>
      </c>
      <c r="N1270" t="s">
        <v>76</v>
      </c>
      <c r="O1270" t="s">
        <v>76</v>
      </c>
      <c r="P1270" t="s">
        <v>77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 s="1" t="s">
        <v>78</v>
      </c>
      <c r="AU1270" s="1">
        <v>0</v>
      </c>
      <c r="AV1270" s="1">
        <v>0</v>
      </c>
      <c r="AW1270" s="1">
        <v>0</v>
      </c>
      <c r="AX1270" t="s">
        <v>399</v>
      </c>
    </row>
    <row r="1271" spans="1:50" x14ac:dyDescent="0.25">
      <c r="A1271" t="s">
        <v>1797</v>
      </c>
      <c r="B1271" t="s">
        <v>101</v>
      </c>
      <c r="C1271" t="s">
        <v>615</v>
      </c>
      <c r="D1271" t="s">
        <v>1798</v>
      </c>
      <c r="E1271" t="s">
        <v>1106</v>
      </c>
      <c r="F1271" t="s">
        <v>180</v>
      </c>
      <c r="G1271" t="s">
        <v>71</v>
      </c>
      <c r="H1271" t="s">
        <v>106</v>
      </c>
      <c r="I1271" t="s">
        <v>73</v>
      </c>
      <c r="J1271" t="s">
        <v>181</v>
      </c>
      <c r="K1271" t="s">
        <v>182</v>
      </c>
      <c r="L1271" t="s">
        <v>61</v>
      </c>
      <c r="M1271" t="s">
        <v>62</v>
      </c>
      <c r="N1271" t="s">
        <v>76</v>
      </c>
      <c r="O1271" t="s">
        <v>76</v>
      </c>
      <c r="P1271" t="s">
        <v>110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 s="1" t="s">
        <v>78</v>
      </c>
      <c r="AU1271" s="1">
        <v>0</v>
      </c>
      <c r="AV1271" s="1">
        <v>0</v>
      </c>
      <c r="AW1271" s="1">
        <v>0</v>
      </c>
      <c r="AX1271" t="s">
        <v>182</v>
      </c>
    </row>
    <row r="1272" spans="1:50" x14ac:dyDescent="0.25">
      <c r="A1272" t="s">
        <v>1799</v>
      </c>
      <c r="B1272" t="s">
        <v>67</v>
      </c>
      <c r="C1272">
        <v>2014</v>
      </c>
      <c r="D1272" t="s">
        <v>1800</v>
      </c>
      <c r="E1272" t="s">
        <v>816</v>
      </c>
      <c r="F1272" t="s">
        <v>817</v>
      </c>
      <c r="G1272" t="s">
        <v>71</v>
      </c>
      <c r="H1272" t="s">
        <v>72</v>
      </c>
      <c r="I1272" t="s">
        <v>230</v>
      </c>
      <c r="J1272" t="s">
        <v>818</v>
      </c>
      <c r="K1272" t="s">
        <v>819</v>
      </c>
      <c r="L1272" t="s">
        <v>61</v>
      </c>
      <c r="M1272" t="s">
        <v>76</v>
      </c>
      <c r="N1272" t="s">
        <v>76</v>
      </c>
      <c r="O1272" t="s">
        <v>76</v>
      </c>
      <c r="P1272" t="s">
        <v>77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 s="1" t="s">
        <v>78</v>
      </c>
      <c r="AU1272" s="1">
        <v>0</v>
      </c>
      <c r="AV1272" s="1">
        <v>0</v>
      </c>
      <c r="AW1272" s="1">
        <v>0</v>
      </c>
      <c r="AX1272" t="s">
        <v>819</v>
      </c>
    </row>
    <row r="1273" spans="1:50" x14ac:dyDescent="0.25">
      <c r="A1273" t="s">
        <v>1801</v>
      </c>
      <c r="B1273" t="s">
        <v>67</v>
      </c>
      <c r="C1273">
        <v>2014</v>
      </c>
      <c r="D1273" t="s">
        <v>1802</v>
      </c>
      <c r="E1273" t="s">
        <v>247</v>
      </c>
      <c r="F1273" t="s">
        <v>248</v>
      </c>
      <c r="G1273" t="s">
        <v>71</v>
      </c>
      <c r="H1273" t="s">
        <v>72</v>
      </c>
      <c r="I1273" t="s">
        <v>133</v>
      </c>
      <c r="J1273" t="s">
        <v>215</v>
      </c>
      <c r="K1273" t="s">
        <v>249</v>
      </c>
      <c r="L1273" t="s">
        <v>61</v>
      </c>
      <c r="M1273" t="s">
        <v>76</v>
      </c>
      <c r="N1273" t="s">
        <v>76</v>
      </c>
      <c r="O1273" t="s">
        <v>76</v>
      </c>
      <c r="P1273" t="s">
        <v>77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 s="1" t="s">
        <v>78</v>
      </c>
      <c r="AU1273" s="1">
        <v>0</v>
      </c>
      <c r="AV1273" s="1">
        <v>0</v>
      </c>
      <c r="AW1273" s="1">
        <v>0</v>
      </c>
      <c r="AX1273" t="s">
        <v>249</v>
      </c>
    </row>
    <row r="1274" spans="1:50" x14ac:dyDescent="0.25">
      <c r="A1274" t="s">
        <v>1907</v>
      </c>
      <c r="B1274" t="s">
        <v>101</v>
      </c>
      <c r="C1274" t="s">
        <v>468</v>
      </c>
      <c r="D1274" t="s">
        <v>1908</v>
      </c>
      <c r="E1274" t="s">
        <v>1909</v>
      </c>
      <c r="F1274" t="s">
        <v>987</v>
      </c>
      <c r="G1274" t="s">
        <v>71</v>
      </c>
      <c r="H1274" t="s">
        <v>106</v>
      </c>
      <c r="I1274" t="s">
        <v>73</v>
      </c>
      <c r="J1274" t="s">
        <v>988</v>
      </c>
      <c r="K1274" t="s">
        <v>989</v>
      </c>
      <c r="L1274" t="s">
        <v>61</v>
      </c>
      <c r="M1274" t="s">
        <v>76</v>
      </c>
      <c r="N1274" t="s">
        <v>76</v>
      </c>
      <c r="O1274" t="s">
        <v>76</v>
      </c>
      <c r="P1274" t="s">
        <v>110</v>
      </c>
      <c r="Q1274">
        <v>73</v>
      </c>
      <c r="R1274">
        <v>73</v>
      </c>
      <c r="S1274">
        <v>73</v>
      </c>
      <c r="T1274">
        <v>73</v>
      </c>
      <c r="U1274">
        <v>73</v>
      </c>
      <c r="V1274">
        <v>73</v>
      </c>
      <c r="W1274">
        <v>73</v>
      </c>
      <c r="X1274">
        <v>73</v>
      </c>
      <c r="Y1274">
        <v>73</v>
      </c>
      <c r="Z1274">
        <v>73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73</v>
      </c>
      <c r="AO1274">
        <v>0</v>
      </c>
      <c r="AP1274">
        <v>73</v>
      </c>
      <c r="AQ1274">
        <v>0</v>
      </c>
      <c r="AR1274">
        <v>0</v>
      </c>
      <c r="AS1274">
        <v>0</v>
      </c>
      <c r="AT1274" s="1">
        <v>706.5</v>
      </c>
      <c r="AU1274" s="1">
        <v>51574.5</v>
      </c>
      <c r="AV1274" s="1">
        <v>0</v>
      </c>
      <c r="AW1274" s="1">
        <v>51574.5</v>
      </c>
      <c r="AX1274" t="s">
        <v>989</v>
      </c>
    </row>
    <row r="1275" spans="1:50" x14ac:dyDescent="0.25">
      <c r="A1275" t="s">
        <v>5775</v>
      </c>
      <c r="B1275" t="s">
        <v>51</v>
      </c>
      <c r="C1275" t="s">
        <v>156</v>
      </c>
      <c r="D1275" t="s">
        <v>5776</v>
      </c>
      <c r="E1275" t="s">
        <v>5777</v>
      </c>
      <c r="F1275" t="s">
        <v>741</v>
      </c>
      <c r="G1275" t="s">
        <v>56</v>
      </c>
      <c r="H1275" t="s">
        <v>57</v>
      </c>
      <c r="I1275" t="s">
        <v>58</v>
      </c>
      <c r="J1275" t="s">
        <v>740</v>
      </c>
      <c r="K1275" t="s">
        <v>742</v>
      </c>
      <c r="L1275" t="s">
        <v>61</v>
      </c>
      <c r="M1275" t="s">
        <v>76</v>
      </c>
      <c r="N1275" t="s">
        <v>76</v>
      </c>
      <c r="O1275" t="s">
        <v>76</v>
      </c>
      <c r="P1275" t="s">
        <v>65</v>
      </c>
      <c r="Q1275">
        <v>1081</v>
      </c>
      <c r="R1275">
        <v>1081</v>
      </c>
      <c r="S1275">
        <v>1081</v>
      </c>
      <c r="T1275">
        <v>1081</v>
      </c>
      <c r="U1275">
        <v>1051</v>
      </c>
      <c r="V1275">
        <v>463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1176</v>
      </c>
      <c r="AH1275">
        <v>0</v>
      </c>
      <c r="AI1275">
        <v>1176</v>
      </c>
      <c r="AJ1275">
        <v>0</v>
      </c>
      <c r="AK1275">
        <v>876</v>
      </c>
      <c r="AL1275">
        <v>205</v>
      </c>
      <c r="AM1275">
        <v>0</v>
      </c>
      <c r="AN1275">
        <v>0</v>
      </c>
      <c r="AO1275">
        <v>0</v>
      </c>
      <c r="AP1275">
        <v>1081</v>
      </c>
      <c r="AQ1275">
        <v>504</v>
      </c>
      <c r="AR1275">
        <v>672</v>
      </c>
      <c r="AS1275">
        <v>252</v>
      </c>
      <c r="AT1275" s="1">
        <v>654.84</v>
      </c>
      <c r="AU1275" s="1">
        <v>707882.04</v>
      </c>
      <c r="AV1275" s="1">
        <v>770091.84000000008</v>
      </c>
      <c r="AW1275" s="1">
        <v>0</v>
      </c>
      <c r="AX1275" t="s">
        <v>742</v>
      </c>
    </row>
    <row r="1276" spans="1:50" x14ac:dyDescent="0.25">
      <c r="A1276" t="s">
        <v>5778</v>
      </c>
      <c r="B1276" t="s">
        <v>51</v>
      </c>
      <c r="C1276" t="s">
        <v>162</v>
      </c>
      <c r="D1276" t="s">
        <v>5779</v>
      </c>
      <c r="E1276" t="s">
        <v>5780</v>
      </c>
      <c r="F1276" t="s">
        <v>571</v>
      </c>
      <c r="G1276" t="s">
        <v>56</v>
      </c>
      <c r="H1276" t="s">
        <v>57</v>
      </c>
      <c r="I1276" t="s">
        <v>58</v>
      </c>
      <c r="J1276" t="s">
        <v>572</v>
      </c>
      <c r="K1276" t="s">
        <v>573</v>
      </c>
      <c r="L1276" t="s">
        <v>61</v>
      </c>
      <c r="M1276" t="s">
        <v>62</v>
      </c>
      <c r="N1276" t="s">
        <v>76</v>
      </c>
      <c r="O1276" t="s">
        <v>76</v>
      </c>
      <c r="P1276" t="s">
        <v>65</v>
      </c>
      <c r="Q1276">
        <v>2</v>
      </c>
      <c r="R1276">
        <v>2</v>
      </c>
      <c r="S1276">
        <v>2</v>
      </c>
      <c r="T1276">
        <v>2</v>
      </c>
      <c r="U1276">
        <v>2</v>
      </c>
      <c r="V1276">
        <v>2</v>
      </c>
      <c r="W1276">
        <v>2</v>
      </c>
      <c r="X1276">
        <v>2</v>
      </c>
      <c r="Y1276">
        <v>2</v>
      </c>
      <c r="Z1276">
        <v>2</v>
      </c>
      <c r="AA1276">
        <v>2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2</v>
      </c>
      <c r="AL1276">
        <v>0</v>
      </c>
      <c r="AM1276">
        <v>0</v>
      </c>
      <c r="AN1276">
        <v>0</v>
      </c>
      <c r="AO1276">
        <v>0</v>
      </c>
      <c r="AP1276">
        <v>2</v>
      </c>
      <c r="AQ1276">
        <v>0</v>
      </c>
      <c r="AR1276">
        <v>0</v>
      </c>
      <c r="AS1276">
        <v>0</v>
      </c>
      <c r="AT1276" s="1">
        <v>629.77</v>
      </c>
      <c r="AU1276" s="1">
        <v>1259.54</v>
      </c>
      <c r="AV1276" s="1">
        <v>0</v>
      </c>
      <c r="AW1276" s="1">
        <v>1259.54</v>
      </c>
      <c r="AX1276" t="s">
        <v>573</v>
      </c>
    </row>
    <row r="1277" spans="1:50" x14ac:dyDescent="0.25">
      <c r="A1277" t="s">
        <v>5781</v>
      </c>
      <c r="B1277" t="s">
        <v>67</v>
      </c>
      <c r="C1277">
        <v>2014</v>
      </c>
      <c r="D1277" t="s">
        <v>5782</v>
      </c>
      <c r="E1277" t="s">
        <v>555</v>
      </c>
      <c r="F1277" t="s">
        <v>556</v>
      </c>
      <c r="G1277" t="s">
        <v>71</v>
      </c>
      <c r="H1277" t="s">
        <v>72</v>
      </c>
      <c r="I1277" t="s">
        <v>355</v>
      </c>
      <c r="J1277" t="s">
        <v>557</v>
      </c>
      <c r="K1277" t="s">
        <v>558</v>
      </c>
      <c r="L1277" t="s">
        <v>61</v>
      </c>
      <c r="M1277" t="s">
        <v>76</v>
      </c>
      <c r="N1277" t="s">
        <v>76</v>
      </c>
      <c r="O1277" t="s">
        <v>76</v>
      </c>
      <c r="P1277" t="s">
        <v>77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 s="1" t="s">
        <v>78</v>
      </c>
      <c r="AU1277" s="1">
        <v>0</v>
      </c>
      <c r="AV1277" s="1">
        <v>0</v>
      </c>
      <c r="AW1277" s="1">
        <v>0</v>
      </c>
      <c r="AX1277" t="s">
        <v>558</v>
      </c>
    </row>
    <row r="1278" spans="1:50" x14ac:dyDescent="0.25">
      <c r="A1278" t="s">
        <v>5783</v>
      </c>
      <c r="B1278" t="s">
        <v>67</v>
      </c>
      <c r="C1278">
        <v>2014</v>
      </c>
      <c r="D1278" t="s">
        <v>5784</v>
      </c>
      <c r="E1278" t="s">
        <v>2122</v>
      </c>
      <c r="F1278" t="s">
        <v>2123</v>
      </c>
      <c r="G1278" t="s">
        <v>71</v>
      </c>
      <c r="H1278" t="s">
        <v>72</v>
      </c>
      <c r="I1278" t="s">
        <v>73</v>
      </c>
      <c r="J1278" t="s">
        <v>2124</v>
      </c>
      <c r="K1278" t="s">
        <v>2125</v>
      </c>
      <c r="L1278" t="s">
        <v>61</v>
      </c>
      <c r="M1278" t="s">
        <v>76</v>
      </c>
      <c r="N1278" t="s">
        <v>76</v>
      </c>
      <c r="O1278" t="s">
        <v>76</v>
      </c>
      <c r="P1278" t="s">
        <v>77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 s="1" t="s">
        <v>78</v>
      </c>
      <c r="AU1278" s="1">
        <v>0</v>
      </c>
      <c r="AV1278" s="1">
        <v>0</v>
      </c>
      <c r="AW1278" s="1">
        <v>0</v>
      </c>
      <c r="AX1278" t="s">
        <v>2125</v>
      </c>
    </row>
    <row r="1279" spans="1:50" x14ac:dyDescent="0.25">
      <c r="A1279" t="s">
        <v>5924</v>
      </c>
      <c r="B1279" t="s">
        <v>101</v>
      </c>
      <c r="C1279" t="s">
        <v>156</v>
      </c>
      <c r="D1279" t="s">
        <v>5925</v>
      </c>
      <c r="E1279" t="s">
        <v>1809</v>
      </c>
      <c r="F1279" t="s">
        <v>1808</v>
      </c>
      <c r="G1279" t="s">
        <v>71</v>
      </c>
      <c r="H1279" t="s">
        <v>106</v>
      </c>
      <c r="I1279" t="s">
        <v>73</v>
      </c>
      <c r="J1279" t="s">
        <v>1809</v>
      </c>
      <c r="K1279" t="s">
        <v>1810</v>
      </c>
      <c r="L1279" t="s">
        <v>61</v>
      </c>
      <c r="M1279" t="s">
        <v>76</v>
      </c>
      <c r="N1279" t="s">
        <v>76</v>
      </c>
      <c r="O1279" t="s">
        <v>76</v>
      </c>
      <c r="P1279" t="s">
        <v>110</v>
      </c>
      <c r="Q1279">
        <v>103</v>
      </c>
      <c r="R1279">
        <v>103</v>
      </c>
      <c r="S1279">
        <v>103</v>
      </c>
      <c r="T1279">
        <v>103</v>
      </c>
      <c r="U1279">
        <v>103</v>
      </c>
      <c r="V1279">
        <v>103</v>
      </c>
      <c r="W1279">
        <v>18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5</v>
      </c>
      <c r="AL1279">
        <v>0</v>
      </c>
      <c r="AM1279">
        <v>0</v>
      </c>
      <c r="AN1279">
        <v>98</v>
      </c>
      <c r="AO1279">
        <v>0</v>
      </c>
      <c r="AP1279">
        <v>103</v>
      </c>
      <c r="AQ1279">
        <v>0</v>
      </c>
      <c r="AR1279">
        <v>0</v>
      </c>
      <c r="AS1279">
        <v>0</v>
      </c>
      <c r="AT1279" s="1">
        <v>555.28</v>
      </c>
      <c r="AU1279" s="1">
        <v>57193.84</v>
      </c>
      <c r="AV1279" s="1">
        <v>0</v>
      </c>
      <c r="AW1279" s="1">
        <v>0</v>
      </c>
      <c r="AX1279" t="s">
        <v>1810</v>
      </c>
    </row>
    <row r="1280" spans="1:50" x14ac:dyDescent="0.25">
      <c r="A1280" t="s">
        <v>3652</v>
      </c>
      <c r="B1280" t="s">
        <v>51</v>
      </c>
      <c r="C1280" t="s">
        <v>156</v>
      </c>
      <c r="D1280" t="s">
        <v>3653</v>
      </c>
      <c r="E1280" t="s">
        <v>3654</v>
      </c>
      <c r="F1280" t="s">
        <v>1116</v>
      </c>
      <c r="G1280" t="s">
        <v>56</v>
      </c>
      <c r="H1280" t="s">
        <v>57</v>
      </c>
      <c r="I1280" t="s">
        <v>58</v>
      </c>
      <c r="J1280" t="s">
        <v>1117</v>
      </c>
      <c r="K1280" t="s">
        <v>1118</v>
      </c>
      <c r="L1280" t="s">
        <v>61</v>
      </c>
      <c r="M1280" t="s">
        <v>76</v>
      </c>
      <c r="N1280" t="s">
        <v>76</v>
      </c>
      <c r="O1280" t="s">
        <v>76</v>
      </c>
      <c r="P1280" t="s">
        <v>65</v>
      </c>
      <c r="Q1280">
        <v>84</v>
      </c>
      <c r="R1280">
        <v>84</v>
      </c>
      <c r="S1280">
        <v>84</v>
      </c>
      <c r="T1280">
        <v>84</v>
      </c>
      <c r="U1280">
        <v>84</v>
      </c>
      <c r="V1280">
        <v>84</v>
      </c>
      <c r="W1280">
        <v>84</v>
      </c>
      <c r="X1280">
        <v>84</v>
      </c>
      <c r="Y1280">
        <v>84</v>
      </c>
      <c r="Z1280">
        <v>84</v>
      </c>
      <c r="AA1280">
        <v>84</v>
      </c>
      <c r="AB1280">
        <v>84</v>
      </c>
      <c r="AC1280">
        <v>84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40</v>
      </c>
      <c r="AL1280">
        <v>44</v>
      </c>
      <c r="AM1280">
        <v>0</v>
      </c>
      <c r="AN1280">
        <v>0</v>
      </c>
      <c r="AO1280">
        <v>0</v>
      </c>
      <c r="AP1280">
        <v>84</v>
      </c>
      <c r="AQ1280">
        <v>0</v>
      </c>
      <c r="AR1280">
        <v>0</v>
      </c>
      <c r="AS1280">
        <v>0</v>
      </c>
      <c r="AT1280" s="1">
        <v>670.25</v>
      </c>
      <c r="AU1280" s="1">
        <v>56301</v>
      </c>
      <c r="AV1280" s="1">
        <v>0</v>
      </c>
      <c r="AW1280" s="1">
        <v>56301</v>
      </c>
      <c r="AX1280" t="s">
        <v>1118</v>
      </c>
    </row>
    <row r="1281" spans="1:50" x14ac:dyDescent="0.25">
      <c r="A1281" t="s">
        <v>8208</v>
      </c>
      <c r="B1281" t="s">
        <v>67</v>
      </c>
      <c r="C1281" t="s">
        <v>284</v>
      </c>
      <c r="D1281" t="s">
        <v>8209</v>
      </c>
      <c r="E1281" t="s">
        <v>8369</v>
      </c>
      <c r="F1281" t="s">
        <v>493</v>
      </c>
      <c r="G1281" t="s">
        <v>71</v>
      </c>
      <c r="H1281" t="s">
        <v>72</v>
      </c>
      <c r="I1281" t="s">
        <v>230</v>
      </c>
      <c r="J1281" t="s">
        <v>494</v>
      </c>
      <c r="K1281" t="s">
        <v>495</v>
      </c>
      <c r="L1281" t="s">
        <v>61</v>
      </c>
      <c r="M1281" t="s">
        <v>76</v>
      </c>
      <c r="N1281" t="s">
        <v>76</v>
      </c>
      <c r="O1281" t="s">
        <v>76</v>
      </c>
      <c r="P1281" t="s">
        <v>77</v>
      </c>
      <c r="Q1281">
        <v>420</v>
      </c>
      <c r="R1281">
        <v>420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80</v>
      </c>
      <c r="AF1281">
        <v>0</v>
      </c>
      <c r="AG1281">
        <v>120</v>
      </c>
      <c r="AH1281">
        <v>0</v>
      </c>
      <c r="AI1281">
        <v>200</v>
      </c>
      <c r="AJ1281">
        <v>693</v>
      </c>
      <c r="AK1281">
        <v>420</v>
      </c>
      <c r="AL1281">
        <v>0</v>
      </c>
      <c r="AM1281">
        <v>0</v>
      </c>
      <c r="AN1281">
        <v>0</v>
      </c>
      <c r="AO1281">
        <v>0</v>
      </c>
      <c r="AP1281">
        <v>420</v>
      </c>
      <c r="AQ1281">
        <v>120</v>
      </c>
      <c r="AR1281">
        <v>80</v>
      </c>
      <c r="AS1281">
        <v>620</v>
      </c>
      <c r="AT1281" s="1">
        <v>443.72480000000002</v>
      </c>
      <c r="AU1281" s="1">
        <v>186364.416</v>
      </c>
      <c r="AV1281" s="1">
        <v>88744.960000000006</v>
      </c>
      <c r="AW1281" s="1">
        <v>0</v>
      </c>
      <c r="AX1281" t="s">
        <v>495</v>
      </c>
    </row>
    <row r="1282" spans="1:50" x14ac:dyDescent="0.25">
      <c r="A1282" t="s">
        <v>3655</v>
      </c>
      <c r="B1282" t="s">
        <v>190</v>
      </c>
      <c r="C1282" t="s">
        <v>539</v>
      </c>
      <c r="D1282" t="s">
        <v>3656</v>
      </c>
      <c r="E1282" t="s">
        <v>3657</v>
      </c>
      <c r="F1282" t="s">
        <v>451</v>
      </c>
      <c r="G1282" t="s">
        <v>71</v>
      </c>
      <c r="H1282" t="s">
        <v>106</v>
      </c>
      <c r="I1282" t="s">
        <v>73</v>
      </c>
      <c r="J1282" t="s">
        <v>452</v>
      </c>
      <c r="K1282" t="s">
        <v>453</v>
      </c>
      <c r="L1282" t="s">
        <v>196</v>
      </c>
      <c r="M1282" t="s">
        <v>76</v>
      </c>
      <c r="N1282" t="s">
        <v>76</v>
      </c>
      <c r="O1282" t="s">
        <v>76</v>
      </c>
      <c r="P1282" t="s">
        <v>110</v>
      </c>
      <c r="Q1282">
        <v>305</v>
      </c>
      <c r="R1282">
        <v>305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289</v>
      </c>
      <c r="AL1282">
        <v>0</v>
      </c>
      <c r="AM1282">
        <v>0</v>
      </c>
      <c r="AN1282">
        <v>0</v>
      </c>
      <c r="AO1282">
        <v>16</v>
      </c>
      <c r="AP1282">
        <v>305</v>
      </c>
      <c r="AQ1282">
        <v>0</v>
      </c>
      <c r="AR1282">
        <v>0</v>
      </c>
      <c r="AS1282">
        <v>0</v>
      </c>
      <c r="AT1282" s="1">
        <v>694.97</v>
      </c>
      <c r="AU1282" s="1">
        <v>211965.85</v>
      </c>
      <c r="AV1282" s="1">
        <v>0</v>
      </c>
      <c r="AW1282" s="1">
        <v>0</v>
      </c>
      <c r="AX1282" t="s">
        <v>453</v>
      </c>
    </row>
    <row r="1283" spans="1:50" x14ac:dyDescent="0.25">
      <c r="A1283" t="s">
        <v>3658</v>
      </c>
      <c r="B1283" t="s">
        <v>67</v>
      </c>
      <c r="C1283">
        <v>2014</v>
      </c>
      <c r="D1283" t="s">
        <v>3659</v>
      </c>
      <c r="E1283" t="s">
        <v>1032</v>
      </c>
      <c r="F1283" t="s">
        <v>1033</v>
      </c>
      <c r="G1283" t="s">
        <v>71</v>
      </c>
      <c r="H1283" t="s">
        <v>72</v>
      </c>
      <c r="I1283" t="s">
        <v>133</v>
      </c>
      <c r="J1283" t="s">
        <v>1034</v>
      </c>
      <c r="K1283" t="s">
        <v>1035</v>
      </c>
      <c r="L1283" t="s">
        <v>61</v>
      </c>
      <c r="M1283" t="s">
        <v>76</v>
      </c>
      <c r="N1283" t="s">
        <v>76</v>
      </c>
      <c r="O1283" t="s">
        <v>76</v>
      </c>
      <c r="P1283" t="s">
        <v>77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 s="1" t="s">
        <v>78</v>
      </c>
      <c r="AU1283" s="1">
        <v>0</v>
      </c>
      <c r="AV1283" s="1">
        <v>0</v>
      </c>
      <c r="AW1283" s="1">
        <v>0</v>
      </c>
      <c r="AX1283" t="s">
        <v>1035</v>
      </c>
    </row>
    <row r="1284" spans="1:50" x14ac:dyDescent="0.25">
      <c r="A1284" t="s">
        <v>3660</v>
      </c>
      <c r="B1284" t="s">
        <v>101</v>
      </c>
      <c r="C1284" t="s">
        <v>468</v>
      </c>
      <c r="D1284" t="s">
        <v>3661</v>
      </c>
      <c r="E1284" t="s">
        <v>3662</v>
      </c>
      <c r="F1284" t="s">
        <v>987</v>
      </c>
      <c r="G1284" t="s">
        <v>71</v>
      </c>
      <c r="H1284" t="s">
        <v>106</v>
      </c>
      <c r="I1284" t="s">
        <v>73</v>
      </c>
      <c r="J1284" t="s">
        <v>988</v>
      </c>
      <c r="K1284" t="s">
        <v>989</v>
      </c>
      <c r="L1284" t="s">
        <v>61</v>
      </c>
      <c r="M1284" t="s">
        <v>76</v>
      </c>
      <c r="N1284" t="s">
        <v>76</v>
      </c>
      <c r="O1284" t="s">
        <v>76</v>
      </c>
      <c r="P1284" t="s">
        <v>110</v>
      </c>
      <c r="Q1284">
        <v>93</v>
      </c>
      <c r="R1284">
        <v>93</v>
      </c>
      <c r="S1284">
        <v>93</v>
      </c>
      <c r="T1284">
        <v>93</v>
      </c>
      <c r="U1284">
        <v>93</v>
      </c>
      <c r="V1284">
        <v>93</v>
      </c>
      <c r="W1284">
        <v>93</v>
      </c>
      <c r="X1284">
        <v>93</v>
      </c>
      <c r="Y1284">
        <v>93</v>
      </c>
      <c r="Z1284">
        <v>93</v>
      </c>
      <c r="AA1284">
        <v>93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93</v>
      </c>
      <c r="AL1284">
        <v>0</v>
      </c>
      <c r="AM1284">
        <v>0</v>
      </c>
      <c r="AN1284">
        <v>0</v>
      </c>
      <c r="AO1284">
        <v>0</v>
      </c>
      <c r="AP1284">
        <v>93</v>
      </c>
      <c r="AQ1284">
        <v>0</v>
      </c>
      <c r="AR1284">
        <v>0</v>
      </c>
      <c r="AS1284">
        <v>0</v>
      </c>
      <c r="AT1284" s="1">
        <v>606.5</v>
      </c>
      <c r="AU1284" s="1">
        <v>56404.5</v>
      </c>
      <c r="AV1284" s="1">
        <v>0</v>
      </c>
      <c r="AW1284" s="1">
        <v>56404.5</v>
      </c>
      <c r="AX1284" t="s">
        <v>989</v>
      </c>
    </row>
    <row r="1285" spans="1:50" x14ac:dyDescent="0.25">
      <c r="A1285" t="s">
        <v>5872</v>
      </c>
      <c r="B1285" t="s">
        <v>67</v>
      </c>
      <c r="C1285" t="s">
        <v>455</v>
      </c>
      <c r="D1285" t="s">
        <v>76</v>
      </c>
      <c r="E1285" t="s">
        <v>5873</v>
      </c>
      <c r="F1285" t="s">
        <v>5874</v>
      </c>
      <c r="G1285" t="s">
        <v>76</v>
      </c>
      <c r="H1285" t="s">
        <v>72</v>
      </c>
      <c r="I1285" t="s">
        <v>73</v>
      </c>
      <c r="J1285" t="s">
        <v>76</v>
      </c>
      <c r="K1285" t="s">
        <v>460</v>
      </c>
      <c r="L1285" t="s">
        <v>61</v>
      </c>
      <c r="M1285" t="s">
        <v>62</v>
      </c>
      <c r="N1285" t="s">
        <v>63</v>
      </c>
      <c r="O1285" t="s">
        <v>85</v>
      </c>
      <c r="P1285" t="s">
        <v>77</v>
      </c>
      <c r="Q1285">
        <v>1</v>
      </c>
      <c r="R1285">
        <v>1</v>
      </c>
      <c r="S1285">
        <v>1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1</v>
      </c>
      <c r="AA1285">
        <v>1</v>
      </c>
      <c r="AB1285">
        <v>1</v>
      </c>
      <c r="AC1285">
        <v>1</v>
      </c>
      <c r="AD1285">
        <v>1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1</v>
      </c>
      <c r="AQ1285">
        <v>0</v>
      </c>
      <c r="AR1285">
        <v>0</v>
      </c>
      <c r="AS1285">
        <v>0</v>
      </c>
      <c r="AT1285" s="1">
        <v>560</v>
      </c>
      <c r="AU1285" s="1">
        <v>560</v>
      </c>
      <c r="AV1285" s="1">
        <v>0</v>
      </c>
      <c r="AW1285" s="1">
        <v>560</v>
      </c>
      <c r="AX1285" t="s">
        <v>460</v>
      </c>
    </row>
    <row r="1286" spans="1:50" x14ac:dyDescent="0.25">
      <c r="A1286" t="s">
        <v>5936</v>
      </c>
      <c r="B1286" t="s">
        <v>67</v>
      </c>
      <c r="C1286">
        <v>2014</v>
      </c>
      <c r="D1286" t="s">
        <v>5937</v>
      </c>
      <c r="E1286" t="s">
        <v>2134</v>
      </c>
      <c r="F1286" t="s">
        <v>1808</v>
      </c>
      <c r="G1286" t="s">
        <v>71</v>
      </c>
      <c r="H1286" t="s">
        <v>72</v>
      </c>
      <c r="I1286" t="s">
        <v>73</v>
      </c>
      <c r="J1286" t="s">
        <v>1809</v>
      </c>
      <c r="K1286" t="s">
        <v>1810</v>
      </c>
      <c r="L1286" t="s">
        <v>61</v>
      </c>
      <c r="M1286" t="s">
        <v>76</v>
      </c>
      <c r="N1286" t="s">
        <v>76</v>
      </c>
      <c r="O1286" t="s">
        <v>76</v>
      </c>
      <c r="P1286" t="s">
        <v>77</v>
      </c>
      <c r="Q1286">
        <v>28</v>
      </c>
      <c r="R1286">
        <v>28</v>
      </c>
      <c r="S1286">
        <v>28</v>
      </c>
      <c r="T1286">
        <v>28</v>
      </c>
      <c r="U1286">
        <v>28</v>
      </c>
      <c r="V1286">
        <v>28</v>
      </c>
      <c r="W1286">
        <v>28</v>
      </c>
      <c r="X1286">
        <v>28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28</v>
      </c>
      <c r="AL1286">
        <v>0</v>
      </c>
      <c r="AM1286">
        <v>0</v>
      </c>
      <c r="AN1286">
        <v>0</v>
      </c>
      <c r="AO1286">
        <v>0</v>
      </c>
      <c r="AP1286">
        <v>28</v>
      </c>
      <c r="AQ1286">
        <v>0</v>
      </c>
      <c r="AR1286">
        <v>0</v>
      </c>
      <c r="AS1286">
        <v>0</v>
      </c>
      <c r="AT1286" s="1">
        <v>555.28</v>
      </c>
      <c r="AU1286" s="1">
        <v>15547.84</v>
      </c>
      <c r="AV1286" s="1">
        <v>0</v>
      </c>
      <c r="AW1286" s="1">
        <v>15547.84</v>
      </c>
      <c r="AX1286" t="s">
        <v>1810</v>
      </c>
    </row>
    <row r="1287" spans="1:50" x14ac:dyDescent="0.25">
      <c r="A1287" t="s">
        <v>5938</v>
      </c>
      <c r="B1287" t="s">
        <v>101</v>
      </c>
      <c r="C1287" t="s">
        <v>468</v>
      </c>
      <c r="D1287" t="s">
        <v>5939</v>
      </c>
      <c r="E1287" t="s">
        <v>5940</v>
      </c>
      <c r="F1287" t="s">
        <v>1579</v>
      </c>
      <c r="G1287" t="s">
        <v>71</v>
      </c>
      <c r="H1287" t="s">
        <v>106</v>
      </c>
      <c r="I1287" t="s">
        <v>73</v>
      </c>
      <c r="J1287" t="s">
        <v>1580</v>
      </c>
      <c r="K1287" t="s">
        <v>1581</v>
      </c>
      <c r="L1287" t="s">
        <v>61</v>
      </c>
      <c r="M1287" t="s">
        <v>76</v>
      </c>
      <c r="N1287" t="s">
        <v>76</v>
      </c>
      <c r="O1287" t="s">
        <v>76</v>
      </c>
      <c r="P1287" t="s">
        <v>110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 s="1" t="s">
        <v>78</v>
      </c>
      <c r="AU1287" s="1">
        <v>0</v>
      </c>
      <c r="AV1287" s="1">
        <v>0</v>
      </c>
      <c r="AW1287" s="1">
        <v>0</v>
      </c>
      <c r="AX1287" t="s">
        <v>1581</v>
      </c>
    </row>
    <row r="1288" spans="1:50" x14ac:dyDescent="0.25">
      <c r="A1288" t="s">
        <v>5941</v>
      </c>
      <c r="B1288" t="s">
        <v>67</v>
      </c>
      <c r="C1288">
        <v>2014</v>
      </c>
      <c r="D1288" t="s">
        <v>5942</v>
      </c>
      <c r="E1288" t="s">
        <v>441</v>
      </c>
      <c r="F1288" t="s">
        <v>362</v>
      </c>
      <c r="G1288" t="s">
        <v>71</v>
      </c>
      <c r="H1288" t="s">
        <v>72</v>
      </c>
      <c r="I1288" t="s">
        <v>230</v>
      </c>
      <c r="J1288" t="s">
        <v>363</v>
      </c>
      <c r="K1288" t="s">
        <v>364</v>
      </c>
      <c r="L1288" t="s">
        <v>61</v>
      </c>
      <c r="M1288" t="s">
        <v>76</v>
      </c>
      <c r="N1288" t="s">
        <v>76</v>
      </c>
      <c r="O1288" t="s">
        <v>76</v>
      </c>
      <c r="P1288" t="s">
        <v>77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 s="1" t="s">
        <v>78</v>
      </c>
      <c r="AU1288" s="1">
        <v>0</v>
      </c>
      <c r="AV1288" s="1">
        <v>0</v>
      </c>
      <c r="AW1288" s="1">
        <v>0</v>
      </c>
      <c r="AX1288" t="s">
        <v>364</v>
      </c>
    </row>
    <row r="1289" spans="1:50" x14ac:dyDescent="0.25">
      <c r="A1289" t="s">
        <v>5943</v>
      </c>
      <c r="B1289" t="s">
        <v>67</v>
      </c>
      <c r="C1289">
        <v>2014</v>
      </c>
      <c r="D1289" t="s">
        <v>5944</v>
      </c>
      <c r="E1289" t="s">
        <v>1469</v>
      </c>
      <c r="F1289" t="s">
        <v>236</v>
      </c>
      <c r="G1289" t="s">
        <v>71</v>
      </c>
      <c r="H1289" t="s">
        <v>72</v>
      </c>
      <c r="I1289" t="s">
        <v>73</v>
      </c>
      <c r="J1289" t="s">
        <v>237</v>
      </c>
      <c r="K1289" t="s">
        <v>238</v>
      </c>
      <c r="L1289" t="s">
        <v>61</v>
      </c>
      <c r="M1289" t="s">
        <v>76</v>
      </c>
      <c r="N1289" t="s">
        <v>76</v>
      </c>
      <c r="O1289" t="s">
        <v>76</v>
      </c>
      <c r="P1289" t="s">
        <v>77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 s="1" t="s">
        <v>78</v>
      </c>
      <c r="AU1289" s="1">
        <v>0</v>
      </c>
      <c r="AV1289" s="1">
        <v>0</v>
      </c>
      <c r="AW1289" s="1">
        <v>0</v>
      </c>
      <c r="AX1289" t="s">
        <v>238</v>
      </c>
    </row>
    <row r="1290" spans="1:50" x14ac:dyDescent="0.25">
      <c r="A1290" t="s">
        <v>2129</v>
      </c>
      <c r="B1290" t="s">
        <v>101</v>
      </c>
      <c r="C1290" t="s">
        <v>718</v>
      </c>
      <c r="D1290" t="s">
        <v>2130</v>
      </c>
      <c r="E1290" t="s">
        <v>2131</v>
      </c>
      <c r="F1290" t="s">
        <v>229</v>
      </c>
      <c r="G1290" t="s">
        <v>71</v>
      </c>
      <c r="H1290" t="s">
        <v>106</v>
      </c>
      <c r="I1290" t="s">
        <v>230</v>
      </c>
      <c r="J1290" t="s">
        <v>231</v>
      </c>
      <c r="K1290" t="s">
        <v>229</v>
      </c>
      <c r="L1290" t="s">
        <v>61</v>
      </c>
      <c r="M1290" t="s">
        <v>76</v>
      </c>
      <c r="N1290" t="s">
        <v>76</v>
      </c>
      <c r="O1290" t="s">
        <v>76</v>
      </c>
      <c r="P1290" t="s">
        <v>110</v>
      </c>
      <c r="Q1290">
        <v>178</v>
      </c>
      <c r="R1290">
        <v>178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95</v>
      </c>
      <c r="AF1290">
        <v>0</v>
      </c>
      <c r="AG1290">
        <v>4</v>
      </c>
      <c r="AH1290">
        <v>0</v>
      </c>
      <c r="AI1290">
        <v>99</v>
      </c>
      <c r="AJ1290">
        <v>0</v>
      </c>
      <c r="AK1290">
        <v>178</v>
      </c>
      <c r="AL1290">
        <v>0</v>
      </c>
      <c r="AM1290">
        <v>0</v>
      </c>
      <c r="AN1290">
        <v>0</v>
      </c>
      <c r="AO1290">
        <v>0</v>
      </c>
      <c r="AP1290">
        <v>178</v>
      </c>
      <c r="AQ1290">
        <v>0</v>
      </c>
      <c r="AR1290">
        <v>99</v>
      </c>
      <c r="AS1290">
        <v>95</v>
      </c>
      <c r="AT1290" s="1">
        <v>563.37</v>
      </c>
      <c r="AU1290" s="1">
        <v>100279.86</v>
      </c>
      <c r="AV1290" s="1">
        <v>55773.63</v>
      </c>
      <c r="AW1290" s="1">
        <v>0</v>
      </c>
      <c r="AX1290" t="s">
        <v>229</v>
      </c>
    </row>
    <row r="1291" spans="1:50" x14ac:dyDescent="0.25">
      <c r="A1291" t="s">
        <v>2132</v>
      </c>
      <c r="B1291" t="s">
        <v>67</v>
      </c>
      <c r="C1291">
        <v>2014</v>
      </c>
      <c r="D1291" t="s">
        <v>2133</v>
      </c>
      <c r="E1291" t="s">
        <v>2134</v>
      </c>
      <c r="F1291" t="s">
        <v>1808</v>
      </c>
      <c r="G1291" t="s">
        <v>71</v>
      </c>
      <c r="H1291" t="s">
        <v>72</v>
      </c>
      <c r="I1291" t="s">
        <v>73</v>
      </c>
      <c r="J1291" t="s">
        <v>1809</v>
      </c>
      <c r="K1291" t="s">
        <v>1810</v>
      </c>
      <c r="L1291" t="s">
        <v>61</v>
      </c>
      <c r="M1291" t="s">
        <v>76</v>
      </c>
      <c r="N1291" t="s">
        <v>76</v>
      </c>
      <c r="O1291" t="s">
        <v>76</v>
      </c>
      <c r="P1291" t="s">
        <v>77</v>
      </c>
      <c r="Q1291">
        <v>18</v>
      </c>
      <c r="R1291">
        <v>18</v>
      </c>
      <c r="S1291">
        <v>18</v>
      </c>
      <c r="T1291">
        <v>18</v>
      </c>
      <c r="U1291">
        <v>18</v>
      </c>
      <c r="V1291">
        <v>18</v>
      </c>
      <c r="W1291">
        <v>18</v>
      </c>
      <c r="X1291">
        <v>18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18</v>
      </c>
      <c r="AL1291">
        <v>0</v>
      </c>
      <c r="AM1291">
        <v>0</v>
      </c>
      <c r="AN1291">
        <v>0</v>
      </c>
      <c r="AO1291">
        <v>0</v>
      </c>
      <c r="AP1291">
        <v>18</v>
      </c>
      <c r="AQ1291">
        <v>0</v>
      </c>
      <c r="AR1291">
        <v>0</v>
      </c>
      <c r="AS1291">
        <v>0</v>
      </c>
      <c r="AT1291" s="1">
        <v>647.08000000000004</v>
      </c>
      <c r="AU1291" s="1">
        <v>11647.44</v>
      </c>
      <c r="AV1291" s="1">
        <v>0</v>
      </c>
      <c r="AW1291" s="1">
        <v>11647.44</v>
      </c>
      <c r="AX1291" t="s">
        <v>1810</v>
      </c>
    </row>
    <row r="1292" spans="1:50" x14ac:dyDescent="0.25">
      <c r="A1292" t="s">
        <v>2135</v>
      </c>
      <c r="B1292" t="s">
        <v>67</v>
      </c>
      <c r="C1292">
        <v>2014</v>
      </c>
      <c r="D1292" t="s">
        <v>2136</v>
      </c>
      <c r="E1292" t="s">
        <v>1354</v>
      </c>
      <c r="F1292" t="s">
        <v>1355</v>
      </c>
      <c r="G1292" t="s">
        <v>71</v>
      </c>
      <c r="H1292" t="s">
        <v>72</v>
      </c>
      <c r="I1292" t="s">
        <v>355</v>
      </c>
      <c r="J1292" t="s">
        <v>1356</v>
      </c>
      <c r="K1292" t="s">
        <v>1357</v>
      </c>
      <c r="L1292" t="s">
        <v>61</v>
      </c>
      <c r="M1292" t="s">
        <v>76</v>
      </c>
      <c r="N1292" t="s">
        <v>76</v>
      </c>
      <c r="O1292" t="s">
        <v>76</v>
      </c>
      <c r="P1292" t="s">
        <v>77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 s="1" t="s">
        <v>78</v>
      </c>
      <c r="AU1292" s="1">
        <v>0</v>
      </c>
      <c r="AV1292" s="1">
        <v>0</v>
      </c>
      <c r="AW1292" s="1">
        <v>0</v>
      </c>
      <c r="AX1292" t="s">
        <v>1357</v>
      </c>
    </row>
    <row r="1293" spans="1:50" x14ac:dyDescent="0.25">
      <c r="A1293" t="s">
        <v>2137</v>
      </c>
      <c r="B1293" t="s">
        <v>67</v>
      </c>
      <c r="C1293">
        <v>2014</v>
      </c>
      <c r="D1293" t="s">
        <v>2138</v>
      </c>
      <c r="E1293" t="s">
        <v>923</v>
      </c>
      <c r="F1293" t="s">
        <v>397</v>
      </c>
      <c r="G1293" t="s">
        <v>71</v>
      </c>
      <c r="H1293" t="s">
        <v>72</v>
      </c>
      <c r="I1293" t="s">
        <v>230</v>
      </c>
      <c r="J1293" t="s">
        <v>398</v>
      </c>
      <c r="K1293" t="s">
        <v>399</v>
      </c>
      <c r="L1293" t="s">
        <v>61</v>
      </c>
      <c r="M1293" t="s">
        <v>76</v>
      </c>
      <c r="N1293" t="s">
        <v>76</v>
      </c>
      <c r="O1293" t="s">
        <v>76</v>
      </c>
      <c r="P1293" t="s">
        <v>77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 s="1" t="s">
        <v>78</v>
      </c>
      <c r="AU1293" s="1">
        <v>0</v>
      </c>
      <c r="AV1293" s="1">
        <v>0</v>
      </c>
      <c r="AW1293" s="1">
        <v>0</v>
      </c>
      <c r="AX1293" t="s">
        <v>399</v>
      </c>
    </row>
    <row r="1294" spans="1:50" x14ac:dyDescent="0.25">
      <c r="A1294" t="s">
        <v>2139</v>
      </c>
      <c r="B1294" t="s">
        <v>101</v>
      </c>
      <c r="C1294" t="s">
        <v>171</v>
      </c>
      <c r="D1294" t="s">
        <v>2140</v>
      </c>
      <c r="E1294" t="s">
        <v>402</v>
      </c>
      <c r="F1294" t="s">
        <v>403</v>
      </c>
      <c r="G1294" t="s">
        <v>71</v>
      </c>
      <c r="H1294" t="s">
        <v>106</v>
      </c>
      <c r="I1294" t="s">
        <v>230</v>
      </c>
      <c r="J1294" t="s">
        <v>404</v>
      </c>
      <c r="K1294" t="s">
        <v>405</v>
      </c>
      <c r="L1294" t="s">
        <v>61</v>
      </c>
      <c r="M1294" t="s">
        <v>76</v>
      </c>
      <c r="N1294" t="s">
        <v>76</v>
      </c>
      <c r="O1294" t="s">
        <v>76</v>
      </c>
      <c r="P1294" t="s">
        <v>110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 s="1" t="s">
        <v>78</v>
      </c>
      <c r="AU1294" s="1">
        <v>0</v>
      </c>
      <c r="AV1294" s="1">
        <v>0</v>
      </c>
      <c r="AW1294" s="1">
        <v>0</v>
      </c>
      <c r="AX1294" t="s">
        <v>405</v>
      </c>
    </row>
    <row r="1295" spans="1:50" x14ac:dyDescent="0.25">
      <c r="A1295" t="s">
        <v>6198</v>
      </c>
      <c r="B1295" t="s">
        <v>67</v>
      </c>
      <c r="C1295" t="s">
        <v>284</v>
      </c>
      <c r="D1295" t="s">
        <v>6199</v>
      </c>
      <c r="E1295" t="s">
        <v>6200</v>
      </c>
      <c r="F1295" t="s">
        <v>451</v>
      </c>
      <c r="G1295" t="s">
        <v>71</v>
      </c>
      <c r="H1295" t="s">
        <v>72</v>
      </c>
      <c r="I1295" t="s">
        <v>73</v>
      </c>
      <c r="J1295" t="s">
        <v>452</v>
      </c>
      <c r="K1295" t="s">
        <v>453</v>
      </c>
      <c r="L1295" t="s">
        <v>61</v>
      </c>
      <c r="M1295" t="s">
        <v>76</v>
      </c>
      <c r="N1295" t="s">
        <v>76</v>
      </c>
      <c r="O1295" t="s">
        <v>76</v>
      </c>
      <c r="P1295" t="s">
        <v>77</v>
      </c>
      <c r="Q1295">
        <v>81560</v>
      </c>
      <c r="R1295">
        <v>81560</v>
      </c>
      <c r="S1295">
        <v>29880</v>
      </c>
      <c r="T1295">
        <v>18660</v>
      </c>
      <c r="U1295">
        <v>11540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11340</v>
      </c>
      <c r="AH1295">
        <v>0</v>
      </c>
      <c r="AI1295">
        <v>11340</v>
      </c>
      <c r="AJ1295">
        <v>0</v>
      </c>
      <c r="AK1295">
        <v>78660</v>
      </c>
      <c r="AL1295">
        <v>0</v>
      </c>
      <c r="AM1295">
        <v>0</v>
      </c>
      <c r="AN1295">
        <v>2900</v>
      </c>
      <c r="AO1295">
        <v>0</v>
      </c>
      <c r="AP1295">
        <v>81560</v>
      </c>
      <c r="AQ1295">
        <v>0</v>
      </c>
      <c r="AR1295">
        <v>11340</v>
      </c>
      <c r="AS1295">
        <v>0</v>
      </c>
      <c r="AT1295" s="1">
        <v>583.34400000000005</v>
      </c>
      <c r="AU1295" s="1">
        <v>47577536.640000001</v>
      </c>
      <c r="AV1295" s="1">
        <v>6615120.9600000009</v>
      </c>
      <c r="AW1295" s="1">
        <v>0</v>
      </c>
      <c r="AX1295" t="s">
        <v>453</v>
      </c>
    </row>
    <row r="1296" spans="1:50" x14ac:dyDescent="0.25">
      <c r="A1296" t="s">
        <v>6201</v>
      </c>
      <c r="B1296" t="s">
        <v>51</v>
      </c>
      <c r="C1296" t="s">
        <v>122</v>
      </c>
      <c r="D1296" t="s">
        <v>6202</v>
      </c>
      <c r="E1296" t="s">
        <v>6203</v>
      </c>
      <c r="F1296" t="s">
        <v>318</v>
      </c>
      <c r="G1296" t="s">
        <v>319</v>
      </c>
      <c r="H1296" t="s">
        <v>57</v>
      </c>
      <c r="I1296" t="s">
        <v>126</v>
      </c>
      <c r="J1296" t="s">
        <v>76</v>
      </c>
      <c r="K1296" t="s">
        <v>76</v>
      </c>
      <c r="L1296" t="s">
        <v>61</v>
      </c>
      <c r="M1296" t="s">
        <v>62</v>
      </c>
      <c r="N1296" t="s">
        <v>63</v>
      </c>
      <c r="O1296" t="s">
        <v>127</v>
      </c>
      <c r="P1296" t="s">
        <v>127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 s="1" t="s">
        <v>78</v>
      </c>
      <c r="AU1296" s="1">
        <v>0</v>
      </c>
      <c r="AV1296" s="1">
        <v>0</v>
      </c>
      <c r="AW1296" s="1">
        <v>0</v>
      </c>
      <c r="AX1296" t="s">
        <v>318</v>
      </c>
    </row>
    <row r="1297" spans="1:50" x14ac:dyDescent="0.25">
      <c r="A1297" t="s">
        <v>6204</v>
      </c>
      <c r="B1297" t="s">
        <v>51</v>
      </c>
      <c r="C1297" t="s">
        <v>122</v>
      </c>
      <c r="D1297" t="s">
        <v>6205</v>
      </c>
      <c r="E1297" t="s">
        <v>6206</v>
      </c>
      <c r="F1297" t="s">
        <v>275</v>
      </c>
      <c r="G1297" t="s">
        <v>76</v>
      </c>
      <c r="H1297" t="s">
        <v>57</v>
      </c>
      <c r="I1297" t="s">
        <v>126</v>
      </c>
      <c r="J1297" t="s">
        <v>76</v>
      </c>
      <c r="K1297" t="s">
        <v>76</v>
      </c>
      <c r="L1297" t="s">
        <v>61</v>
      </c>
      <c r="M1297" t="s">
        <v>62</v>
      </c>
      <c r="N1297" t="s">
        <v>76</v>
      </c>
      <c r="O1297" t="s">
        <v>76</v>
      </c>
      <c r="P1297" t="s">
        <v>127</v>
      </c>
      <c r="Q1297">
        <v>5</v>
      </c>
      <c r="R1297">
        <v>5</v>
      </c>
      <c r="S1297">
        <v>5</v>
      </c>
      <c r="T1297">
        <v>1</v>
      </c>
      <c r="U1297">
        <v>1</v>
      </c>
      <c r="V1297">
        <v>1</v>
      </c>
      <c r="W1297">
        <v>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5</v>
      </c>
      <c r="AL1297">
        <v>0</v>
      </c>
      <c r="AM1297">
        <v>0</v>
      </c>
      <c r="AN1297">
        <v>0</v>
      </c>
      <c r="AO1297">
        <v>0</v>
      </c>
      <c r="AP1297">
        <v>5</v>
      </c>
      <c r="AQ1297">
        <v>0</v>
      </c>
      <c r="AR1297">
        <v>0</v>
      </c>
      <c r="AS1297">
        <v>0</v>
      </c>
      <c r="AT1297" s="1">
        <v>6996</v>
      </c>
      <c r="AU1297" s="1">
        <v>34980</v>
      </c>
      <c r="AV1297" s="1">
        <v>0</v>
      </c>
      <c r="AW1297" s="1">
        <v>0</v>
      </c>
      <c r="AX1297" t="s">
        <v>275</v>
      </c>
    </row>
    <row r="1298" spans="1:50" x14ac:dyDescent="0.25">
      <c r="A1298" t="s">
        <v>6207</v>
      </c>
      <c r="B1298" t="s">
        <v>101</v>
      </c>
      <c r="C1298" t="s">
        <v>468</v>
      </c>
      <c r="D1298" t="s">
        <v>6208</v>
      </c>
      <c r="E1298" t="s">
        <v>6209</v>
      </c>
      <c r="F1298" t="s">
        <v>900</v>
      </c>
      <c r="G1298" t="s">
        <v>71</v>
      </c>
      <c r="H1298" t="s">
        <v>106</v>
      </c>
      <c r="I1298" t="s">
        <v>230</v>
      </c>
      <c r="J1298" t="s">
        <v>901</v>
      </c>
      <c r="K1298" t="s">
        <v>902</v>
      </c>
      <c r="L1298" t="s">
        <v>61</v>
      </c>
      <c r="M1298" t="s">
        <v>76</v>
      </c>
      <c r="N1298" t="s">
        <v>76</v>
      </c>
      <c r="O1298" t="s">
        <v>76</v>
      </c>
      <c r="P1298" t="s">
        <v>110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 s="1" t="s">
        <v>78</v>
      </c>
      <c r="AU1298" s="1">
        <v>0</v>
      </c>
      <c r="AV1298" s="1">
        <v>0</v>
      </c>
      <c r="AW1298" s="1">
        <v>0</v>
      </c>
      <c r="AX1298" t="s">
        <v>902</v>
      </c>
    </row>
    <row r="1299" spans="1:50" x14ac:dyDescent="0.25">
      <c r="A1299" t="s">
        <v>6210</v>
      </c>
      <c r="B1299" t="s">
        <v>51</v>
      </c>
      <c r="C1299" t="s">
        <v>752</v>
      </c>
      <c r="D1299" t="s">
        <v>6211</v>
      </c>
      <c r="E1299" t="s">
        <v>6212</v>
      </c>
      <c r="F1299" t="s">
        <v>935</v>
      </c>
      <c r="G1299" t="s">
        <v>56</v>
      </c>
      <c r="H1299" t="s">
        <v>72</v>
      </c>
      <c r="I1299" t="s">
        <v>90</v>
      </c>
      <c r="J1299" t="s">
        <v>936</v>
      </c>
      <c r="K1299" t="s">
        <v>937</v>
      </c>
      <c r="L1299" t="s">
        <v>61</v>
      </c>
      <c r="M1299" t="s">
        <v>62</v>
      </c>
      <c r="N1299" t="s">
        <v>63</v>
      </c>
      <c r="O1299" t="s">
        <v>64</v>
      </c>
      <c r="P1299" t="s">
        <v>65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 s="1" t="s">
        <v>78</v>
      </c>
      <c r="AU1299" s="1">
        <v>0</v>
      </c>
      <c r="AV1299" s="1">
        <v>0</v>
      </c>
      <c r="AW1299" s="1">
        <v>0</v>
      </c>
      <c r="AX1299" t="s">
        <v>937</v>
      </c>
    </row>
    <row r="1300" spans="1:50" x14ac:dyDescent="0.25">
      <c r="A1300" t="s">
        <v>2078</v>
      </c>
      <c r="B1300" t="s">
        <v>51</v>
      </c>
      <c r="C1300" t="s">
        <v>156</v>
      </c>
      <c r="D1300" t="s">
        <v>2079</v>
      </c>
      <c r="E1300" t="s">
        <v>2080</v>
      </c>
      <c r="F1300" t="s">
        <v>2081</v>
      </c>
      <c r="G1300" t="s">
        <v>116</v>
      </c>
      <c r="H1300" t="s">
        <v>57</v>
      </c>
      <c r="I1300" t="s">
        <v>117</v>
      </c>
      <c r="J1300" t="s">
        <v>2082</v>
      </c>
      <c r="K1300" t="s">
        <v>2083</v>
      </c>
      <c r="L1300" t="s">
        <v>61</v>
      </c>
      <c r="M1300" t="s">
        <v>76</v>
      </c>
      <c r="N1300" t="s">
        <v>76</v>
      </c>
      <c r="O1300" t="s">
        <v>76</v>
      </c>
      <c r="P1300" t="s">
        <v>120</v>
      </c>
      <c r="Q1300">
        <v>43</v>
      </c>
      <c r="R1300">
        <v>43</v>
      </c>
      <c r="S1300">
        <v>43</v>
      </c>
      <c r="T1300">
        <v>43</v>
      </c>
      <c r="U1300">
        <v>43</v>
      </c>
      <c r="V1300">
        <v>43</v>
      </c>
      <c r="W1300">
        <v>43</v>
      </c>
      <c r="X1300">
        <v>43</v>
      </c>
      <c r="Y1300">
        <v>43</v>
      </c>
      <c r="Z1300">
        <v>43</v>
      </c>
      <c r="AA1300">
        <v>43</v>
      </c>
      <c r="AB1300">
        <v>43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43</v>
      </c>
      <c r="AL1300">
        <v>0</v>
      </c>
      <c r="AM1300">
        <v>0</v>
      </c>
      <c r="AN1300">
        <v>0</v>
      </c>
      <c r="AO1300">
        <v>0</v>
      </c>
      <c r="AP1300">
        <v>43</v>
      </c>
      <c r="AQ1300">
        <v>0</v>
      </c>
      <c r="AR1300">
        <v>0</v>
      </c>
      <c r="AS1300">
        <v>0</v>
      </c>
      <c r="AT1300" s="1">
        <v>210.77</v>
      </c>
      <c r="AU1300" s="1">
        <v>9063.11</v>
      </c>
      <c r="AV1300" s="1">
        <v>0</v>
      </c>
      <c r="AW1300" s="1">
        <v>9063.11</v>
      </c>
      <c r="AX1300" t="s">
        <v>2083</v>
      </c>
    </row>
    <row r="1301" spans="1:50" x14ac:dyDescent="0.25">
      <c r="A1301" t="s">
        <v>2084</v>
      </c>
      <c r="B1301" t="s">
        <v>101</v>
      </c>
      <c r="C1301" t="s">
        <v>102</v>
      </c>
      <c r="D1301" t="s">
        <v>2085</v>
      </c>
      <c r="E1301" t="s">
        <v>2086</v>
      </c>
      <c r="F1301" t="s">
        <v>1591</v>
      </c>
      <c r="G1301" t="s">
        <v>71</v>
      </c>
      <c r="H1301" t="s">
        <v>106</v>
      </c>
      <c r="I1301" t="s">
        <v>674</v>
      </c>
      <c r="J1301" t="s">
        <v>1592</v>
      </c>
      <c r="K1301" t="s">
        <v>1593</v>
      </c>
      <c r="L1301" t="s">
        <v>61</v>
      </c>
      <c r="M1301" t="s">
        <v>76</v>
      </c>
      <c r="N1301" t="s">
        <v>76</v>
      </c>
      <c r="O1301" t="s">
        <v>76</v>
      </c>
      <c r="P1301" t="s">
        <v>110</v>
      </c>
      <c r="Q1301">
        <v>1027</v>
      </c>
      <c r="R1301">
        <v>1027</v>
      </c>
      <c r="S1301">
        <v>967</v>
      </c>
      <c r="T1301">
        <v>866</v>
      </c>
      <c r="U1301">
        <v>854</v>
      </c>
      <c r="V1301">
        <v>532</v>
      </c>
      <c r="W1301">
        <v>172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588</v>
      </c>
      <c r="AH1301">
        <v>0</v>
      </c>
      <c r="AI1301">
        <v>588</v>
      </c>
      <c r="AJ1301">
        <v>76</v>
      </c>
      <c r="AK1301">
        <v>1027</v>
      </c>
      <c r="AL1301">
        <v>0</v>
      </c>
      <c r="AM1301">
        <v>0</v>
      </c>
      <c r="AN1301">
        <v>0</v>
      </c>
      <c r="AO1301">
        <v>0</v>
      </c>
      <c r="AP1301">
        <v>1027</v>
      </c>
      <c r="AQ1301">
        <v>0</v>
      </c>
      <c r="AR1301">
        <v>588</v>
      </c>
      <c r="AS1301">
        <v>0</v>
      </c>
      <c r="AT1301" s="1">
        <v>329.94</v>
      </c>
      <c r="AU1301" s="1">
        <v>338848.38</v>
      </c>
      <c r="AV1301" s="1">
        <v>194004.72</v>
      </c>
      <c r="AW1301" s="1">
        <v>0</v>
      </c>
      <c r="AX1301" t="s">
        <v>1593</v>
      </c>
    </row>
    <row r="1302" spans="1:50" x14ac:dyDescent="0.25">
      <c r="A1302" t="s">
        <v>2087</v>
      </c>
      <c r="B1302" t="s">
        <v>190</v>
      </c>
      <c r="C1302" t="s">
        <v>791</v>
      </c>
      <c r="D1302" t="s">
        <v>2088</v>
      </c>
      <c r="E1302" t="s">
        <v>2077</v>
      </c>
      <c r="F1302" t="s">
        <v>263</v>
      </c>
      <c r="G1302" t="s">
        <v>71</v>
      </c>
      <c r="H1302" t="s">
        <v>106</v>
      </c>
      <c r="I1302" t="s">
        <v>73</v>
      </c>
      <c r="J1302" t="s">
        <v>264</v>
      </c>
      <c r="K1302" t="s">
        <v>265</v>
      </c>
      <c r="L1302" t="s">
        <v>196</v>
      </c>
      <c r="M1302" t="s">
        <v>76</v>
      </c>
      <c r="N1302" t="s">
        <v>76</v>
      </c>
      <c r="O1302" t="s">
        <v>76</v>
      </c>
      <c r="P1302" t="s">
        <v>110</v>
      </c>
      <c r="Q1302">
        <v>1907</v>
      </c>
      <c r="R1302">
        <v>1907</v>
      </c>
      <c r="S1302">
        <v>1907</v>
      </c>
      <c r="T1302">
        <v>1907</v>
      </c>
      <c r="U1302">
        <v>1907</v>
      </c>
      <c r="V1302">
        <v>1907</v>
      </c>
      <c r="W1302">
        <v>1558</v>
      </c>
      <c r="X1302">
        <v>882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1870</v>
      </c>
      <c r="AL1302">
        <v>0</v>
      </c>
      <c r="AM1302">
        <v>0</v>
      </c>
      <c r="AN1302">
        <v>0</v>
      </c>
      <c r="AO1302">
        <v>37</v>
      </c>
      <c r="AP1302">
        <v>1907</v>
      </c>
      <c r="AQ1302">
        <v>0</v>
      </c>
      <c r="AR1302">
        <v>0</v>
      </c>
      <c r="AS1302">
        <v>0</v>
      </c>
      <c r="AT1302" s="1">
        <v>324.05</v>
      </c>
      <c r="AU1302" s="1">
        <v>617963.35</v>
      </c>
      <c r="AV1302" s="1">
        <v>0</v>
      </c>
      <c r="AW1302" s="1">
        <v>285812.10000000003</v>
      </c>
      <c r="AX1302" t="s">
        <v>265</v>
      </c>
    </row>
    <row r="1303" spans="1:50" x14ac:dyDescent="0.25">
      <c r="A1303" t="s">
        <v>2089</v>
      </c>
      <c r="B1303" t="s">
        <v>101</v>
      </c>
      <c r="C1303" t="s">
        <v>156</v>
      </c>
      <c r="D1303" t="s">
        <v>2090</v>
      </c>
      <c r="E1303" t="s">
        <v>1808</v>
      </c>
      <c r="F1303" t="s">
        <v>1808</v>
      </c>
      <c r="G1303" t="s">
        <v>71</v>
      </c>
      <c r="H1303" t="s">
        <v>106</v>
      </c>
      <c r="I1303" t="s">
        <v>73</v>
      </c>
      <c r="J1303" t="s">
        <v>1809</v>
      </c>
      <c r="K1303" t="s">
        <v>1810</v>
      </c>
      <c r="L1303" t="s">
        <v>61</v>
      </c>
      <c r="M1303" t="s">
        <v>76</v>
      </c>
      <c r="N1303" t="s">
        <v>76</v>
      </c>
      <c r="O1303" t="s">
        <v>76</v>
      </c>
      <c r="P1303" t="s">
        <v>110</v>
      </c>
      <c r="Q1303">
        <v>134</v>
      </c>
      <c r="R1303">
        <v>134</v>
      </c>
      <c r="S1303">
        <v>134</v>
      </c>
      <c r="T1303">
        <v>134</v>
      </c>
      <c r="U1303">
        <v>134</v>
      </c>
      <c r="V1303">
        <v>134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3</v>
      </c>
      <c r="AL1303">
        <v>0</v>
      </c>
      <c r="AM1303">
        <v>0</v>
      </c>
      <c r="AN1303">
        <v>131</v>
      </c>
      <c r="AO1303">
        <v>0</v>
      </c>
      <c r="AP1303">
        <v>134</v>
      </c>
      <c r="AQ1303">
        <v>0</v>
      </c>
      <c r="AR1303">
        <v>0</v>
      </c>
      <c r="AS1303">
        <v>0</v>
      </c>
      <c r="AT1303" s="1">
        <v>748.93</v>
      </c>
      <c r="AU1303" s="1">
        <v>100356.62</v>
      </c>
      <c r="AV1303" s="1">
        <v>0</v>
      </c>
      <c r="AW1303" s="1">
        <v>0</v>
      </c>
      <c r="AX1303" t="s">
        <v>1810</v>
      </c>
    </row>
    <row r="1304" spans="1:50" x14ac:dyDescent="0.25">
      <c r="A1304" t="s">
        <v>2091</v>
      </c>
      <c r="B1304" t="s">
        <v>67</v>
      </c>
      <c r="C1304">
        <v>2014</v>
      </c>
      <c r="D1304" t="s">
        <v>2092</v>
      </c>
      <c r="E1304" t="s">
        <v>268</v>
      </c>
      <c r="F1304" t="s">
        <v>269</v>
      </c>
      <c r="G1304" t="s">
        <v>71</v>
      </c>
      <c r="H1304" t="s">
        <v>72</v>
      </c>
      <c r="I1304" t="s">
        <v>73</v>
      </c>
      <c r="J1304" t="s">
        <v>270</v>
      </c>
      <c r="K1304" t="s">
        <v>271</v>
      </c>
      <c r="L1304" t="s">
        <v>61</v>
      </c>
      <c r="M1304" t="s">
        <v>62</v>
      </c>
      <c r="N1304" t="s">
        <v>76</v>
      </c>
      <c r="O1304" t="s">
        <v>76</v>
      </c>
      <c r="P1304" t="s">
        <v>77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 s="1" t="s">
        <v>78</v>
      </c>
      <c r="AU1304" s="1">
        <v>0</v>
      </c>
      <c r="AV1304" s="1">
        <v>0</v>
      </c>
      <c r="AW1304" s="1">
        <v>0</v>
      </c>
      <c r="AX1304" t="s">
        <v>271</v>
      </c>
    </row>
    <row r="1305" spans="1:50" x14ac:dyDescent="0.25">
      <c r="A1305" t="s">
        <v>3673</v>
      </c>
      <c r="B1305" t="s">
        <v>67</v>
      </c>
      <c r="C1305">
        <v>2014</v>
      </c>
      <c r="D1305" t="s">
        <v>3674</v>
      </c>
      <c r="E1305" t="s">
        <v>3675</v>
      </c>
      <c r="F1305" t="s">
        <v>263</v>
      </c>
      <c r="G1305" t="s">
        <v>71</v>
      </c>
      <c r="H1305" t="s">
        <v>72</v>
      </c>
      <c r="I1305" t="s">
        <v>73</v>
      </c>
      <c r="J1305" t="s">
        <v>264</v>
      </c>
      <c r="K1305" t="s">
        <v>265</v>
      </c>
      <c r="L1305" t="s">
        <v>61</v>
      </c>
      <c r="M1305" t="s">
        <v>76</v>
      </c>
      <c r="N1305" t="s">
        <v>76</v>
      </c>
      <c r="O1305" t="s">
        <v>76</v>
      </c>
      <c r="P1305" t="s">
        <v>77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 s="1" t="s">
        <v>78</v>
      </c>
      <c r="AU1305" s="1">
        <v>0</v>
      </c>
      <c r="AV1305" s="1">
        <v>0</v>
      </c>
      <c r="AW1305" s="1">
        <v>0</v>
      </c>
      <c r="AX1305" t="s">
        <v>265</v>
      </c>
    </row>
    <row r="1306" spans="1:50" x14ac:dyDescent="0.25">
      <c r="A1306" t="s">
        <v>3676</v>
      </c>
      <c r="B1306" t="s">
        <v>101</v>
      </c>
      <c r="C1306" t="s">
        <v>1148</v>
      </c>
      <c r="D1306" t="s">
        <v>3677</v>
      </c>
      <c r="E1306" t="s">
        <v>3678</v>
      </c>
      <c r="F1306" t="s">
        <v>1179</v>
      </c>
      <c r="G1306" t="s">
        <v>71</v>
      </c>
      <c r="H1306" t="s">
        <v>106</v>
      </c>
      <c r="I1306" t="s">
        <v>674</v>
      </c>
      <c r="J1306" t="s">
        <v>1180</v>
      </c>
      <c r="K1306" t="s">
        <v>1181</v>
      </c>
      <c r="L1306" t="s">
        <v>61</v>
      </c>
      <c r="M1306" t="s">
        <v>76</v>
      </c>
      <c r="N1306" t="s">
        <v>76</v>
      </c>
      <c r="O1306" t="s">
        <v>76</v>
      </c>
      <c r="P1306" t="s">
        <v>110</v>
      </c>
      <c r="Q1306">
        <v>597</v>
      </c>
      <c r="R1306">
        <v>597</v>
      </c>
      <c r="S1306">
        <v>555</v>
      </c>
      <c r="T1306">
        <v>387</v>
      </c>
      <c r="U1306">
        <v>302</v>
      </c>
      <c r="V1306">
        <v>102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200</v>
      </c>
      <c r="AH1306">
        <v>0</v>
      </c>
      <c r="AI1306">
        <v>200</v>
      </c>
      <c r="AJ1306">
        <v>1</v>
      </c>
      <c r="AK1306">
        <v>597</v>
      </c>
      <c r="AL1306">
        <v>0</v>
      </c>
      <c r="AM1306">
        <v>0</v>
      </c>
      <c r="AN1306">
        <v>0</v>
      </c>
      <c r="AO1306">
        <v>0</v>
      </c>
      <c r="AP1306">
        <v>597</v>
      </c>
      <c r="AQ1306">
        <v>0</v>
      </c>
      <c r="AR1306">
        <v>200</v>
      </c>
      <c r="AS1306">
        <v>0</v>
      </c>
      <c r="AT1306" s="1">
        <v>452.09</v>
      </c>
      <c r="AU1306" s="1">
        <v>269897.73</v>
      </c>
      <c r="AV1306" s="1">
        <v>90418</v>
      </c>
      <c r="AW1306" s="1">
        <v>0</v>
      </c>
      <c r="AX1306" t="s">
        <v>1181</v>
      </c>
    </row>
    <row r="1307" spans="1:50" x14ac:dyDescent="0.25">
      <c r="A1307" t="s">
        <v>3679</v>
      </c>
      <c r="B1307" t="s">
        <v>67</v>
      </c>
      <c r="C1307" t="s">
        <v>102</v>
      </c>
      <c r="D1307" t="s">
        <v>3680</v>
      </c>
      <c r="E1307" t="s">
        <v>3681</v>
      </c>
      <c r="F1307" t="s">
        <v>651</v>
      </c>
      <c r="G1307" t="s">
        <v>71</v>
      </c>
      <c r="H1307" t="s">
        <v>72</v>
      </c>
      <c r="I1307" t="s">
        <v>73</v>
      </c>
      <c r="J1307" t="s">
        <v>652</v>
      </c>
      <c r="K1307" t="s">
        <v>653</v>
      </c>
      <c r="L1307" t="s">
        <v>61</v>
      </c>
      <c r="M1307" t="s">
        <v>76</v>
      </c>
      <c r="N1307" t="s">
        <v>76</v>
      </c>
      <c r="O1307" t="s">
        <v>76</v>
      </c>
      <c r="P1307" t="s">
        <v>77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 s="1" t="s">
        <v>78</v>
      </c>
      <c r="AU1307" s="1">
        <v>0</v>
      </c>
      <c r="AV1307" s="1">
        <v>0</v>
      </c>
      <c r="AW1307" s="1">
        <v>0</v>
      </c>
      <c r="AX1307" t="s">
        <v>653</v>
      </c>
    </row>
    <row r="1308" spans="1:50" x14ac:dyDescent="0.25">
      <c r="A1308" t="s">
        <v>3682</v>
      </c>
      <c r="B1308" t="s">
        <v>101</v>
      </c>
      <c r="C1308" t="s">
        <v>171</v>
      </c>
      <c r="D1308" t="s">
        <v>3683</v>
      </c>
      <c r="E1308" t="s">
        <v>3684</v>
      </c>
      <c r="F1308" t="s">
        <v>1808</v>
      </c>
      <c r="G1308" t="s">
        <v>71</v>
      </c>
      <c r="H1308" t="s">
        <v>106</v>
      </c>
      <c r="I1308" t="s">
        <v>73</v>
      </c>
      <c r="J1308" t="s">
        <v>1809</v>
      </c>
      <c r="K1308" t="s">
        <v>1810</v>
      </c>
      <c r="L1308" t="s">
        <v>61</v>
      </c>
      <c r="M1308" t="s">
        <v>76</v>
      </c>
      <c r="N1308" t="s">
        <v>76</v>
      </c>
      <c r="O1308" t="s">
        <v>76</v>
      </c>
      <c r="P1308" t="s">
        <v>110</v>
      </c>
      <c r="Q1308">
        <v>622</v>
      </c>
      <c r="R1308">
        <v>622</v>
      </c>
      <c r="S1308">
        <v>159</v>
      </c>
      <c r="T1308">
        <v>159</v>
      </c>
      <c r="U1308">
        <v>159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12</v>
      </c>
      <c r="AF1308">
        <v>0</v>
      </c>
      <c r="AG1308">
        <v>1573</v>
      </c>
      <c r="AH1308">
        <v>0</v>
      </c>
      <c r="AI1308">
        <v>1585</v>
      </c>
      <c r="AJ1308">
        <v>0</v>
      </c>
      <c r="AK1308">
        <v>622</v>
      </c>
      <c r="AL1308">
        <v>0</v>
      </c>
      <c r="AM1308">
        <v>0</v>
      </c>
      <c r="AN1308">
        <v>0</v>
      </c>
      <c r="AO1308">
        <v>0</v>
      </c>
      <c r="AP1308">
        <v>622</v>
      </c>
      <c r="AQ1308">
        <v>1585</v>
      </c>
      <c r="AR1308">
        <v>0</v>
      </c>
      <c r="AS1308">
        <v>846</v>
      </c>
      <c r="AT1308" s="1">
        <v>586.65</v>
      </c>
      <c r="AU1308" s="1">
        <v>364896.3</v>
      </c>
      <c r="AV1308" s="1">
        <v>929840.25</v>
      </c>
      <c r="AW1308" s="1">
        <v>0</v>
      </c>
      <c r="AX1308" t="s">
        <v>1810</v>
      </c>
    </row>
    <row r="1309" spans="1:50" x14ac:dyDescent="0.25">
      <c r="A1309" t="s">
        <v>3685</v>
      </c>
      <c r="B1309" t="s">
        <v>101</v>
      </c>
      <c r="C1309" t="s">
        <v>171</v>
      </c>
      <c r="D1309" t="s">
        <v>3686</v>
      </c>
      <c r="E1309" t="s">
        <v>3687</v>
      </c>
      <c r="F1309" t="s">
        <v>911</v>
      </c>
      <c r="G1309" t="s">
        <v>71</v>
      </c>
      <c r="H1309" t="s">
        <v>106</v>
      </c>
      <c r="I1309" t="s">
        <v>73</v>
      </c>
      <c r="J1309" t="s">
        <v>912</v>
      </c>
      <c r="K1309" t="s">
        <v>913</v>
      </c>
      <c r="L1309" t="s">
        <v>61</v>
      </c>
      <c r="M1309" t="s">
        <v>76</v>
      </c>
      <c r="N1309" t="s">
        <v>76</v>
      </c>
      <c r="O1309" t="s">
        <v>76</v>
      </c>
      <c r="P1309" t="s">
        <v>77</v>
      </c>
      <c r="Q1309">
        <v>810</v>
      </c>
      <c r="R1309">
        <v>810</v>
      </c>
      <c r="S1309">
        <v>810</v>
      </c>
      <c r="T1309">
        <v>810</v>
      </c>
      <c r="U1309">
        <v>810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810</v>
      </c>
      <c r="AL1309">
        <v>0</v>
      </c>
      <c r="AM1309">
        <v>0</v>
      </c>
      <c r="AN1309">
        <v>0</v>
      </c>
      <c r="AO1309">
        <v>0</v>
      </c>
      <c r="AP1309">
        <v>810</v>
      </c>
      <c r="AQ1309">
        <v>0</v>
      </c>
      <c r="AR1309">
        <v>0</v>
      </c>
      <c r="AS1309">
        <v>0</v>
      </c>
      <c r="AT1309" s="1">
        <v>317</v>
      </c>
      <c r="AU1309" s="1">
        <v>256770</v>
      </c>
      <c r="AV1309" s="1">
        <v>0</v>
      </c>
      <c r="AW1309" s="1">
        <v>0</v>
      </c>
      <c r="AX1309" t="s">
        <v>913</v>
      </c>
    </row>
    <row r="1310" spans="1:50" x14ac:dyDescent="0.25">
      <c r="A1310" t="s">
        <v>5945</v>
      </c>
      <c r="B1310" t="s">
        <v>67</v>
      </c>
      <c r="C1310">
        <v>2014</v>
      </c>
      <c r="D1310" t="s">
        <v>5946</v>
      </c>
      <c r="E1310" t="s">
        <v>69</v>
      </c>
      <c r="F1310" t="s">
        <v>70</v>
      </c>
      <c r="G1310" t="s">
        <v>71</v>
      </c>
      <c r="H1310" t="s">
        <v>72</v>
      </c>
      <c r="I1310" t="s">
        <v>73</v>
      </c>
      <c r="J1310" t="s">
        <v>74</v>
      </c>
      <c r="K1310" t="s">
        <v>75</v>
      </c>
      <c r="L1310" t="s">
        <v>61</v>
      </c>
      <c r="M1310" t="s">
        <v>76</v>
      </c>
      <c r="N1310" t="s">
        <v>76</v>
      </c>
      <c r="O1310" t="s">
        <v>76</v>
      </c>
      <c r="P1310" t="s">
        <v>77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 s="1" t="s">
        <v>78</v>
      </c>
      <c r="AU1310" s="1">
        <v>0</v>
      </c>
      <c r="AV1310" s="1">
        <v>0</v>
      </c>
      <c r="AW1310" s="1">
        <v>0</v>
      </c>
      <c r="AX1310" t="s">
        <v>75</v>
      </c>
    </row>
    <row r="1311" spans="1:50" x14ac:dyDescent="0.25">
      <c r="A1311" t="s">
        <v>6022</v>
      </c>
      <c r="B1311" t="s">
        <v>51</v>
      </c>
      <c r="C1311" t="s">
        <v>156</v>
      </c>
      <c r="D1311" t="s">
        <v>6023</v>
      </c>
      <c r="E1311" t="s">
        <v>6024</v>
      </c>
      <c r="F1311" t="s">
        <v>2360</v>
      </c>
      <c r="G1311" t="s">
        <v>116</v>
      </c>
      <c r="H1311" t="s">
        <v>57</v>
      </c>
      <c r="I1311" t="s">
        <v>2361</v>
      </c>
      <c r="J1311" t="s">
        <v>2362</v>
      </c>
      <c r="K1311" t="s">
        <v>2363</v>
      </c>
      <c r="L1311" t="s">
        <v>61</v>
      </c>
      <c r="M1311" t="s">
        <v>76</v>
      </c>
      <c r="N1311" t="s">
        <v>76</v>
      </c>
      <c r="O1311" t="s">
        <v>76</v>
      </c>
      <c r="P1311" t="s">
        <v>65</v>
      </c>
      <c r="Q1311">
        <v>43872</v>
      </c>
      <c r="R1311">
        <v>43872</v>
      </c>
      <c r="S1311">
        <v>29472</v>
      </c>
      <c r="T1311">
        <v>13977</v>
      </c>
      <c r="U1311">
        <v>7194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52608</v>
      </c>
      <c r="AH1311">
        <v>0</v>
      </c>
      <c r="AI1311">
        <v>52608</v>
      </c>
      <c r="AJ1311">
        <v>4704</v>
      </c>
      <c r="AK1311">
        <v>25415</v>
      </c>
      <c r="AL1311">
        <v>99</v>
      </c>
      <c r="AM1311">
        <v>0</v>
      </c>
      <c r="AN1311">
        <v>18358</v>
      </c>
      <c r="AO1311">
        <v>0</v>
      </c>
      <c r="AP1311">
        <v>43872</v>
      </c>
      <c r="AQ1311">
        <v>41568</v>
      </c>
      <c r="AR1311">
        <v>11040</v>
      </c>
      <c r="AS1311">
        <v>32928</v>
      </c>
      <c r="AT1311" s="1">
        <v>279.17</v>
      </c>
      <c r="AU1311" s="1">
        <v>12247746.24</v>
      </c>
      <c r="AV1311" s="1">
        <v>14686575.360000001</v>
      </c>
      <c r="AW1311" s="1">
        <v>0</v>
      </c>
      <c r="AX1311" t="s">
        <v>2363</v>
      </c>
    </row>
    <row r="1312" spans="1:50" x14ac:dyDescent="0.25">
      <c r="A1312" t="s">
        <v>6025</v>
      </c>
      <c r="B1312" t="s">
        <v>101</v>
      </c>
      <c r="C1312">
        <v>2013</v>
      </c>
      <c r="D1312" t="s">
        <v>6026</v>
      </c>
      <c r="E1312" t="s">
        <v>6027</v>
      </c>
      <c r="F1312" t="s">
        <v>2303</v>
      </c>
      <c r="G1312" t="s">
        <v>71</v>
      </c>
      <c r="H1312" t="s">
        <v>106</v>
      </c>
      <c r="I1312" t="s">
        <v>107</v>
      </c>
      <c r="J1312" t="s">
        <v>2304</v>
      </c>
      <c r="K1312" t="s">
        <v>2305</v>
      </c>
      <c r="L1312" t="s">
        <v>61</v>
      </c>
      <c r="M1312" t="s">
        <v>62</v>
      </c>
      <c r="N1312" t="s">
        <v>76</v>
      </c>
      <c r="O1312" t="s">
        <v>76</v>
      </c>
      <c r="P1312" t="s">
        <v>110</v>
      </c>
      <c r="Q1312">
        <v>1</v>
      </c>
      <c r="R1312">
        <v>1</v>
      </c>
      <c r="S1312">
        <v>1</v>
      </c>
      <c r="T1312">
        <v>1</v>
      </c>
      <c r="U1312">
        <v>1</v>
      </c>
      <c r="V1312">
        <v>1</v>
      </c>
      <c r="W1312">
        <v>1</v>
      </c>
      <c r="X1312">
        <v>1</v>
      </c>
      <c r="Y1312">
        <v>1</v>
      </c>
      <c r="Z1312">
        <v>1</v>
      </c>
      <c r="AA1312">
        <v>1</v>
      </c>
      <c r="AB1312">
        <v>1</v>
      </c>
      <c r="AC1312">
        <v>1</v>
      </c>
      <c r="AD1312">
        <v>1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</v>
      </c>
      <c r="AL1312">
        <v>0</v>
      </c>
      <c r="AM1312">
        <v>0</v>
      </c>
      <c r="AN1312">
        <v>0</v>
      </c>
      <c r="AO1312">
        <v>0</v>
      </c>
      <c r="AP1312">
        <v>1</v>
      </c>
      <c r="AQ1312">
        <v>0</v>
      </c>
      <c r="AR1312">
        <v>0</v>
      </c>
      <c r="AS1312">
        <v>0</v>
      </c>
      <c r="AT1312" s="1">
        <v>605.72</v>
      </c>
      <c r="AU1312" s="1">
        <v>605.72</v>
      </c>
      <c r="AV1312" s="1">
        <v>0</v>
      </c>
      <c r="AW1312" s="1">
        <v>605.72</v>
      </c>
      <c r="AX1312" t="s">
        <v>2305</v>
      </c>
    </row>
    <row r="1313" spans="1:50" x14ac:dyDescent="0.25">
      <c r="A1313" t="s">
        <v>6028</v>
      </c>
      <c r="B1313" t="s">
        <v>51</v>
      </c>
      <c r="C1313" t="s">
        <v>143</v>
      </c>
      <c r="D1313" t="s">
        <v>6029</v>
      </c>
      <c r="E1313" t="s">
        <v>6030</v>
      </c>
      <c r="F1313" t="s">
        <v>2527</v>
      </c>
      <c r="G1313" t="s">
        <v>56</v>
      </c>
      <c r="H1313" t="s">
        <v>72</v>
      </c>
      <c r="I1313" t="s">
        <v>90</v>
      </c>
      <c r="J1313" t="s">
        <v>715</v>
      </c>
      <c r="K1313" t="s">
        <v>2528</v>
      </c>
      <c r="L1313" t="s">
        <v>61</v>
      </c>
      <c r="M1313" t="s">
        <v>76</v>
      </c>
      <c r="N1313" t="s">
        <v>76</v>
      </c>
      <c r="O1313" t="s">
        <v>76</v>
      </c>
      <c r="P1313" t="s">
        <v>65</v>
      </c>
      <c r="Q1313">
        <v>66</v>
      </c>
      <c r="R1313">
        <v>66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97</v>
      </c>
      <c r="AK1313">
        <v>66</v>
      </c>
      <c r="AL1313">
        <v>0</v>
      </c>
      <c r="AM1313">
        <v>0</v>
      </c>
      <c r="AN1313">
        <v>0</v>
      </c>
      <c r="AO1313">
        <v>0</v>
      </c>
      <c r="AP1313">
        <v>66</v>
      </c>
      <c r="AQ1313">
        <v>0</v>
      </c>
      <c r="AR1313">
        <v>0</v>
      </c>
      <c r="AS1313">
        <v>66</v>
      </c>
      <c r="AT1313" s="1">
        <v>464.62</v>
      </c>
      <c r="AU1313" s="1">
        <v>30664.920000000002</v>
      </c>
      <c r="AV1313" s="1">
        <v>0</v>
      </c>
      <c r="AW1313" s="1">
        <v>0</v>
      </c>
      <c r="AX1313" t="s">
        <v>2528</v>
      </c>
    </row>
    <row r="1314" spans="1:50" x14ac:dyDescent="0.25">
      <c r="A1314" t="s">
        <v>6031</v>
      </c>
      <c r="B1314" t="s">
        <v>101</v>
      </c>
      <c r="C1314" t="s">
        <v>468</v>
      </c>
      <c r="D1314" t="s">
        <v>6032</v>
      </c>
      <c r="E1314" t="s">
        <v>6033</v>
      </c>
      <c r="F1314" t="s">
        <v>480</v>
      </c>
      <c r="G1314" t="s">
        <v>71</v>
      </c>
      <c r="H1314" t="s">
        <v>106</v>
      </c>
      <c r="I1314" t="s">
        <v>73</v>
      </c>
      <c r="J1314" t="s">
        <v>481</v>
      </c>
      <c r="K1314" t="s">
        <v>482</v>
      </c>
      <c r="L1314" t="s">
        <v>61</v>
      </c>
      <c r="M1314" t="s">
        <v>76</v>
      </c>
      <c r="N1314" t="s">
        <v>76</v>
      </c>
      <c r="O1314" t="s">
        <v>76</v>
      </c>
      <c r="P1314" t="s">
        <v>110</v>
      </c>
      <c r="Q1314">
        <v>9</v>
      </c>
      <c r="R1314">
        <v>9</v>
      </c>
      <c r="S1314">
        <v>9</v>
      </c>
      <c r="T1314">
        <v>9</v>
      </c>
      <c r="U1314">
        <v>9</v>
      </c>
      <c r="V1314">
        <v>9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9</v>
      </c>
      <c r="AL1314">
        <v>0</v>
      </c>
      <c r="AM1314">
        <v>0</v>
      </c>
      <c r="AN1314">
        <v>0</v>
      </c>
      <c r="AO1314">
        <v>0</v>
      </c>
      <c r="AP1314">
        <v>9</v>
      </c>
      <c r="AQ1314">
        <v>0</v>
      </c>
      <c r="AR1314">
        <v>0</v>
      </c>
      <c r="AS1314">
        <v>0</v>
      </c>
      <c r="AT1314" s="1">
        <v>345.87</v>
      </c>
      <c r="AU1314" s="1">
        <v>3112.83</v>
      </c>
      <c r="AV1314" s="1">
        <v>0</v>
      </c>
      <c r="AW1314" s="1">
        <v>0</v>
      </c>
      <c r="AX1314" t="s">
        <v>482</v>
      </c>
    </row>
    <row r="1315" spans="1:50" x14ac:dyDescent="0.25">
      <c r="A1315" t="s">
        <v>2455</v>
      </c>
      <c r="B1315" t="s">
        <v>67</v>
      </c>
      <c r="C1315">
        <v>2014</v>
      </c>
      <c r="D1315" t="s">
        <v>2456</v>
      </c>
      <c r="E1315" t="s">
        <v>179</v>
      </c>
      <c r="F1315" t="s">
        <v>180</v>
      </c>
      <c r="G1315" t="s">
        <v>71</v>
      </c>
      <c r="H1315" t="s">
        <v>72</v>
      </c>
      <c r="I1315" t="s">
        <v>73</v>
      </c>
      <c r="J1315" t="s">
        <v>181</v>
      </c>
      <c r="K1315" t="s">
        <v>182</v>
      </c>
      <c r="L1315" t="s">
        <v>61</v>
      </c>
      <c r="M1315" t="s">
        <v>62</v>
      </c>
      <c r="N1315" t="s">
        <v>63</v>
      </c>
      <c r="O1315" t="s">
        <v>85</v>
      </c>
      <c r="P1315" t="s">
        <v>77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 s="1" t="s">
        <v>78</v>
      </c>
      <c r="AU1315" s="1">
        <v>0</v>
      </c>
      <c r="AV1315" s="1">
        <v>0</v>
      </c>
      <c r="AW1315" s="1">
        <v>0</v>
      </c>
      <c r="AX1315" t="s">
        <v>182</v>
      </c>
    </row>
    <row r="1316" spans="1:50" x14ac:dyDescent="0.25">
      <c r="A1316" t="s">
        <v>2457</v>
      </c>
      <c r="B1316" t="s">
        <v>67</v>
      </c>
      <c r="C1316">
        <v>2014</v>
      </c>
      <c r="D1316" t="s">
        <v>2458</v>
      </c>
      <c r="E1316" t="s">
        <v>328</v>
      </c>
      <c r="F1316" t="s">
        <v>329</v>
      </c>
      <c r="G1316" t="s">
        <v>71</v>
      </c>
      <c r="H1316" t="s">
        <v>72</v>
      </c>
      <c r="I1316" t="s">
        <v>73</v>
      </c>
      <c r="J1316" t="s">
        <v>330</v>
      </c>
      <c r="K1316" t="s">
        <v>331</v>
      </c>
      <c r="L1316" t="s">
        <v>61</v>
      </c>
      <c r="M1316" t="s">
        <v>76</v>
      </c>
      <c r="N1316" t="s">
        <v>76</v>
      </c>
      <c r="O1316" t="s">
        <v>76</v>
      </c>
      <c r="P1316" t="s">
        <v>77</v>
      </c>
      <c r="Q1316">
        <v>287</v>
      </c>
      <c r="R1316">
        <v>287</v>
      </c>
      <c r="S1316">
        <v>287</v>
      </c>
      <c r="T1316">
        <v>287</v>
      </c>
      <c r="U1316">
        <v>287</v>
      </c>
      <c r="V1316">
        <v>287</v>
      </c>
      <c r="W1316">
        <v>287</v>
      </c>
      <c r="X1316">
        <v>287</v>
      </c>
      <c r="Y1316">
        <v>246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287</v>
      </c>
      <c r="AL1316">
        <v>0</v>
      </c>
      <c r="AM1316">
        <v>0</v>
      </c>
      <c r="AN1316">
        <v>0</v>
      </c>
      <c r="AO1316">
        <v>0</v>
      </c>
      <c r="AP1316">
        <v>287</v>
      </c>
      <c r="AQ1316">
        <v>0</v>
      </c>
      <c r="AR1316">
        <v>0</v>
      </c>
      <c r="AS1316">
        <v>0</v>
      </c>
      <c r="AT1316" s="1">
        <v>331.52</v>
      </c>
      <c r="AU1316" s="1">
        <v>95146.239999999991</v>
      </c>
      <c r="AV1316" s="1">
        <v>0</v>
      </c>
      <c r="AW1316" s="1">
        <v>95146.239999999991</v>
      </c>
      <c r="AX1316" t="s">
        <v>331</v>
      </c>
    </row>
    <row r="1317" spans="1:50" x14ac:dyDescent="0.25">
      <c r="A1317" t="s">
        <v>2459</v>
      </c>
      <c r="B1317" t="s">
        <v>101</v>
      </c>
      <c r="C1317" t="s">
        <v>718</v>
      </c>
      <c r="D1317" t="s">
        <v>2460</v>
      </c>
      <c r="E1317" t="s">
        <v>2461</v>
      </c>
      <c r="F1317" t="s">
        <v>451</v>
      </c>
      <c r="G1317" t="s">
        <v>71</v>
      </c>
      <c r="H1317" t="s">
        <v>106</v>
      </c>
      <c r="I1317" t="s">
        <v>73</v>
      </c>
      <c r="J1317" t="s">
        <v>452</v>
      </c>
      <c r="K1317" t="s">
        <v>453</v>
      </c>
      <c r="L1317" t="s">
        <v>61</v>
      </c>
      <c r="M1317" t="s">
        <v>76</v>
      </c>
      <c r="N1317" t="s">
        <v>76</v>
      </c>
      <c r="O1317" t="s">
        <v>76</v>
      </c>
      <c r="P1317" t="s">
        <v>110</v>
      </c>
      <c r="Q1317">
        <v>46</v>
      </c>
      <c r="R1317">
        <v>46</v>
      </c>
      <c r="S1317">
        <v>46</v>
      </c>
      <c r="T1317">
        <v>46</v>
      </c>
      <c r="U1317">
        <v>46</v>
      </c>
      <c r="V1317">
        <v>46</v>
      </c>
      <c r="W1317">
        <v>46</v>
      </c>
      <c r="X1317">
        <v>46</v>
      </c>
      <c r="Y1317">
        <v>46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1</v>
      </c>
      <c r="AK1317">
        <v>0</v>
      </c>
      <c r="AL1317">
        <v>0</v>
      </c>
      <c r="AM1317">
        <v>0</v>
      </c>
      <c r="AN1317">
        <v>46</v>
      </c>
      <c r="AO1317">
        <v>0</v>
      </c>
      <c r="AP1317">
        <v>46</v>
      </c>
      <c r="AQ1317">
        <v>0</v>
      </c>
      <c r="AR1317">
        <v>0</v>
      </c>
      <c r="AS1317">
        <v>0</v>
      </c>
      <c r="AT1317" s="1">
        <v>630.65</v>
      </c>
      <c r="AU1317" s="1">
        <v>29009.899999999998</v>
      </c>
      <c r="AV1317" s="1">
        <v>0</v>
      </c>
      <c r="AW1317" s="1">
        <v>29009.899999999998</v>
      </c>
      <c r="AX1317" t="s">
        <v>453</v>
      </c>
    </row>
    <row r="1318" spans="1:50" x14ac:dyDescent="0.25">
      <c r="A1318" t="s">
        <v>2462</v>
      </c>
      <c r="B1318" t="s">
        <v>51</v>
      </c>
      <c r="C1318" t="s">
        <v>156</v>
      </c>
      <c r="D1318" t="s">
        <v>2463</v>
      </c>
      <c r="E1318" t="s">
        <v>2464</v>
      </c>
      <c r="F1318" t="s">
        <v>504</v>
      </c>
      <c r="G1318" t="s">
        <v>56</v>
      </c>
      <c r="H1318" t="s">
        <v>57</v>
      </c>
      <c r="I1318" t="s">
        <v>90</v>
      </c>
      <c r="J1318" t="s">
        <v>505</v>
      </c>
      <c r="K1318" t="s">
        <v>506</v>
      </c>
      <c r="L1318" t="s">
        <v>61</v>
      </c>
      <c r="M1318" t="s">
        <v>76</v>
      </c>
      <c r="N1318" t="s">
        <v>76</v>
      </c>
      <c r="O1318" t="s">
        <v>76</v>
      </c>
      <c r="P1318" t="s">
        <v>65</v>
      </c>
      <c r="Q1318">
        <v>1585</v>
      </c>
      <c r="R1318">
        <v>1585</v>
      </c>
      <c r="S1318">
        <v>1561</v>
      </c>
      <c r="T1318">
        <v>1285</v>
      </c>
      <c r="U1318">
        <v>697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2400</v>
      </c>
      <c r="AH1318">
        <v>0</v>
      </c>
      <c r="AI1318">
        <v>2400</v>
      </c>
      <c r="AJ1318">
        <v>1670</v>
      </c>
      <c r="AK1318">
        <v>1556</v>
      </c>
      <c r="AL1318">
        <v>29</v>
      </c>
      <c r="AM1318">
        <v>0</v>
      </c>
      <c r="AN1318">
        <v>0</v>
      </c>
      <c r="AO1318">
        <v>0</v>
      </c>
      <c r="AP1318">
        <v>1585</v>
      </c>
      <c r="AQ1318">
        <v>0</v>
      </c>
      <c r="AR1318">
        <v>2400</v>
      </c>
      <c r="AS1318">
        <v>432</v>
      </c>
      <c r="AT1318" s="1">
        <v>530.44000000000005</v>
      </c>
      <c r="AU1318" s="1">
        <v>840747.40000000014</v>
      </c>
      <c r="AV1318" s="1">
        <v>1273056.0000000002</v>
      </c>
      <c r="AW1318" s="1">
        <v>0</v>
      </c>
      <c r="AX1318" t="s">
        <v>506</v>
      </c>
    </row>
    <row r="1319" spans="1:50" x14ac:dyDescent="0.25">
      <c r="A1319" t="s">
        <v>2465</v>
      </c>
      <c r="B1319" t="s">
        <v>51</v>
      </c>
      <c r="C1319">
        <v>2013</v>
      </c>
      <c r="D1319" t="s">
        <v>2466</v>
      </c>
      <c r="E1319" t="s">
        <v>1393</v>
      </c>
      <c r="F1319" t="s">
        <v>1393</v>
      </c>
      <c r="G1319" t="s">
        <v>76</v>
      </c>
      <c r="H1319" t="s">
        <v>57</v>
      </c>
      <c r="I1319" t="s">
        <v>107</v>
      </c>
      <c r="J1319" t="s">
        <v>76</v>
      </c>
      <c r="K1319" t="s">
        <v>76</v>
      </c>
      <c r="L1319" t="s">
        <v>61</v>
      </c>
      <c r="M1319" t="s">
        <v>62</v>
      </c>
      <c r="N1319" t="s">
        <v>76</v>
      </c>
      <c r="O1319" t="s">
        <v>76</v>
      </c>
      <c r="P1319" t="s">
        <v>110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 s="1" t="s">
        <v>78</v>
      </c>
      <c r="AU1319" s="1">
        <v>0</v>
      </c>
      <c r="AV1319" s="1">
        <v>0</v>
      </c>
      <c r="AW1319" s="1">
        <v>0</v>
      </c>
      <c r="AX1319" t="s">
        <v>1393</v>
      </c>
    </row>
    <row r="1320" spans="1:50" x14ac:dyDescent="0.25">
      <c r="A1320" t="s">
        <v>5926</v>
      </c>
      <c r="B1320" t="s">
        <v>51</v>
      </c>
      <c r="C1320" t="s">
        <v>112</v>
      </c>
      <c r="D1320" t="s">
        <v>5927</v>
      </c>
      <c r="E1320" t="s">
        <v>5928</v>
      </c>
      <c r="F1320" t="s">
        <v>1116</v>
      </c>
      <c r="G1320" t="s">
        <v>56</v>
      </c>
      <c r="H1320" t="s">
        <v>57</v>
      </c>
      <c r="I1320" t="s">
        <v>58</v>
      </c>
      <c r="J1320" t="s">
        <v>1117</v>
      </c>
      <c r="K1320" t="s">
        <v>1118</v>
      </c>
      <c r="L1320" t="s">
        <v>61</v>
      </c>
      <c r="M1320" t="s">
        <v>76</v>
      </c>
      <c r="N1320" t="s">
        <v>76</v>
      </c>
      <c r="O1320" t="s">
        <v>76</v>
      </c>
      <c r="P1320" t="s">
        <v>65</v>
      </c>
      <c r="Q1320">
        <v>904</v>
      </c>
      <c r="R1320">
        <v>904</v>
      </c>
      <c r="S1320">
        <v>832</v>
      </c>
      <c r="T1320">
        <v>760</v>
      </c>
      <c r="U1320">
        <v>760</v>
      </c>
      <c r="V1320">
        <v>434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360</v>
      </c>
      <c r="AH1320">
        <v>0</v>
      </c>
      <c r="AI1320">
        <v>360</v>
      </c>
      <c r="AJ1320">
        <v>0</v>
      </c>
      <c r="AK1320">
        <v>850</v>
      </c>
      <c r="AL1320">
        <v>54</v>
      </c>
      <c r="AM1320">
        <v>0</v>
      </c>
      <c r="AN1320">
        <v>0</v>
      </c>
      <c r="AO1320">
        <v>0</v>
      </c>
      <c r="AP1320">
        <v>904</v>
      </c>
      <c r="AQ1320">
        <v>72</v>
      </c>
      <c r="AR1320">
        <v>288</v>
      </c>
      <c r="AS1320">
        <v>72</v>
      </c>
      <c r="AT1320" s="1">
        <v>831.58</v>
      </c>
      <c r="AU1320" s="1">
        <v>751748.32000000007</v>
      </c>
      <c r="AV1320" s="1">
        <v>299368.8</v>
      </c>
      <c r="AW1320" s="1">
        <v>0</v>
      </c>
      <c r="AX1320" t="s">
        <v>1118</v>
      </c>
    </row>
    <row r="1321" spans="1:50" x14ac:dyDescent="0.25">
      <c r="A1321" t="s">
        <v>5929</v>
      </c>
      <c r="B1321" t="s">
        <v>67</v>
      </c>
      <c r="C1321">
        <v>2014</v>
      </c>
      <c r="D1321" t="s">
        <v>5930</v>
      </c>
      <c r="E1321" t="s">
        <v>1838</v>
      </c>
      <c r="F1321" t="s">
        <v>535</v>
      </c>
      <c r="G1321" t="s">
        <v>71</v>
      </c>
      <c r="H1321" t="s">
        <v>72</v>
      </c>
      <c r="I1321" t="s">
        <v>230</v>
      </c>
      <c r="J1321" t="s">
        <v>536</v>
      </c>
      <c r="K1321" t="s">
        <v>537</v>
      </c>
      <c r="L1321" t="s">
        <v>61</v>
      </c>
      <c r="M1321" t="s">
        <v>76</v>
      </c>
      <c r="N1321" t="s">
        <v>76</v>
      </c>
      <c r="O1321" t="s">
        <v>76</v>
      </c>
      <c r="P1321" t="s">
        <v>77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 s="1" t="s">
        <v>78</v>
      </c>
      <c r="AU1321" s="1">
        <v>0</v>
      </c>
      <c r="AV1321" s="1">
        <v>0</v>
      </c>
      <c r="AW1321" s="1">
        <v>0</v>
      </c>
      <c r="AX1321" t="s">
        <v>537</v>
      </c>
    </row>
    <row r="1322" spans="1:50" x14ac:dyDescent="0.25">
      <c r="A1322" t="s">
        <v>5931</v>
      </c>
      <c r="B1322" t="s">
        <v>67</v>
      </c>
      <c r="C1322">
        <v>2014</v>
      </c>
      <c r="D1322" t="s">
        <v>5932</v>
      </c>
      <c r="E1322" t="s">
        <v>2841</v>
      </c>
      <c r="F1322" t="s">
        <v>2842</v>
      </c>
      <c r="G1322" t="s">
        <v>71</v>
      </c>
      <c r="H1322" t="s">
        <v>72</v>
      </c>
      <c r="I1322" t="s">
        <v>73</v>
      </c>
      <c r="J1322" t="s">
        <v>2843</v>
      </c>
      <c r="K1322" t="s">
        <v>2844</v>
      </c>
      <c r="L1322" t="s">
        <v>61</v>
      </c>
      <c r="M1322" t="s">
        <v>76</v>
      </c>
      <c r="N1322" t="s">
        <v>76</v>
      </c>
      <c r="O1322" t="s">
        <v>76</v>
      </c>
      <c r="P1322" t="s">
        <v>77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 s="1" t="s">
        <v>78</v>
      </c>
      <c r="AU1322" s="1">
        <v>0</v>
      </c>
      <c r="AV1322" s="1">
        <v>0</v>
      </c>
      <c r="AW1322" s="1">
        <v>0</v>
      </c>
      <c r="AX1322" t="s">
        <v>2844</v>
      </c>
    </row>
    <row r="1323" spans="1:50" x14ac:dyDescent="0.25">
      <c r="A1323" t="s">
        <v>5933</v>
      </c>
      <c r="B1323" t="s">
        <v>101</v>
      </c>
      <c r="C1323" t="s">
        <v>251</v>
      </c>
      <c r="D1323" t="s">
        <v>5934</v>
      </c>
      <c r="E1323" t="s">
        <v>5935</v>
      </c>
      <c r="F1323" t="s">
        <v>657</v>
      </c>
      <c r="G1323" t="s">
        <v>71</v>
      </c>
      <c r="H1323" t="s">
        <v>106</v>
      </c>
      <c r="I1323" t="s">
        <v>230</v>
      </c>
      <c r="J1323" t="s">
        <v>658</v>
      </c>
      <c r="K1323" t="s">
        <v>659</v>
      </c>
      <c r="L1323" t="s">
        <v>61</v>
      </c>
      <c r="M1323" t="s">
        <v>76</v>
      </c>
      <c r="N1323" t="s">
        <v>76</v>
      </c>
      <c r="O1323" t="s">
        <v>76</v>
      </c>
      <c r="P1323" t="s">
        <v>110</v>
      </c>
      <c r="Q1323">
        <v>3</v>
      </c>
      <c r="R1323">
        <v>3</v>
      </c>
      <c r="S1323">
        <v>3</v>
      </c>
      <c r="T1323">
        <v>3</v>
      </c>
      <c r="U1323">
        <v>3</v>
      </c>
      <c r="V1323">
        <v>3</v>
      </c>
      <c r="W1323">
        <v>3</v>
      </c>
      <c r="X1323">
        <v>3</v>
      </c>
      <c r="Y1323">
        <v>3</v>
      </c>
      <c r="Z1323">
        <v>3</v>
      </c>
      <c r="AA1323">
        <v>3</v>
      </c>
      <c r="AB1323">
        <v>3</v>
      </c>
      <c r="AC1323">
        <v>3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3</v>
      </c>
      <c r="AL1323">
        <v>0</v>
      </c>
      <c r="AM1323">
        <v>0</v>
      </c>
      <c r="AN1323">
        <v>0</v>
      </c>
      <c r="AO1323">
        <v>0</v>
      </c>
      <c r="AP1323">
        <v>3</v>
      </c>
      <c r="AQ1323">
        <v>0</v>
      </c>
      <c r="AR1323">
        <v>0</v>
      </c>
      <c r="AS1323">
        <v>0</v>
      </c>
      <c r="AT1323" s="1">
        <v>309.39</v>
      </c>
      <c r="AU1323" s="1">
        <v>928.17</v>
      </c>
      <c r="AV1323" s="1">
        <v>0</v>
      </c>
      <c r="AW1323" s="1">
        <v>928.17</v>
      </c>
      <c r="AX1323" t="s">
        <v>659</v>
      </c>
    </row>
    <row r="1324" spans="1:50" x14ac:dyDescent="0.25">
      <c r="A1324" t="s">
        <v>6037</v>
      </c>
      <c r="B1324" t="s">
        <v>67</v>
      </c>
      <c r="C1324" t="s">
        <v>455</v>
      </c>
      <c r="D1324" t="s">
        <v>6038</v>
      </c>
      <c r="E1324" t="s">
        <v>6039</v>
      </c>
      <c r="F1324" t="s">
        <v>397</v>
      </c>
      <c r="G1324" t="s">
        <v>71</v>
      </c>
      <c r="H1324" t="s">
        <v>72</v>
      </c>
      <c r="I1324" t="s">
        <v>230</v>
      </c>
      <c r="J1324" t="s">
        <v>398</v>
      </c>
      <c r="K1324" t="s">
        <v>399</v>
      </c>
      <c r="L1324" t="s">
        <v>61</v>
      </c>
      <c r="M1324" t="s">
        <v>62</v>
      </c>
      <c r="N1324" t="s">
        <v>63</v>
      </c>
      <c r="O1324" t="s">
        <v>85</v>
      </c>
      <c r="P1324" t="s">
        <v>77</v>
      </c>
      <c r="Q1324">
        <v>20</v>
      </c>
      <c r="R1324">
        <v>20</v>
      </c>
      <c r="S1324">
        <v>20</v>
      </c>
      <c r="T1324">
        <v>20</v>
      </c>
      <c r="U1324">
        <v>20</v>
      </c>
      <c r="V1324">
        <v>20</v>
      </c>
      <c r="W1324">
        <v>20</v>
      </c>
      <c r="X1324">
        <v>20</v>
      </c>
      <c r="Y1324">
        <v>20</v>
      </c>
      <c r="Z1324">
        <v>20</v>
      </c>
      <c r="AA1324">
        <v>20</v>
      </c>
      <c r="AB1324">
        <v>20</v>
      </c>
      <c r="AC1324">
        <v>20</v>
      </c>
      <c r="AD1324">
        <v>20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20</v>
      </c>
      <c r="AL1324">
        <v>0</v>
      </c>
      <c r="AM1324">
        <v>0</v>
      </c>
      <c r="AN1324">
        <v>0</v>
      </c>
      <c r="AO1324">
        <v>0</v>
      </c>
      <c r="AP1324">
        <v>20</v>
      </c>
      <c r="AQ1324">
        <v>0</v>
      </c>
      <c r="AR1324">
        <v>0</v>
      </c>
      <c r="AS1324">
        <v>0</v>
      </c>
      <c r="AT1324" s="1">
        <v>520.79</v>
      </c>
      <c r="AU1324" s="1">
        <v>10415.799999999999</v>
      </c>
      <c r="AV1324" s="1">
        <v>0</v>
      </c>
      <c r="AW1324" s="1">
        <v>10415.799999999999</v>
      </c>
      <c r="AX1324" t="s">
        <v>399</v>
      </c>
    </row>
    <row r="1325" spans="1:50" x14ac:dyDescent="0.25">
      <c r="A1325" t="s">
        <v>5188</v>
      </c>
      <c r="B1325" t="s">
        <v>67</v>
      </c>
      <c r="C1325">
        <v>2014</v>
      </c>
      <c r="D1325" t="s">
        <v>5189</v>
      </c>
      <c r="E1325" t="s">
        <v>247</v>
      </c>
      <c r="F1325" t="s">
        <v>248</v>
      </c>
      <c r="G1325" t="s">
        <v>71</v>
      </c>
      <c r="H1325" t="s">
        <v>72</v>
      </c>
      <c r="I1325" t="s">
        <v>133</v>
      </c>
      <c r="J1325" t="s">
        <v>215</v>
      </c>
      <c r="K1325" t="s">
        <v>249</v>
      </c>
      <c r="L1325" t="s">
        <v>61</v>
      </c>
      <c r="M1325" t="s">
        <v>76</v>
      </c>
      <c r="N1325" t="s">
        <v>76</v>
      </c>
      <c r="O1325" t="s">
        <v>76</v>
      </c>
      <c r="P1325" t="s">
        <v>77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 s="1" t="s">
        <v>78</v>
      </c>
      <c r="AU1325" s="1">
        <v>0</v>
      </c>
      <c r="AV1325" s="1">
        <v>0</v>
      </c>
      <c r="AW1325" s="1">
        <v>0</v>
      </c>
      <c r="AX1325" t="s">
        <v>249</v>
      </c>
    </row>
    <row r="1326" spans="1:50" x14ac:dyDescent="0.25">
      <c r="A1326" t="s">
        <v>5190</v>
      </c>
      <c r="B1326" t="s">
        <v>67</v>
      </c>
      <c r="C1326">
        <v>2014</v>
      </c>
      <c r="D1326" t="s">
        <v>5191</v>
      </c>
      <c r="E1326" t="s">
        <v>1584</v>
      </c>
      <c r="F1326" t="s">
        <v>1585</v>
      </c>
      <c r="G1326" t="s">
        <v>71</v>
      </c>
      <c r="H1326" t="s">
        <v>72</v>
      </c>
      <c r="I1326" t="s">
        <v>73</v>
      </c>
      <c r="J1326" t="s">
        <v>1586</v>
      </c>
      <c r="K1326" t="s">
        <v>1587</v>
      </c>
      <c r="L1326" t="s">
        <v>61</v>
      </c>
      <c r="M1326" t="s">
        <v>76</v>
      </c>
      <c r="N1326" t="s">
        <v>76</v>
      </c>
      <c r="O1326" t="s">
        <v>76</v>
      </c>
      <c r="P1326" t="s">
        <v>77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 s="1" t="s">
        <v>78</v>
      </c>
      <c r="AU1326" s="1">
        <v>0</v>
      </c>
      <c r="AV1326" s="1">
        <v>0</v>
      </c>
      <c r="AW1326" s="1">
        <v>0</v>
      </c>
      <c r="AX1326" t="s">
        <v>1587</v>
      </c>
    </row>
    <row r="1327" spans="1:50" x14ac:dyDescent="0.25">
      <c r="A1327" t="s">
        <v>5192</v>
      </c>
      <c r="B1327" t="s">
        <v>67</v>
      </c>
      <c r="C1327">
        <v>2014</v>
      </c>
      <c r="D1327" t="s">
        <v>5193</v>
      </c>
      <c r="E1327" t="s">
        <v>219</v>
      </c>
      <c r="F1327" t="s">
        <v>220</v>
      </c>
      <c r="G1327" t="s">
        <v>71</v>
      </c>
      <c r="H1327" t="s">
        <v>72</v>
      </c>
      <c r="I1327" t="s">
        <v>73</v>
      </c>
      <c r="J1327" t="s">
        <v>221</v>
      </c>
      <c r="K1327" t="s">
        <v>222</v>
      </c>
      <c r="L1327" t="s">
        <v>61</v>
      </c>
      <c r="M1327" t="s">
        <v>76</v>
      </c>
      <c r="N1327" t="s">
        <v>76</v>
      </c>
      <c r="O1327" t="s">
        <v>76</v>
      </c>
      <c r="P1327" t="s">
        <v>77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 s="1" t="s">
        <v>78</v>
      </c>
      <c r="AU1327" s="1">
        <v>0</v>
      </c>
      <c r="AV1327" s="1">
        <v>0</v>
      </c>
      <c r="AW1327" s="1">
        <v>0</v>
      </c>
      <c r="AX1327" t="s">
        <v>222</v>
      </c>
    </row>
    <row r="1328" spans="1:50" x14ac:dyDescent="0.25">
      <c r="A1328" t="s">
        <v>5257</v>
      </c>
      <c r="B1328" t="s">
        <v>67</v>
      </c>
      <c r="C1328">
        <v>2014</v>
      </c>
      <c r="D1328" t="s">
        <v>5258</v>
      </c>
      <c r="E1328" t="s">
        <v>509</v>
      </c>
      <c r="F1328" t="s">
        <v>427</v>
      </c>
      <c r="G1328" t="s">
        <v>71</v>
      </c>
      <c r="H1328" t="s">
        <v>72</v>
      </c>
      <c r="I1328" t="s">
        <v>73</v>
      </c>
      <c r="J1328" t="s">
        <v>428</v>
      </c>
      <c r="K1328" t="s">
        <v>429</v>
      </c>
      <c r="L1328" t="s">
        <v>61</v>
      </c>
      <c r="M1328" t="s">
        <v>76</v>
      </c>
      <c r="N1328" t="s">
        <v>76</v>
      </c>
      <c r="O1328" t="s">
        <v>76</v>
      </c>
      <c r="P1328" t="s">
        <v>77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 s="1" t="s">
        <v>78</v>
      </c>
      <c r="AU1328" s="1">
        <v>0</v>
      </c>
      <c r="AV1328" s="1">
        <v>0</v>
      </c>
      <c r="AW1328" s="1">
        <v>0</v>
      </c>
      <c r="AX1328" t="s">
        <v>429</v>
      </c>
    </row>
    <row r="1329" spans="1:50" x14ac:dyDescent="0.25">
      <c r="A1329" t="s">
        <v>3739</v>
      </c>
      <c r="B1329" t="s">
        <v>101</v>
      </c>
      <c r="C1329" t="s">
        <v>1595</v>
      </c>
      <c r="D1329" t="s">
        <v>3740</v>
      </c>
      <c r="E1329" t="s">
        <v>3741</v>
      </c>
      <c r="F1329" t="s">
        <v>1598</v>
      </c>
      <c r="G1329" t="s">
        <v>76</v>
      </c>
      <c r="H1329" t="s">
        <v>106</v>
      </c>
      <c r="I1329" t="s">
        <v>117</v>
      </c>
      <c r="J1329" t="s">
        <v>76</v>
      </c>
      <c r="K1329" t="s">
        <v>76</v>
      </c>
      <c r="L1329" t="s">
        <v>61</v>
      </c>
      <c r="M1329" t="s">
        <v>62</v>
      </c>
      <c r="N1329" t="s">
        <v>63</v>
      </c>
      <c r="O1329" t="s">
        <v>120</v>
      </c>
      <c r="P1329" t="s">
        <v>120</v>
      </c>
      <c r="Q1329">
        <v>31</v>
      </c>
      <c r="R1329">
        <v>31</v>
      </c>
      <c r="S1329">
        <v>31</v>
      </c>
      <c r="T1329">
        <v>31</v>
      </c>
      <c r="U1329">
        <v>31</v>
      </c>
      <c r="V1329">
        <v>31</v>
      </c>
      <c r="W1329">
        <v>31</v>
      </c>
      <c r="X1329">
        <v>31</v>
      </c>
      <c r="Y1329">
        <v>31</v>
      </c>
      <c r="Z1329">
        <v>31</v>
      </c>
      <c r="AA1329">
        <v>31</v>
      </c>
      <c r="AB1329">
        <v>31</v>
      </c>
      <c r="AC1329">
        <v>31</v>
      </c>
      <c r="AD1329">
        <v>31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31</v>
      </c>
      <c r="AL1329">
        <v>0</v>
      </c>
      <c r="AM1329">
        <v>0</v>
      </c>
      <c r="AN1329">
        <v>0</v>
      </c>
      <c r="AO1329">
        <v>0</v>
      </c>
      <c r="AP1329">
        <v>31</v>
      </c>
      <c r="AQ1329">
        <v>0</v>
      </c>
      <c r="AR1329">
        <v>0</v>
      </c>
      <c r="AS1329">
        <v>0</v>
      </c>
      <c r="AT1329" s="1">
        <v>173.91</v>
      </c>
      <c r="AU1329" s="1">
        <v>5391.21</v>
      </c>
      <c r="AV1329" s="1">
        <v>0</v>
      </c>
      <c r="AW1329" s="1">
        <v>5391.21</v>
      </c>
      <c r="AX1329" t="s">
        <v>1599</v>
      </c>
    </row>
    <row r="1330" spans="1:50" x14ac:dyDescent="0.25">
      <c r="A1330" t="s">
        <v>3742</v>
      </c>
      <c r="B1330" t="s">
        <v>190</v>
      </c>
      <c r="C1330" t="s">
        <v>303</v>
      </c>
      <c r="D1330" t="s">
        <v>3743</v>
      </c>
      <c r="E1330" t="s">
        <v>3744</v>
      </c>
      <c r="F1330" t="s">
        <v>165</v>
      </c>
      <c r="G1330" t="s">
        <v>56</v>
      </c>
      <c r="H1330" t="s">
        <v>57</v>
      </c>
      <c r="I1330" t="s">
        <v>58</v>
      </c>
      <c r="J1330" t="s">
        <v>166</v>
      </c>
      <c r="K1330" t="s">
        <v>167</v>
      </c>
      <c r="L1330" t="s">
        <v>196</v>
      </c>
      <c r="M1330" t="s">
        <v>76</v>
      </c>
      <c r="N1330" t="s">
        <v>76</v>
      </c>
      <c r="O1330" t="s">
        <v>76</v>
      </c>
      <c r="P1330" t="s">
        <v>65</v>
      </c>
      <c r="Q1330">
        <v>30</v>
      </c>
      <c r="R1330">
        <v>30</v>
      </c>
      <c r="S1330">
        <v>30</v>
      </c>
      <c r="T1330">
        <v>30</v>
      </c>
      <c r="U1330">
        <v>30</v>
      </c>
      <c r="V1330">
        <v>30</v>
      </c>
      <c r="W1330">
        <v>30</v>
      </c>
      <c r="X1330">
        <v>30</v>
      </c>
      <c r="Y1330">
        <v>30</v>
      </c>
      <c r="Z1330">
        <v>30</v>
      </c>
      <c r="AA1330">
        <v>30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30</v>
      </c>
      <c r="AL1330">
        <v>0</v>
      </c>
      <c r="AM1330">
        <v>0</v>
      </c>
      <c r="AN1330">
        <v>0</v>
      </c>
      <c r="AO1330">
        <v>0</v>
      </c>
      <c r="AP1330">
        <v>30</v>
      </c>
      <c r="AQ1330">
        <v>0</v>
      </c>
      <c r="AR1330">
        <v>0</v>
      </c>
      <c r="AS1330">
        <v>0</v>
      </c>
      <c r="AT1330" s="1">
        <v>958.85</v>
      </c>
      <c r="AU1330" s="1">
        <v>28765.5</v>
      </c>
      <c r="AV1330" s="1">
        <v>0</v>
      </c>
      <c r="AW1330" s="1">
        <v>28765.5</v>
      </c>
      <c r="AX1330" t="s">
        <v>167</v>
      </c>
    </row>
    <row r="1331" spans="1:50" x14ac:dyDescent="0.25">
      <c r="A1331" t="s">
        <v>6784</v>
      </c>
      <c r="B1331" t="s">
        <v>67</v>
      </c>
      <c r="C1331" t="s">
        <v>284</v>
      </c>
      <c r="D1331" t="s">
        <v>6785</v>
      </c>
      <c r="E1331" t="s">
        <v>8380</v>
      </c>
      <c r="F1331" t="s">
        <v>1808</v>
      </c>
      <c r="G1331" t="s">
        <v>71</v>
      </c>
      <c r="H1331" t="s">
        <v>72</v>
      </c>
      <c r="I1331" t="s">
        <v>73</v>
      </c>
      <c r="J1331" t="s">
        <v>1809</v>
      </c>
      <c r="K1331" t="s">
        <v>1810</v>
      </c>
      <c r="L1331" t="s">
        <v>61</v>
      </c>
      <c r="M1331" t="s">
        <v>76</v>
      </c>
      <c r="N1331" t="s">
        <v>76</v>
      </c>
      <c r="O1331" t="s">
        <v>76</v>
      </c>
      <c r="P1331" t="s">
        <v>77</v>
      </c>
      <c r="Q1331">
        <v>120</v>
      </c>
      <c r="R1331">
        <v>120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50</v>
      </c>
      <c r="AF1331">
        <v>0</v>
      </c>
      <c r="AG1331">
        <v>216</v>
      </c>
      <c r="AH1331">
        <v>0</v>
      </c>
      <c r="AI1331">
        <v>266</v>
      </c>
      <c r="AJ1331">
        <v>2524</v>
      </c>
      <c r="AK1331">
        <v>120</v>
      </c>
      <c r="AL1331">
        <v>0</v>
      </c>
      <c r="AM1331">
        <v>0</v>
      </c>
      <c r="AN1331">
        <v>0</v>
      </c>
      <c r="AO1331">
        <v>0</v>
      </c>
      <c r="AP1331">
        <v>120</v>
      </c>
      <c r="AQ1331">
        <v>170</v>
      </c>
      <c r="AR1331">
        <v>96</v>
      </c>
      <c r="AS1331">
        <v>50</v>
      </c>
      <c r="AT1331" s="1">
        <v>554.96990000000005</v>
      </c>
      <c r="AU1331" s="1">
        <v>66596.388000000006</v>
      </c>
      <c r="AV1331" s="1">
        <v>147621.99340000001</v>
      </c>
      <c r="AW1331" s="1">
        <v>0</v>
      </c>
      <c r="AX1331" t="s">
        <v>1810</v>
      </c>
    </row>
    <row r="1332" spans="1:50" x14ac:dyDescent="0.25">
      <c r="A1332" t="s">
        <v>3745</v>
      </c>
      <c r="B1332" t="s">
        <v>67</v>
      </c>
      <c r="C1332" t="s">
        <v>575</v>
      </c>
      <c r="D1332" t="s">
        <v>3746</v>
      </c>
      <c r="E1332" t="s">
        <v>3747</v>
      </c>
      <c r="F1332" t="s">
        <v>900</v>
      </c>
      <c r="G1332" t="s">
        <v>71</v>
      </c>
      <c r="H1332" t="s">
        <v>72</v>
      </c>
      <c r="I1332" t="s">
        <v>230</v>
      </c>
      <c r="J1332" t="s">
        <v>901</v>
      </c>
      <c r="K1332" t="s">
        <v>902</v>
      </c>
      <c r="L1332" t="s">
        <v>61</v>
      </c>
      <c r="M1332" t="s">
        <v>62</v>
      </c>
      <c r="N1332" t="s">
        <v>76</v>
      </c>
      <c r="O1332" t="s">
        <v>76</v>
      </c>
      <c r="P1332" t="s">
        <v>77</v>
      </c>
      <c r="Q1332">
        <v>77</v>
      </c>
      <c r="R1332">
        <v>77</v>
      </c>
      <c r="S1332">
        <v>77</v>
      </c>
      <c r="T1332">
        <v>77</v>
      </c>
      <c r="U1332">
        <v>77</v>
      </c>
      <c r="V1332">
        <v>77</v>
      </c>
      <c r="W1332">
        <v>77</v>
      </c>
      <c r="X1332">
        <v>77</v>
      </c>
      <c r="Y1332">
        <v>77</v>
      </c>
      <c r="Z1332">
        <v>77</v>
      </c>
      <c r="AA1332">
        <v>77</v>
      </c>
      <c r="AB1332">
        <v>77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77</v>
      </c>
      <c r="AL1332">
        <v>0</v>
      </c>
      <c r="AM1332">
        <v>0</v>
      </c>
      <c r="AN1332">
        <v>0</v>
      </c>
      <c r="AO1332">
        <v>0</v>
      </c>
      <c r="AP1332">
        <v>77</v>
      </c>
      <c r="AQ1332">
        <v>0</v>
      </c>
      <c r="AR1332">
        <v>0</v>
      </c>
      <c r="AS1332">
        <v>0</v>
      </c>
      <c r="AT1332" s="1">
        <v>564.19000000000005</v>
      </c>
      <c r="AU1332" s="1">
        <v>43442.630000000005</v>
      </c>
      <c r="AV1332" s="1">
        <v>0</v>
      </c>
      <c r="AW1332" s="1">
        <v>43442.630000000005</v>
      </c>
      <c r="AX1332" t="s">
        <v>902</v>
      </c>
    </row>
    <row r="1333" spans="1:50" x14ac:dyDescent="0.25">
      <c r="A1333" t="s">
        <v>3748</v>
      </c>
      <c r="B1333" t="s">
        <v>67</v>
      </c>
      <c r="C1333">
        <v>2014</v>
      </c>
      <c r="D1333" t="s">
        <v>3749</v>
      </c>
      <c r="E1333" t="s">
        <v>1237</v>
      </c>
      <c r="F1333" t="s">
        <v>1238</v>
      </c>
      <c r="G1333" t="s">
        <v>71</v>
      </c>
      <c r="H1333" t="s">
        <v>72</v>
      </c>
      <c r="I1333" t="s">
        <v>280</v>
      </c>
      <c r="J1333" t="s">
        <v>1239</v>
      </c>
      <c r="K1333" t="s">
        <v>1240</v>
      </c>
      <c r="L1333" t="s">
        <v>61</v>
      </c>
      <c r="M1333" t="s">
        <v>62</v>
      </c>
      <c r="N1333" t="s">
        <v>76</v>
      </c>
      <c r="O1333" t="s">
        <v>76</v>
      </c>
      <c r="P1333" t="s">
        <v>77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 s="1" t="s">
        <v>78</v>
      </c>
      <c r="AU1333" s="1">
        <v>0</v>
      </c>
      <c r="AV1333" s="1">
        <v>0</v>
      </c>
      <c r="AW1333" s="1">
        <v>0</v>
      </c>
      <c r="AX1333" t="s">
        <v>1240</v>
      </c>
    </row>
    <row r="1334" spans="1:50" x14ac:dyDescent="0.25">
      <c r="A1334" t="s">
        <v>1910</v>
      </c>
      <c r="B1334" t="s">
        <v>67</v>
      </c>
      <c r="C1334">
        <v>2014</v>
      </c>
      <c r="D1334" t="s">
        <v>1911</v>
      </c>
      <c r="E1334" t="s">
        <v>334</v>
      </c>
      <c r="F1334" t="s">
        <v>335</v>
      </c>
      <c r="G1334" t="s">
        <v>71</v>
      </c>
      <c r="H1334" t="s">
        <v>72</v>
      </c>
      <c r="I1334" t="s">
        <v>230</v>
      </c>
      <c r="J1334" t="s">
        <v>336</v>
      </c>
      <c r="K1334" t="s">
        <v>335</v>
      </c>
      <c r="L1334" t="s">
        <v>61</v>
      </c>
      <c r="M1334" t="s">
        <v>76</v>
      </c>
      <c r="N1334" t="s">
        <v>76</v>
      </c>
      <c r="O1334" t="s">
        <v>76</v>
      </c>
      <c r="P1334" t="s">
        <v>77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 s="1" t="s">
        <v>78</v>
      </c>
      <c r="AU1334" s="1">
        <v>0</v>
      </c>
      <c r="AV1334" s="1">
        <v>0</v>
      </c>
      <c r="AW1334" s="1">
        <v>0</v>
      </c>
      <c r="AX1334" t="s">
        <v>335</v>
      </c>
    </row>
    <row r="1335" spans="1:50" x14ac:dyDescent="0.25">
      <c r="A1335" t="s">
        <v>1912</v>
      </c>
      <c r="B1335" t="s">
        <v>101</v>
      </c>
      <c r="C1335" t="s">
        <v>251</v>
      </c>
      <c r="D1335" t="s">
        <v>1913</v>
      </c>
      <c r="E1335" t="s">
        <v>1914</v>
      </c>
      <c r="F1335" t="s">
        <v>900</v>
      </c>
      <c r="G1335" t="s">
        <v>71</v>
      </c>
      <c r="H1335" t="s">
        <v>106</v>
      </c>
      <c r="I1335" t="s">
        <v>230</v>
      </c>
      <c r="J1335" t="s">
        <v>901</v>
      </c>
      <c r="K1335" t="s">
        <v>902</v>
      </c>
      <c r="L1335" t="s">
        <v>61</v>
      </c>
      <c r="M1335" t="s">
        <v>76</v>
      </c>
      <c r="N1335" t="s">
        <v>76</v>
      </c>
      <c r="O1335" t="s">
        <v>76</v>
      </c>
      <c r="P1335" t="s">
        <v>110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 s="1" t="s">
        <v>78</v>
      </c>
      <c r="AU1335" s="1">
        <v>0</v>
      </c>
      <c r="AV1335" s="1">
        <v>0</v>
      </c>
      <c r="AW1335" s="1">
        <v>0</v>
      </c>
      <c r="AX1335" t="s">
        <v>902</v>
      </c>
    </row>
    <row r="1336" spans="1:50" x14ac:dyDescent="0.25">
      <c r="A1336" t="s">
        <v>1915</v>
      </c>
      <c r="B1336" t="s">
        <v>67</v>
      </c>
      <c r="C1336" t="s">
        <v>156</v>
      </c>
      <c r="D1336" t="s">
        <v>1916</v>
      </c>
      <c r="E1336" t="s">
        <v>1917</v>
      </c>
      <c r="F1336" t="s">
        <v>451</v>
      </c>
      <c r="G1336" t="s">
        <v>71</v>
      </c>
      <c r="H1336" t="s">
        <v>72</v>
      </c>
      <c r="I1336" t="s">
        <v>73</v>
      </c>
      <c r="J1336" t="s">
        <v>452</v>
      </c>
      <c r="K1336" t="s">
        <v>453</v>
      </c>
      <c r="L1336" t="s">
        <v>61</v>
      </c>
      <c r="M1336" t="s">
        <v>76</v>
      </c>
      <c r="N1336" t="s">
        <v>76</v>
      </c>
      <c r="O1336" t="s">
        <v>76</v>
      </c>
      <c r="P1336" t="s">
        <v>77</v>
      </c>
      <c r="Q1336">
        <v>2</v>
      </c>
      <c r="R1336">
        <v>2</v>
      </c>
      <c r="S1336">
        <v>2</v>
      </c>
      <c r="T1336">
        <v>2</v>
      </c>
      <c r="U1336">
        <v>2</v>
      </c>
      <c r="V1336">
        <v>2</v>
      </c>
      <c r="W1336">
        <v>2</v>
      </c>
      <c r="X1336">
        <v>2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2</v>
      </c>
      <c r="AL1336">
        <v>0</v>
      </c>
      <c r="AM1336">
        <v>0</v>
      </c>
      <c r="AN1336">
        <v>0</v>
      </c>
      <c r="AO1336">
        <v>0</v>
      </c>
      <c r="AP1336">
        <v>2</v>
      </c>
      <c r="AQ1336">
        <v>0</v>
      </c>
      <c r="AR1336">
        <v>0</v>
      </c>
      <c r="AS1336">
        <v>0</v>
      </c>
      <c r="AT1336" s="1">
        <v>703.02</v>
      </c>
      <c r="AU1336" s="1">
        <v>1406.04</v>
      </c>
      <c r="AV1336" s="1">
        <v>0</v>
      </c>
      <c r="AW1336" s="1">
        <v>1406.04</v>
      </c>
      <c r="AX1336" t="s">
        <v>453</v>
      </c>
    </row>
    <row r="1337" spans="1:50" x14ac:dyDescent="0.25">
      <c r="A1337" t="s">
        <v>1918</v>
      </c>
      <c r="B1337" t="s">
        <v>67</v>
      </c>
      <c r="C1337">
        <v>2014</v>
      </c>
      <c r="D1337" t="s">
        <v>1919</v>
      </c>
      <c r="E1337" t="s">
        <v>353</v>
      </c>
      <c r="F1337" t="s">
        <v>354</v>
      </c>
      <c r="G1337" t="s">
        <v>71</v>
      </c>
      <c r="H1337" t="s">
        <v>72</v>
      </c>
      <c r="I1337" t="s">
        <v>355</v>
      </c>
      <c r="J1337" t="s">
        <v>356</v>
      </c>
      <c r="K1337" t="s">
        <v>357</v>
      </c>
      <c r="L1337" t="s">
        <v>61</v>
      </c>
      <c r="M1337" t="s">
        <v>62</v>
      </c>
      <c r="N1337" t="s">
        <v>76</v>
      </c>
      <c r="O1337" t="s">
        <v>76</v>
      </c>
      <c r="P1337" t="s">
        <v>77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 s="1" t="s">
        <v>78</v>
      </c>
      <c r="AU1337" s="1">
        <v>0</v>
      </c>
      <c r="AV1337" s="1">
        <v>0</v>
      </c>
      <c r="AW1337" s="1">
        <v>0</v>
      </c>
      <c r="AX1337" t="s">
        <v>357</v>
      </c>
    </row>
    <row r="1338" spans="1:50" x14ac:dyDescent="0.25">
      <c r="A1338" t="s">
        <v>2098</v>
      </c>
      <c r="B1338" t="s">
        <v>51</v>
      </c>
      <c r="C1338">
        <v>2013</v>
      </c>
      <c r="D1338" t="s">
        <v>2099</v>
      </c>
      <c r="E1338" t="s">
        <v>2100</v>
      </c>
      <c r="F1338" t="s">
        <v>673</v>
      </c>
      <c r="G1338" t="s">
        <v>71</v>
      </c>
      <c r="H1338" t="s">
        <v>57</v>
      </c>
      <c r="I1338" t="s">
        <v>674</v>
      </c>
      <c r="J1338" t="s">
        <v>672</v>
      </c>
      <c r="K1338" t="s">
        <v>675</v>
      </c>
      <c r="L1338" t="s">
        <v>61</v>
      </c>
      <c r="M1338" t="s">
        <v>62</v>
      </c>
      <c r="N1338" t="s">
        <v>76</v>
      </c>
      <c r="O1338" t="s">
        <v>76</v>
      </c>
      <c r="P1338" t="s">
        <v>110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 s="1" t="s">
        <v>78</v>
      </c>
      <c r="AU1338" s="1">
        <v>0</v>
      </c>
      <c r="AV1338" s="1">
        <v>0</v>
      </c>
      <c r="AW1338" s="1">
        <v>0</v>
      </c>
      <c r="AX1338" t="s">
        <v>675</v>
      </c>
    </row>
    <row r="1339" spans="1:50" x14ac:dyDescent="0.25">
      <c r="A1339" t="s">
        <v>6255</v>
      </c>
      <c r="B1339" t="s">
        <v>67</v>
      </c>
      <c r="C1339" t="s">
        <v>1148</v>
      </c>
      <c r="D1339" t="s">
        <v>6256</v>
      </c>
      <c r="E1339" t="s">
        <v>6257</v>
      </c>
      <c r="F1339" t="s">
        <v>451</v>
      </c>
      <c r="G1339" t="s">
        <v>71</v>
      </c>
      <c r="H1339" t="s">
        <v>72</v>
      </c>
      <c r="I1339" t="s">
        <v>73</v>
      </c>
      <c r="J1339" t="s">
        <v>452</v>
      </c>
      <c r="K1339" t="s">
        <v>453</v>
      </c>
      <c r="L1339" t="s">
        <v>61</v>
      </c>
      <c r="M1339" t="s">
        <v>76</v>
      </c>
      <c r="N1339" t="s">
        <v>76</v>
      </c>
      <c r="O1339" t="s">
        <v>76</v>
      </c>
      <c r="P1339" t="s">
        <v>77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 s="1" t="s">
        <v>78</v>
      </c>
      <c r="AU1339" s="1">
        <v>0</v>
      </c>
      <c r="AV1339" s="1">
        <v>0</v>
      </c>
      <c r="AW1339" s="1">
        <v>0</v>
      </c>
      <c r="AX1339" t="s">
        <v>453</v>
      </c>
    </row>
    <row r="1340" spans="1:50" x14ac:dyDescent="0.25">
      <c r="A1340" t="s">
        <v>6258</v>
      </c>
      <c r="B1340" t="s">
        <v>101</v>
      </c>
      <c r="C1340" t="s">
        <v>468</v>
      </c>
      <c r="D1340" t="s">
        <v>6259</v>
      </c>
      <c r="E1340" t="s">
        <v>6260</v>
      </c>
      <c r="F1340" t="s">
        <v>2969</v>
      </c>
      <c r="G1340" t="s">
        <v>116</v>
      </c>
      <c r="H1340" t="s">
        <v>106</v>
      </c>
      <c r="I1340" t="s">
        <v>117</v>
      </c>
      <c r="J1340" t="s">
        <v>2970</v>
      </c>
      <c r="K1340" t="s">
        <v>2971</v>
      </c>
      <c r="L1340" t="s">
        <v>61</v>
      </c>
      <c r="M1340" t="s">
        <v>76</v>
      </c>
      <c r="N1340" t="s">
        <v>76</v>
      </c>
      <c r="O1340" t="s">
        <v>76</v>
      </c>
      <c r="P1340" t="s">
        <v>120</v>
      </c>
      <c r="Q1340">
        <v>1406</v>
      </c>
      <c r="R1340">
        <v>1406</v>
      </c>
      <c r="S1340">
        <v>1406</v>
      </c>
      <c r="T1340">
        <v>1406</v>
      </c>
      <c r="U1340">
        <v>1406</v>
      </c>
      <c r="V1340">
        <v>1406</v>
      </c>
      <c r="W1340">
        <v>1406</v>
      </c>
      <c r="X1340">
        <v>188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1406</v>
      </c>
      <c r="AL1340">
        <v>0</v>
      </c>
      <c r="AM1340">
        <v>0</v>
      </c>
      <c r="AN1340">
        <v>0</v>
      </c>
      <c r="AO1340">
        <v>0</v>
      </c>
      <c r="AP1340">
        <v>1406</v>
      </c>
      <c r="AQ1340">
        <v>0</v>
      </c>
      <c r="AR1340">
        <v>0</v>
      </c>
      <c r="AS1340">
        <v>0</v>
      </c>
      <c r="AT1340" s="1">
        <v>238.61</v>
      </c>
      <c r="AU1340" s="1">
        <v>335485.66000000003</v>
      </c>
      <c r="AV1340" s="1">
        <v>0</v>
      </c>
      <c r="AW1340" s="1">
        <v>44858.68</v>
      </c>
      <c r="AX1340" t="s">
        <v>2971</v>
      </c>
    </row>
    <row r="1341" spans="1:50" x14ac:dyDescent="0.25">
      <c r="A1341" t="s">
        <v>6261</v>
      </c>
      <c r="B1341" t="s">
        <v>190</v>
      </c>
      <c r="C1341" t="s">
        <v>171</v>
      </c>
      <c r="D1341" t="s">
        <v>6262</v>
      </c>
      <c r="E1341" t="s">
        <v>6263</v>
      </c>
      <c r="F1341" t="s">
        <v>445</v>
      </c>
      <c r="G1341" t="s">
        <v>71</v>
      </c>
      <c r="H1341" t="s">
        <v>106</v>
      </c>
      <c r="I1341" t="s">
        <v>73</v>
      </c>
      <c r="J1341" t="s">
        <v>446</v>
      </c>
      <c r="K1341" t="s">
        <v>447</v>
      </c>
      <c r="L1341" t="s">
        <v>196</v>
      </c>
      <c r="M1341" t="s">
        <v>76</v>
      </c>
      <c r="N1341" t="s">
        <v>76</v>
      </c>
      <c r="O1341" t="s">
        <v>76</v>
      </c>
      <c r="P1341" t="s">
        <v>110</v>
      </c>
      <c r="Q1341">
        <v>3459</v>
      </c>
      <c r="R1341">
        <v>3459</v>
      </c>
      <c r="S1341">
        <v>3329</v>
      </c>
      <c r="T1341">
        <v>1349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50</v>
      </c>
      <c r="AF1341">
        <v>0</v>
      </c>
      <c r="AG1341">
        <v>1721</v>
      </c>
      <c r="AH1341">
        <v>0</v>
      </c>
      <c r="AI1341">
        <v>1771</v>
      </c>
      <c r="AJ1341">
        <v>0</v>
      </c>
      <c r="AK1341">
        <v>330</v>
      </c>
      <c r="AL1341">
        <v>0</v>
      </c>
      <c r="AM1341">
        <v>0</v>
      </c>
      <c r="AN1341">
        <v>0</v>
      </c>
      <c r="AO1341">
        <v>3129</v>
      </c>
      <c r="AP1341">
        <v>3459</v>
      </c>
      <c r="AQ1341">
        <v>1396</v>
      </c>
      <c r="AR1341">
        <v>375</v>
      </c>
      <c r="AS1341">
        <v>430</v>
      </c>
      <c r="AT1341" s="1">
        <v>374.09</v>
      </c>
      <c r="AU1341" s="1">
        <v>1293977.3099999998</v>
      </c>
      <c r="AV1341" s="1">
        <v>662513.3899999999</v>
      </c>
      <c r="AW1341" s="1">
        <v>0</v>
      </c>
      <c r="AX1341" t="s">
        <v>447</v>
      </c>
    </row>
    <row r="1342" spans="1:50" x14ac:dyDescent="0.25">
      <c r="A1342" t="s">
        <v>8481</v>
      </c>
      <c r="B1342" t="s">
        <v>76</v>
      </c>
      <c r="C1342" t="s">
        <v>156</v>
      </c>
      <c r="D1342" t="s">
        <v>8482</v>
      </c>
      <c r="E1342" t="s">
        <v>8595</v>
      </c>
      <c r="F1342" t="s">
        <v>892</v>
      </c>
      <c r="G1342" t="s">
        <v>71</v>
      </c>
      <c r="H1342" t="s">
        <v>76</v>
      </c>
      <c r="I1342" t="s">
        <v>391</v>
      </c>
      <c r="J1342" t="s">
        <v>893</v>
      </c>
      <c r="K1342" t="s">
        <v>894</v>
      </c>
      <c r="L1342" t="s">
        <v>61</v>
      </c>
      <c r="M1342" t="s">
        <v>76</v>
      </c>
      <c r="N1342" t="s">
        <v>76</v>
      </c>
      <c r="O1342" t="s">
        <v>76</v>
      </c>
      <c r="P1342" t="s">
        <v>110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140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 s="1" t="s">
        <v>78</v>
      </c>
      <c r="AU1342" s="1">
        <v>0</v>
      </c>
      <c r="AV1342" s="1">
        <v>0</v>
      </c>
      <c r="AW1342" s="1">
        <v>0</v>
      </c>
      <c r="AX1342" t="s">
        <v>894</v>
      </c>
    </row>
    <row r="1343" spans="1:50" x14ac:dyDescent="0.25">
      <c r="A1343" t="s">
        <v>6264</v>
      </c>
      <c r="B1343" t="s">
        <v>101</v>
      </c>
      <c r="C1343" t="s">
        <v>468</v>
      </c>
      <c r="D1343" t="s">
        <v>6265</v>
      </c>
      <c r="E1343" t="s">
        <v>6266</v>
      </c>
      <c r="F1343" t="s">
        <v>1579</v>
      </c>
      <c r="G1343" t="s">
        <v>71</v>
      </c>
      <c r="H1343" t="s">
        <v>106</v>
      </c>
      <c r="I1343" t="s">
        <v>73</v>
      </c>
      <c r="J1343" t="s">
        <v>1580</v>
      </c>
      <c r="K1343" t="s">
        <v>1581</v>
      </c>
      <c r="L1343" t="s">
        <v>61</v>
      </c>
      <c r="M1343" t="s">
        <v>76</v>
      </c>
      <c r="N1343" t="s">
        <v>76</v>
      </c>
      <c r="O1343" t="s">
        <v>76</v>
      </c>
      <c r="P1343" t="s">
        <v>110</v>
      </c>
      <c r="Q1343">
        <v>19</v>
      </c>
      <c r="R1343">
        <v>19</v>
      </c>
      <c r="S1343">
        <v>19</v>
      </c>
      <c r="T1343">
        <v>19</v>
      </c>
      <c r="U1343">
        <v>19</v>
      </c>
      <c r="V1343">
        <v>19</v>
      </c>
      <c r="W1343">
        <v>19</v>
      </c>
      <c r="X1343">
        <v>19</v>
      </c>
      <c r="Y1343">
        <v>19</v>
      </c>
      <c r="Z1343">
        <v>19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19</v>
      </c>
      <c r="AL1343">
        <v>0</v>
      </c>
      <c r="AM1343">
        <v>0</v>
      </c>
      <c r="AN1343">
        <v>0</v>
      </c>
      <c r="AO1343">
        <v>0</v>
      </c>
      <c r="AP1343">
        <v>19</v>
      </c>
      <c r="AQ1343">
        <v>0</v>
      </c>
      <c r="AR1343">
        <v>0</v>
      </c>
      <c r="AS1343">
        <v>0</v>
      </c>
      <c r="AT1343" s="1">
        <v>589.07000000000005</v>
      </c>
      <c r="AU1343" s="1">
        <v>11192.330000000002</v>
      </c>
      <c r="AV1343" s="1">
        <v>0</v>
      </c>
      <c r="AW1343" s="1">
        <v>11192.330000000002</v>
      </c>
      <c r="AX1343" t="s">
        <v>1581</v>
      </c>
    </row>
    <row r="1344" spans="1:50" x14ac:dyDescent="0.25">
      <c r="A1344" t="s">
        <v>5401</v>
      </c>
      <c r="B1344" t="s">
        <v>67</v>
      </c>
      <c r="C1344">
        <v>2014</v>
      </c>
      <c r="D1344" t="s">
        <v>5402</v>
      </c>
      <c r="E1344" t="s">
        <v>88</v>
      </c>
      <c r="F1344" t="s">
        <v>89</v>
      </c>
      <c r="G1344" t="s">
        <v>56</v>
      </c>
      <c r="H1344" t="s">
        <v>72</v>
      </c>
      <c r="I1344" t="s">
        <v>90</v>
      </c>
      <c r="J1344" t="s">
        <v>91</v>
      </c>
      <c r="K1344" t="s">
        <v>92</v>
      </c>
      <c r="L1344" t="s">
        <v>61</v>
      </c>
      <c r="M1344" t="s">
        <v>76</v>
      </c>
      <c r="N1344" t="s">
        <v>76</v>
      </c>
      <c r="O1344" t="s">
        <v>76</v>
      </c>
      <c r="P1344" t="s">
        <v>65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 s="1" t="s">
        <v>78</v>
      </c>
      <c r="AU1344" s="1">
        <v>0</v>
      </c>
      <c r="AV1344" s="1">
        <v>0</v>
      </c>
      <c r="AW1344" s="1">
        <v>0</v>
      </c>
      <c r="AX1344" t="s">
        <v>92</v>
      </c>
    </row>
    <row r="1345" spans="1:50" x14ac:dyDescent="0.25">
      <c r="A1345" t="s">
        <v>5453</v>
      </c>
      <c r="B1345" t="s">
        <v>51</v>
      </c>
      <c r="C1345" t="s">
        <v>162</v>
      </c>
      <c r="D1345" t="s">
        <v>5454</v>
      </c>
      <c r="E1345" t="s">
        <v>5455</v>
      </c>
      <c r="F1345" t="s">
        <v>200</v>
      </c>
      <c r="G1345" t="s">
        <v>56</v>
      </c>
      <c r="H1345" t="s">
        <v>57</v>
      </c>
      <c r="I1345" t="s">
        <v>58</v>
      </c>
      <c r="J1345" t="s">
        <v>201</v>
      </c>
      <c r="K1345" t="s">
        <v>202</v>
      </c>
      <c r="L1345" t="s">
        <v>61</v>
      </c>
      <c r="M1345" t="s">
        <v>62</v>
      </c>
      <c r="N1345" t="s">
        <v>76</v>
      </c>
      <c r="O1345" t="s">
        <v>76</v>
      </c>
      <c r="P1345" t="s">
        <v>65</v>
      </c>
      <c r="Q1345">
        <v>31</v>
      </c>
      <c r="R1345">
        <v>31</v>
      </c>
      <c r="S1345">
        <v>31</v>
      </c>
      <c r="T1345">
        <v>31</v>
      </c>
      <c r="U1345">
        <v>31</v>
      </c>
      <c r="V1345">
        <v>31</v>
      </c>
      <c r="W1345">
        <v>31</v>
      </c>
      <c r="X1345">
        <v>31</v>
      </c>
      <c r="Y1345">
        <v>31</v>
      </c>
      <c r="Z1345">
        <v>31</v>
      </c>
      <c r="AA1345">
        <v>31</v>
      </c>
      <c r="AB1345">
        <v>31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6</v>
      </c>
      <c r="AL1345">
        <v>25</v>
      </c>
      <c r="AM1345">
        <v>0</v>
      </c>
      <c r="AN1345">
        <v>0</v>
      </c>
      <c r="AO1345">
        <v>0</v>
      </c>
      <c r="AP1345">
        <v>31</v>
      </c>
      <c r="AQ1345">
        <v>0</v>
      </c>
      <c r="AR1345">
        <v>0</v>
      </c>
      <c r="AS1345">
        <v>0</v>
      </c>
      <c r="AT1345" s="1">
        <v>646.19000000000005</v>
      </c>
      <c r="AU1345" s="1">
        <v>20031.890000000003</v>
      </c>
      <c r="AV1345" s="1">
        <v>0</v>
      </c>
      <c r="AW1345" s="1">
        <v>20031.890000000003</v>
      </c>
      <c r="AX1345" t="s">
        <v>202</v>
      </c>
    </row>
    <row r="1346" spans="1:50" x14ac:dyDescent="0.25">
      <c r="A1346" t="s">
        <v>8596</v>
      </c>
      <c r="B1346" t="s">
        <v>51</v>
      </c>
      <c r="C1346" t="s">
        <v>143</v>
      </c>
      <c r="D1346" t="s">
        <v>8597</v>
      </c>
      <c r="E1346" t="s">
        <v>3070</v>
      </c>
      <c r="F1346" t="s">
        <v>1853</v>
      </c>
      <c r="G1346" t="s">
        <v>56</v>
      </c>
      <c r="H1346" t="s">
        <v>72</v>
      </c>
      <c r="I1346" t="s">
        <v>58</v>
      </c>
      <c r="J1346" t="s">
        <v>1854</v>
      </c>
      <c r="K1346" t="s">
        <v>1855</v>
      </c>
      <c r="L1346" t="s">
        <v>61</v>
      </c>
      <c r="M1346" t="s">
        <v>76</v>
      </c>
      <c r="N1346" t="s">
        <v>76</v>
      </c>
      <c r="O1346" t="s">
        <v>76</v>
      </c>
      <c r="P1346" t="s">
        <v>65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247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 s="1" t="s">
        <v>78</v>
      </c>
      <c r="AU1346" s="1">
        <v>0</v>
      </c>
      <c r="AV1346" s="1">
        <v>0</v>
      </c>
      <c r="AW1346" s="1">
        <v>0</v>
      </c>
      <c r="AX1346" t="s">
        <v>1855</v>
      </c>
    </row>
    <row r="1347" spans="1:50" x14ac:dyDescent="0.25">
      <c r="A1347" t="s">
        <v>5456</v>
      </c>
      <c r="B1347" t="s">
        <v>67</v>
      </c>
      <c r="C1347" t="s">
        <v>1012</v>
      </c>
      <c r="D1347" t="s">
        <v>5457</v>
      </c>
      <c r="E1347" t="s">
        <v>5458</v>
      </c>
      <c r="F1347" t="s">
        <v>637</v>
      </c>
      <c r="G1347" t="s">
        <v>71</v>
      </c>
      <c r="H1347" t="s">
        <v>72</v>
      </c>
      <c r="I1347" t="s">
        <v>73</v>
      </c>
      <c r="J1347" t="s">
        <v>638</v>
      </c>
      <c r="K1347" t="s">
        <v>639</v>
      </c>
      <c r="L1347" t="s">
        <v>61</v>
      </c>
      <c r="M1347" t="s">
        <v>62</v>
      </c>
      <c r="N1347" t="s">
        <v>63</v>
      </c>
      <c r="O1347" t="s">
        <v>85</v>
      </c>
      <c r="P1347" t="s">
        <v>77</v>
      </c>
      <c r="Q1347">
        <v>1</v>
      </c>
      <c r="R1347">
        <v>1</v>
      </c>
      <c r="S1347">
        <v>1</v>
      </c>
      <c r="T1347">
        <v>1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1</v>
      </c>
      <c r="AA1347">
        <v>1</v>
      </c>
      <c r="AB1347">
        <v>1</v>
      </c>
      <c r="AC1347">
        <v>1</v>
      </c>
      <c r="AD1347">
        <v>1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1</v>
      </c>
      <c r="AQ1347">
        <v>0</v>
      </c>
      <c r="AR1347">
        <v>0</v>
      </c>
      <c r="AS1347">
        <v>0</v>
      </c>
      <c r="AT1347" s="1">
        <v>676.96</v>
      </c>
      <c r="AU1347" s="1">
        <v>676.96</v>
      </c>
      <c r="AV1347" s="1">
        <v>0</v>
      </c>
      <c r="AW1347" s="1">
        <v>676.96</v>
      </c>
      <c r="AX1347" t="s">
        <v>639</v>
      </c>
    </row>
    <row r="1348" spans="1:50" x14ac:dyDescent="0.25">
      <c r="A1348" t="s">
        <v>5459</v>
      </c>
      <c r="B1348" t="s">
        <v>67</v>
      </c>
      <c r="C1348">
        <v>2014</v>
      </c>
      <c r="D1348" t="s">
        <v>5460</v>
      </c>
      <c r="E1348" t="s">
        <v>954</v>
      </c>
      <c r="F1348" t="s">
        <v>229</v>
      </c>
      <c r="G1348" t="s">
        <v>71</v>
      </c>
      <c r="H1348" t="s">
        <v>72</v>
      </c>
      <c r="I1348" t="s">
        <v>230</v>
      </c>
      <c r="J1348" t="s">
        <v>231</v>
      </c>
      <c r="K1348" t="s">
        <v>229</v>
      </c>
      <c r="L1348" t="s">
        <v>61</v>
      </c>
      <c r="M1348" t="s">
        <v>62</v>
      </c>
      <c r="N1348" t="s">
        <v>76</v>
      </c>
      <c r="O1348" t="s">
        <v>76</v>
      </c>
      <c r="P1348" t="s">
        <v>77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 s="1" t="s">
        <v>78</v>
      </c>
      <c r="AU1348" s="1">
        <v>0</v>
      </c>
      <c r="AV1348" s="1">
        <v>0</v>
      </c>
      <c r="AW1348" s="1">
        <v>0</v>
      </c>
      <c r="AX1348" t="s">
        <v>229</v>
      </c>
    </row>
    <row r="1349" spans="1:50" x14ac:dyDescent="0.25">
      <c r="A1349" t="s">
        <v>6034</v>
      </c>
      <c r="B1349" t="s">
        <v>67</v>
      </c>
      <c r="C1349">
        <v>2014</v>
      </c>
      <c r="D1349" t="s">
        <v>6035</v>
      </c>
      <c r="E1349" t="s">
        <v>2097</v>
      </c>
      <c r="F1349" t="s">
        <v>323</v>
      </c>
      <c r="G1349" t="s">
        <v>71</v>
      </c>
      <c r="H1349" t="s">
        <v>72</v>
      </c>
      <c r="I1349" t="s">
        <v>73</v>
      </c>
      <c r="J1349" t="s">
        <v>324</v>
      </c>
      <c r="K1349" t="s">
        <v>325</v>
      </c>
      <c r="L1349" t="s">
        <v>61</v>
      </c>
      <c r="M1349" t="s">
        <v>76</v>
      </c>
      <c r="N1349" t="s">
        <v>76</v>
      </c>
      <c r="O1349" t="s">
        <v>6036</v>
      </c>
      <c r="P1349" t="s">
        <v>77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 s="1" t="s">
        <v>78</v>
      </c>
      <c r="AU1349" s="1">
        <v>0</v>
      </c>
      <c r="AV1349" s="1">
        <v>0</v>
      </c>
      <c r="AW1349" s="1">
        <v>0</v>
      </c>
      <c r="AX1349" t="s">
        <v>325</v>
      </c>
    </row>
    <row r="1350" spans="1:50" x14ac:dyDescent="0.25">
      <c r="A1350" t="s">
        <v>6116</v>
      </c>
      <c r="B1350" t="s">
        <v>67</v>
      </c>
      <c r="C1350">
        <v>2014</v>
      </c>
      <c r="D1350" t="s">
        <v>6117</v>
      </c>
      <c r="E1350" t="s">
        <v>636</v>
      </c>
      <c r="F1350" t="s">
        <v>637</v>
      </c>
      <c r="G1350" t="s">
        <v>71</v>
      </c>
      <c r="H1350" t="s">
        <v>72</v>
      </c>
      <c r="I1350" t="s">
        <v>73</v>
      </c>
      <c r="J1350" t="s">
        <v>638</v>
      </c>
      <c r="K1350" t="s">
        <v>639</v>
      </c>
      <c r="L1350" t="s">
        <v>61</v>
      </c>
      <c r="M1350" t="s">
        <v>76</v>
      </c>
      <c r="N1350" t="s">
        <v>76</v>
      </c>
      <c r="O1350" t="s">
        <v>76</v>
      </c>
      <c r="P1350" t="s">
        <v>77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 s="1" t="s">
        <v>78</v>
      </c>
      <c r="AU1350" s="1">
        <v>0</v>
      </c>
      <c r="AV1350" s="1">
        <v>0</v>
      </c>
      <c r="AW1350" s="1">
        <v>0</v>
      </c>
      <c r="AX1350" t="s">
        <v>639</v>
      </c>
    </row>
    <row r="1351" spans="1:50" x14ac:dyDescent="0.25">
      <c r="A1351" t="s">
        <v>6118</v>
      </c>
      <c r="B1351" t="s">
        <v>51</v>
      </c>
      <c r="C1351" t="s">
        <v>112</v>
      </c>
      <c r="D1351" t="s">
        <v>6119</v>
      </c>
      <c r="E1351" t="s">
        <v>6120</v>
      </c>
      <c r="F1351" t="s">
        <v>1077</v>
      </c>
      <c r="G1351" t="s">
        <v>56</v>
      </c>
      <c r="H1351" t="s">
        <v>57</v>
      </c>
      <c r="I1351" t="s">
        <v>58</v>
      </c>
      <c r="J1351" t="s">
        <v>1078</v>
      </c>
      <c r="K1351" t="s">
        <v>1079</v>
      </c>
      <c r="L1351" t="s">
        <v>61</v>
      </c>
      <c r="M1351" t="s">
        <v>76</v>
      </c>
      <c r="N1351" t="s">
        <v>76</v>
      </c>
      <c r="O1351" t="s">
        <v>76</v>
      </c>
      <c r="P1351" t="s">
        <v>65</v>
      </c>
      <c r="Q1351">
        <v>364</v>
      </c>
      <c r="R1351">
        <v>364</v>
      </c>
      <c r="S1351">
        <v>364</v>
      </c>
      <c r="T1351">
        <v>364</v>
      </c>
      <c r="U1351">
        <v>41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178</v>
      </c>
      <c r="AH1351">
        <v>0</v>
      </c>
      <c r="AI1351">
        <v>178</v>
      </c>
      <c r="AJ1351">
        <v>0</v>
      </c>
      <c r="AK1351">
        <v>317</v>
      </c>
      <c r="AL1351">
        <v>47</v>
      </c>
      <c r="AM1351">
        <v>0</v>
      </c>
      <c r="AN1351">
        <v>0</v>
      </c>
      <c r="AO1351">
        <v>0</v>
      </c>
      <c r="AP1351">
        <v>364</v>
      </c>
      <c r="AQ1351">
        <v>46</v>
      </c>
      <c r="AR1351">
        <v>132</v>
      </c>
      <c r="AS1351">
        <v>27</v>
      </c>
      <c r="AT1351" s="1">
        <v>689.6</v>
      </c>
      <c r="AU1351" s="1">
        <v>251014.39999999999</v>
      </c>
      <c r="AV1351" s="1">
        <v>122748.8</v>
      </c>
      <c r="AW1351" s="1">
        <v>0</v>
      </c>
      <c r="AX1351" t="s">
        <v>1079</v>
      </c>
    </row>
    <row r="1352" spans="1:50" x14ac:dyDescent="0.25">
      <c r="A1352" t="s">
        <v>6121</v>
      </c>
      <c r="B1352" t="s">
        <v>67</v>
      </c>
      <c r="C1352">
        <v>2014</v>
      </c>
      <c r="D1352" t="s">
        <v>6122</v>
      </c>
      <c r="E1352" t="s">
        <v>256</v>
      </c>
      <c r="F1352" t="s">
        <v>257</v>
      </c>
      <c r="G1352" t="s">
        <v>71</v>
      </c>
      <c r="H1352" t="s">
        <v>72</v>
      </c>
      <c r="I1352" t="s">
        <v>133</v>
      </c>
      <c r="J1352" t="s">
        <v>258</v>
      </c>
      <c r="K1352" t="s">
        <v>259</v>
      </c>
      <c r="L1352" t="s">
        <v>61</v>
      </c>
      <c r="M1352" t="s">
        <v>76</v>
      </c>
      <c r="N1352" t="s">
        <v>76</v>
      </c>
      <c r="O1352" t="s">
        <v>76</v>
      </c>
      <c r="P1352" t="s">
        <v>77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 s="1" t="s">
        <v>78</v>
      </c>
      <c r="AU1352" s="1">
        <v>0</v>
      </c>
      <c r="AV1352" s="1">
        <v>0</v>
      </c>
      <c r="AW1352" s="1">
        <v>0</v>
      </c>
      <c r="AX1352" t="s">
        <v>259</v>
      </c>
    </row>
    <row r="1353" spans="1:50" x14ac:dyDescent="0.25">
      <c r="A1353" t="s">
        <v>6123</v>
      </c>
      <c r="B1353" t="s">
        <v>67</v>
      </c>
      <c r="C1353" t="s">
        <v>233</v>
      </c>
      <c r="D1353" t="s">
        <v>6124</v>
      </c>
      <c r="E1353" t="s">
        <v>6125</v>
      </c>
      <c r="F1353" t="s">
        <v>458</v>
      </c>
      <c r="G1353" t="s">
        <v>71</v>
      </c>
      <c r="H1353" t="s">
        <v>72</v>
      </c>
      <c r="I1353" t="s">
        <v>73</v>
      </c>
      <c r="J1353" t="s">
        <v>459</v>
      </c>
      <c r="K1353" t="s">
        <v>460</v>
      </c>
      <c r="L1353" t="s">
        <v>61</v>
      </c>
      <c r="M1353" t="s">
        <v>62</v>
      </c>
      <c r="N1353" t="s">
        <v>76</v>
      </c>
      <c r="O1353" t="s">
        <v>76</v>
      </c>
      <c r="P1353" t="s">
        <v>77</v>
      </c>
      <c r="Q1353">
        <v>3</v>
      </c>
      <c r="R1353">
        <v>3</v>
      </c>
      <c r="S1353">
        <v>3</v>
      </c>
      <c r="T1353">
        <v>3</v>
      </c>
      <c r="U1353">
        <v>3</v>
      </c>
      <c r="V1353">
        <v>3</v>
      </c>
      <c r="W1353">
        <v>3</v>
      </c>
      <c r="X1353">
        <v>3</v>
      </c>
      <c r="Y1353">
        <v>3</v>
      </c>
      <c r="Z1353">
        <v>3</v>
      </c>
      <c r="AA1353">
        <v>3</v>
      </c>
      <c r="AB1353">
        <v>3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3</v>
      </c>
      <c r="AL1353">
        <v>0</v>
      </c>
      <c r="AM1353">
        <v>0</v>
      </c>
      <c r="AN1353">
        <v>0</v>
      </c>
      <c r="AO1353">
        <v>0</v>
      </c>
      <c r="AP1353">
        <v>3</v>
      </c>
      <c r="AQ1353">
        <v>0</v>
      </c>
      <c r="AR1353">
        <v>0</v>
      </c>
      <c r="AS1353">
        <v>0</v>
      </c>
      <c r="AT1353" s="1">
        <v>416.92</v>
      </c>
      <c r="AU1353" s="1">
        <v>1250.76</v>
      </c>
      <c r="AV1353" s="1">
        <v>0</v>
      </c>
      <c r="AW1353" s="1">
        <v>1250.76</v>
      </c>
      <c r="AX1353" t="s">
        <v>460</v>
      </c>
    </row>
    <row r="1354" spans="1:50" x14ac:dyDescent="0.25">
      <c r="A1354" t="s">
        <v>5461</v>
      </c>
      <c r="B1354" t="s">
        <v>67</v>
      </c>
      <c r="C1354">
        <v>2014</v>
      </c>
      <c r="D1354" t="s">
        <v>5462</v>
      </c>
      <c r="E1354" t="s">
        <v>138</v>
      </c>
      <c r="F1354" t="s">
        <v>139</v>
      </c>
      <c r="G1354" t="s">
        <v>71</v>
      </c>
      <c r="H1354" t="s">
        <v>72</v>
      </c>
      <c r="I1354" t="s">
        <v>73</v>
      </c>
      <c r="J1354" t="s">
        <v>140</v>
      </c>
      <c r="K1354" t="s">
        <v>141</v>
      </c>
      <c r="L1354" t="s">
        <v>61</v>
      </c>
      <c r="M1354" t="s">
        <v>76</v>
      </c>
      <c r="N1354" t="s">
        <v>76</v>
      </c>
      <c r="O1354" t="s">
        <v>76</v>
      </c>
      <c r="P1354" t="s">
        <v>77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 s="1" t="s">
        <v>78</v>
      </c>
      <c r="AU1354" s="1">
        <v>0</v>
      </c>
      <c r="AV1354" s="1">
        <v>0</v>
      </c>
      <c r="AW1354" s="1">
        <v>0</v>
      </c>
      <c r="AX1354" t="s">
        <v>141</v>
      </c>
    </row>
    <row r="1355" spans="1:50" x14ac:dyDescent="0.25">
      <c r="A1355" t="s">
        <v>5463</v>
      </c>
      <c r="B1355" t="s">
        <v>67</v>
      </c>
      <c r="C1355" t="s">
        <v>102</v>
      </c>
      <c r="D1355" t="s">
        <v>5464</v>
      </c>
      <c r="E1355" t="s">
        <v>5465</v>
      </c>
      <c r="F1355" t="s">
        <v>397</v>
      </c>
      <c r="G1355" t="s">
        <v>71</v>
      </c>
      <c r="H1355" t="s">
        <v>72</v>
      </c>
      <c r="I1355" t="s">
        <v>230</v>
      </c>
      <c r="J1355" t="s">
        <v>398</v>
      </c>
      <c r="K1355" t="s">
        <v>399</v>
      </c>
      <c r="L1355" t="s">
        <v>61</v>
      </c>
      <c r="M1355" t="s">
        <v>76</v>
      </c>
      <c r="N1355" t="s">
        <v>76</v>
      </c>
      <c r="O1355" t="s">
        <v>76</v>
      </c>
      <c r="P1355" t="s">
        <v>77</v>
      </c>
      <c r="Q1355">
        <v>827</v>
      </c>
      <c r="R1355">
        <v>827</v>
      </c>
      <c r="S1355">
        <v>303</v>
      </c>
      <c r="T1355">
        <v>303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18</v>
      </c>
      <c r="AG1355">
        <v>0</v>
      </c>
      <c r="AH1355">
        <v>0</v>
      </c>
      <c r="AI1355">
        <v>18</v>
      </c>
      <c r="AJ1355">
        <v>296</v>
      </c>
      <c r="AK1355">
        <v>827</v>
      </c>
      <c r="AL1355">
        <v>0</v>
      </c>
      <c r="AM1355">
        <v>0</v>
      </c>
      <c r="AN1355">
        <v>0</v>
      </c>
      <c r="AO1355">
        <v>0</v>
      </c>
      <c r="AP1355">
        <v>827</v>
      </c>
      <c r="AQ1355">
        <v>0</v>
      </c>
      <c r="AR1355">
        <v>18</v>
      </c>
      <c r="AS1355">
        <v>66</v>
      </c>
      <c r="AT1355" s="1">
        <v>536.32000000000005</v>
      </c>
      <c r="AU1355" s="1">
        <v>443536.64000000001</v>
      </c>
      <c r="AV1355" s="1">
        <v>9653.76</v>
      </c>
      <c r="AW1355" s="1">
        <v>0</v>
      </c>
      <c r="AX1355" t="s">
        <v>399</v>
      </c>
    </row>
    <row r="1356" spans="1:50" x14ac:dyDescent="0.25">
      <c r="A1356" t="s">
        <v>5571</v>
      </c>
      <c r="B1356" t="s">
        <v>101</v>
      </c>
      <c r="C1356" t="s">
        <v>468</v>
      </c>
      <c r="D1356" t="s">
        <v>5572</v>
      </c>
      <c r="E1356" t="s">
        <v>3891</v>
      </c>
      <c r="F1356" t="s">
        <v>263</v>
      </c>
      <c r="G1356" t="s">
        <v>71</v>
      </c>
      <c r="H1356" t="s">
        <v>106</v>
      </c>
      <c r="I1356" t="s">
        <v>73</v>
      </c>
      <c r="J1356" t="s">
        <v>264</v>
      </c>
      <c r="K1356" t="s">
        <v>265</v>
      </c>
      <c r="L1356" t="s">
        <v>61</v>
      </c>
      <c r="M1356" t="s">
        <v>76</v>
      </c>
      <c r="N1356" t="s">
        <v>76</v>
      </c>
      <c r="O1356" t="s">
        <v>76</v>
      </c>
      <c r="P1356" t="s">
        <v>110</v>
      </c>
      <c r="Q1356">
        <v>16</v>
      </c>
      <c r="R1356">
        <v>16</v>
      </c>
      <c r="S1356">
        <v>16</v>
      </c>
      <c r="T1356">
        <v>16</v>
      </c>
      <c r="U1356">
        <v>16</v>
      </c>
      <c r="V1356">
        <v>16</v>
      </c>
      <c r="W1356">
        <v>16</v>
      </c>
      <c r="X1356">
        <v>16</v>
      </c>
      <c r="Y1356">
        <v>16</v>
      </c>
      <c r="Z1356">
        <v>16</v>
      </c>
      <c r="AA1356">
        <v>16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16</v>
      </c>
      <c r="AL1356">
        <v>0</v>
      </c>
      <c r="AM1356">
        <v>0</v>
      </c>
      <c r="AN1356">
        <v>0</v>
      </c>
      <c r="AO1356">
        <v>0</v>
      </c>
      <c r="AP1356">
        <v>16</v>
      </c>
      <c r="AQ1356">
        <v>0</v>
      </c>
      <c r="AR1356">
        <v>0</v>
      </c>
      <c r="AS1356">
        <v>0</v>
      </c>
      <c r="AT1356" s="1">
        <v>286.17</v>
      </c>
      <c r="AU1356" s="1">
        <v>4578.72</v>
      </c>
      <c r="AV1356" s="1">
        <v>0</v>
      </c>
      <c r="AW1356" s="1">
        <v>4578.72</v>
      </c>
      <c r="AX1356" t="s">
        <v>265</v>
      </c>
    </row>
    <row r="1357" spans="1:50" x14ac:dyDescent="0.25">
      <c r="A1357" t="s">
        <v>5573</v>
      </c>
      <c r="B1357" t="s">
        <v>51</v>
      </c>
      <c r="C1357" t="s">
        <v>156</v>
      </c>
      <c r="D1357" t="s">
        <v>5574</v>
      </c>
      <c r="E1357" t="s">
        <v>5575</v>
      </c>
      <c r="F1357" t="s">
        <v>1789</v>
      </c>
      <c r="G1357" t="s">
        <v>56</v>
      </c>
      <c r="H1357" t="s">
        <v>57</v>
      </c>
      <c r="I1357" t="s">
        <v>58</v>
      </c>
      <c r="J1357" t="s">
        <v>1790</v>
      </c>
      <c r="K1357" t="s">
        <v>1791</v>
      </c>
      <c r="L1357" t="s">
        <v>61</v>
      </c>
      <c r="M1357" t="s">
        <v>76</v>
      </c>
      <c r="N1357" t="s">
        <v>76</v>
      </c>
      <c r="O1357" t="s">
        <v>76</v>
      </c>
      <c r="P1357" t="s">
        <v>65</v>
      </c>
      <c r="Q1357">
        <v>2505</v>
      </c>
      <c r="R1357">
        <v>2505</v>
      </c>
      <c r="S1357">
        <v>2421</v>
      </c>
      <c r="T1357">
        <v>2421</v>
      </c>
      <c r="U1357">
        <v>2421</v>
      </c>
      <c r="V1357">
        <v>1413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134</v>
      </c>
      <c r="AF1357">
        <v>0</v>
      </c>
      <c r="AG1357">
        <v>840</v>
      </c>
      <c r="AH1357">
        <v>0</v>
      </c>
      <c r="AI1357">
        <v>974</v>
      </c>
      <c r="AJ1357">
        <v>1196</v>
      </c>
      <c r="AK1357">
        <v>2409</v>
      </c>
      <c r="AL1357">
        <v>96</v>
      </c>
      <c r="AM1357">
        <v>0</v>
      </c>
      <c r="AN1357">
        <v>0</v>
      </c>
      <c r="AO1357">
        <v>0</v>
      </c>
      <c r="AP1357">
        <v>2505</v>
      </c>
      <c r="AQ1357">
        <v>806</v>
      </c>
      <c r="AR1357">
        <v>168</v>
      </c>
      <c r="AS1357">
        <v>0</v>
      </c>
      <c r="AT1357" s="1">
        <v>563.82000000000005</v>
      </c>
      <c r="AU1357" s="1">
        <v>1412369.1</v>
      </c>
      <c r="AV1357" s="1">
        <v>549160.68000000005</v>
      </c>
      <c r="AW1357" s="1">
        <v>0</v>
      </c>
      <c r="AX1357" t="s">
        <v>1791</v>
      </c>
    </row>
    <row r="1358" spans="1:50" x14ac:dyDescent="0.25">
      <c r="A1358" t="s">
        <v>5576</v>
      </c>
      <c r="B1358" t="s">
        <v>67</v>
      </c>
      <c r="C1358">
        <v>2014</v>
      </c>
      <c r="D1358" t="s">
        <v>5577</v>
      </c>
      <c r="E1358" t="s">
        <v>2841</v>
      </c>
      <c r="F1358" t="s">
        <v>2842</v>
      </c>
      <c r="G1358" t="s">
        <v>71</v>
      </c>
      <c r="H1358" t="s">
        <v>72</v>
      </c>
      <c r="I1358" t="s">
        <v>73</v>
      </c>
      <c r="J1358" t="s">
        <v>2843</v>
      </c>
      <c r="K1358" t="s">
        <v>2844</v>
      </c>
      <c r="L1358" t="s">
        <v>61</v>
      </c>
      <c r="M1358" t="s">
        <v>76</v>
      </c>
      <c r="N1358" t="s">
        <v>76</v>
      </c>
      <c r="O1358" t="s">
        <v>76</v>
      </c>
      <c r="P1358" t="s">
        <v>77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 s="1" t="s">
        <v>78</v>
      </c>
      <c r="AU1358" s="1">
        <v>0</v>
      </c>
      <c r="AV1358" s="1">
        <v>0</v>
      </c>
      <c r="AW1358" s="1">
        <v>0</v>
      </c>
      <c r="AX1358" t="s">
        <v>2844</v>
      </c>
    </row>
    <row r="1359" spans="1:50" x14ac:dyDescent="0.25">
      <c r="A1359" t="s">
        <v>2283</v>
      </c>
      <c r="B1359" t="s">
        <v>67</v>
      </c>
      <c r="C1359" t="s">
        <v>129</v>
      </c>
      <c r="D1359" t="s">
        <v>2284</v>
      </c>
      <c r="E1359" t="s">
        <v>2285</v>
      </c>
      <c r="F1359" t="s">
        <v>1606</v>
      </c>
      <c r="G1359" t="s">
        <v>71</v>
      </c>
      <c r="H1359" t="s">
        <v>72</v>
      </c>
      <c r="I1359" t="s">
        <v>133</v>
      </c>
      <c r="J1359" t="s">
        <v>1607</v>
      </c>
      <c r="K1359" t="s">
        <v>1608</v>
      </c>
      <c r="L1359" t="s">
        <v>61</v>
      </c>
      <c r="M1359" t="s">
        <v>62</v>
      </c>
      <c r="N1359" t="s">
        <v>76</v>
      </c>
      <c r="O1359" t="s">
        <v>76</v>
      </c>
      <c r="P1359" t="s">
        <v>77</v>
      </c>
      <c r="Q1359">
        <v>163</v>
      </c>
      <c r="R1359">
        <v>163</v>
      </c>
      <c r="S1359">
        <v>163</v>
      </c>
      <c r="T1359">
        <v>163</v>
      </c>
      <c r="U1359">
        <v>163</v>
      </c>
      <c r="V1359">
        <v>163</v>
      </c>
      <c r="W1359">
        <v>163</v>
      </c>
      <c r="X1359">
        <v>163</v>
      </c>
      <c r="Y1359">
        <v>163</v>
      </c>
      <c r="Z1359">
        <v>163</v>
      </c>
      <c r="AA1359">
        <v>163</v>
      </c>
      <c r="AB1359">
        <v>163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163</v>
      </c>
      <c r="AL1359">
        <v>0</v>
      </c>
      <c r="AM1359">
        <v>0</v>
      </c>
      <c r="AN1359">
        <v>0</v>
      </c>
      <c r="AO1359">
        <v>0</v>
      </c>
      <c r="AP1359">
        <v>163</v>
      </c>
      <c r="AQ1359">
        <v>0</v>
      </c>
      <c r="AR1359">
        <v>0</v>
      </c>
      <c r="AS1359">
        <v>0</v>
      </c>
      <c r="AT1359" s="1">
        <v>1602</v>
      </c>
      <c r="AU1359" s="1">
        <v>261126</v>
      </c>
      <c r="AV1359" s="1">
        <v>0</v>
      </c>
      <c r="AW1359" s="1">
        <v>261126</v>
      </c>
      <c r="AX1359" t="s">
        <v>1608</v>
      </c>
    </row>
    <row r="1360" spans="1:50" x14ac:dyDescent="0.25">
      <c r="A1360" t="s">
        <v>2286</v>
      </c>
      <c r="B1360" t="s">
        <v>67</v>
      </c>
      <c r="C1360">
        <v>2014</v>
      </c>
      <c r="D1360" t="s">
        <v>2287</v>
      </c>
      <c r="E1360" t="s">
        <v>1232</v>
      </c>
      <c r="F1360" t="s">
        <v>115</v>
      </c>
      <c r="G1360" t="s">
        <v>116</v>
      </c>
      <c r="H1360" t="s">
        <v>72</v>
      </c>
      <c r="I1360" t="s">
        <v>117</v>
      </c>
      <c r="J1360" t="s">
        <v>118</v>
      </c>
      <c r="K1360" t="s">
        <v>119</v>
      </c>
      <c r="L1360" t="s">
        <v>61</v>
      </c>
      <c r="M1360" t="s">
        <v>62</v>
      </c>
      <c r="N1360" t="s">
        <v>76</v>
      </c>
      <c r="O1360" t="s">
        <v>76</v>
      </c>
      <c r="P1360" t="s">
        <v>120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 s="1" t="s">
        <v>78</v>
      </c>
      <c r="AU1360" s="1">
        <v>0</v>
      </c>
      <c r="AV1360" s="1">
        <v>0</v>
      </c>
      <c r="AW1360" s="1">
        <v>0</v>
      </c>
      <c r="AX1360" t="s">
        <v>119</v>
      </c>
    </row>
    <row r="1361" spans="1:50" x14ac:dyDescent="0.25">
      <c r="A1361" t="s">
        <v>2288</v>
      </c>
      <c r="B1361" t="s">
        <v>67</v>
      </c>
      <c r="C1361">
        <v>2014</v>
      </c>
      <c r="D1361" t="s">
        <v>2289</v>
      </c>
      <c r="E1361" t="s">
        <v>555</v>
      </c>
      <c r="F1361" t="s">
        <v>556</v>
      </c>
      <c r="G1361" t="s">
        <v>71</v>
      </c>
      <c r="H1361" t="s">
        <v>72</v>
      </c>
      <c r="I1361" t="s">
        <v>355</v>
      </c>
      <c r="J1361" t="s">
        <v>557</v>
      </c>
      <c r="K1361" t="s">
        <v>558</v>
      </c>
      <c r="L1361" t="s">
        <v>61</v>
      </c>
      <c r="M1361" t="s">
        <v>76</v>
      </c>
      <c r="N1361" t="s">
        <v>76</v>
      </c>
      <c r="O1361" t="s">
        <v>76</v>
      </c>
      <c r="P1361" t="s">
        <v>77</v>
      </c>
      <c r="Q1361">
        <v>92</v>
      </c>
      <c r="R1361">
        <v>92</v>
      </c>
      <c r="S1361">
        <v>92</v>
      </c>
      <c r="T1361">
        <v>92</v>
      </c>
      <c r="U1361">
        <v>92</v>
      </c>
      <c r="V1361">
        <v>92</v>
      </c>
      <c r="W1361">
        <v>92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1</v>
      </c>
      <c r="AK1361">
        <v>92</v>
      </c>
      <c r="AL1361">
        <v>0</v>
      </c>
      <c r="AM1361">
        <v>0</v>
      </c>
      <c r="AN1361">
        <v>0</v>
      </c>
      <c r="AO1361">
        <v>0</v>
      </c>
      <c r="AP1361">
        <v>92</v>
      </c>
      <c r="AQ1361">
        <v>0</v>
      </c>
      <c r="AR1361">
        <v>0</v>
      </c>
      <c r="AS1361">
        <v>0</v>
      </c>
      <c r="AT1361" s="1">
        <v>750.51</v>
      </c>
      <c r="AU1361" s="1">
        <v>69046.92</v>
      </c>
      <c r="AV1361" s="1">
        <v>0</v>
      </c>
      <c r="AW1361" s="1">
        <v>0</v>
      </c>
      <c r="AX1361" t="s">
        <v>558</v>
      </c>
    </row>
    <row r="1362" spans="1:50" x14ac:dyDescent="0.25">
      <c r="A1362" t="s">
        <v>2290</v>
      </c>
      <c r="B1362" t="s">
        <v>67</v>
      </c>
      <c r="C1362" t="s">
        <v>129</v>
      </c>
      <c r="D1362" t="s">
        <v>2291</v>
      </c>
      <c r="E1362" t="s">
        <v>2292</v>
      </c>
      <c r="F1362" t="s">
        <v>82</v>
      </c>
      <c r="G1362" t="s">
        <v>71</v>
      </c>
      <c r="H1362" t="s">
        <v>72</v>
      </c>
      <c r="I1362" t="s">
        <v>73</v>
      </c>
      <c r="J1362" t="s">
        <v>83</v>
      </c>
      <c r="K1362" t="s">
        <v>84</v>
      </c>
      <c r="L1362" t="s">
        <v>61</v>
      </c>
      <c r="M1362" t="s">
        <v>62</v>
      </c>
      <c r="N1362" t="s">
        <v>63</v>
      </c>
      <c r="O1362" t="s">
        <v>85</v>
      </c>
      <c r="P1362" t="s">
        <v>77</v>
      </c>
      <c r="Q1362">
        <v>107</v>
      </c>
      <c r="R1362">
        <v>107</v>
      </c>
      <c r="S1362">
        <v>107</v>
      </c>
      <c r="T1362">
        <v>107</v>
      </c>
      <c r="U1362">
        <v>107</v>
      </c>
      <c r="V1362">
        <v>107</v>
      </c>
      <c r="W1362">
        <v>107</v>
      </c>
      <c r="X1362">
        <v>107</v>
      </c>
      <c r="Y1362">
        <v>107</v>
      </c>
      <c r="Z1362">
        <v>107</v>
      </c>
      <c r="AA1362">
        <v>107</v>
      </c>
      <c r="AB1362">
        <v>107</v>
      </c>
      <c r="AC1362">
        <v>107</v>
      </c>
      <c r="AD1362">
        <v>107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107</v>
      </c>
      <c r="AL1362">
        <v>0</v>
      </c>
      <c r="AM1362">
        <v>0</v>
      </c>
      <c r="AN1362">
        <v>0</v>
      </c>
      <c r="AO1362">
        <v>0</v>
      </c>
      <c r="AP1362">
        <v>107</v>
      </c>
      <c r="AQ1362">
        <v>0</v>
      </c>
      <c r="AR1362">
        <v>0</v>
      </c>
      <c r="AS1362">
        <v>0</v>
      </c>
      <c r="AT1362" s="1">
        <v>713.72</v>
      </c>
      <c r="AU1362" s="1">
        <v>76368.040000000008</v>
      </c>
      <c r="AV1362" s="1">
        <v>0</v>
      </c>
      <c r="AW1362" s="1">
        <v>76368.040000000008</v>
      </c>
      <c r="AX1362" t="s">
        <v>84</v>
      </c>
    </row>
    <row r="1363" spans="1:50" x14ac:dyDescent="0.25">
      <c r="A1363" t="s">
        <v>2293</v>
      </c>
      <c r="B1363" t="s">
        <v>67</v>
      </c>
      <c r="C1363">
        <v>2014</v>
      </c>
      <c r="D1363" t="s">
        <v>2294</v>
      </c>
      <c r="E1363" t="s">
        <v>2295</v>
      </c>
      <c r="F1363" t="s">
        <v>1419</v>
      </c>
      <c r="G1363" t="s">
        <v>71</v>
      </c>
      <c r="H1363" t="s">
        <v>72</v>
      </c>
      <c r="I1363" t="s">
        <v>355</v>
      </c>
      <c r="J1363" t="s">
        <v>1420</v>
      </c>
      <c r="K1363" t="s">
        <v>1421</v>
      </c>
      <c r="L1363" t="s">
        <v>61</v>
      </c>
      <c r="M1363" t="s">
        <v>76</v>
      </c>
      <c r="N1363" t="s">
        <v>76</v>
      </c>
      <c r="O1363" t="s">
        <v>76</v>
      </c>
      <c r="P1363" t="s">
        <v>77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 s="1" t="s">
        <v>78</v>
      </c>
      <c r="AU1363" s="1">
        <v>0</v>
      </c>
      <c r="AV1363" s="1">
        <v>0</v>
      </c>
      <c r="AW1363" s="1">
        <v>0</v>
      </c>
      <c r="AX1363" t="s">
        <v>1421</v>
      </c>
    </row>
    <row r="1364" spans="1:50" x14ac:dyDescent="0.25">
      <c r="A1364" t="s">
        <v>2093</v>
      </c>
      <c r="B1364" t="s">
        <v>67</v>
      </c>
      <c r="C1364">
        <v>2014</v>
      </c>
      <c r="D1364" t="s">
        <v>2094</v>
      </c>
      <c r="E1364" t="s">
        <v>1543</v>
      </c>
      <c r="F1364" t="s">
        <v>1544</v>
      </c>
      <c r="G1364" t="s">
        <v>71</v>
      </c>
      <c r="H1364" t="s">
        <v>72</v>
      </c>
      <c r="I1364" t="s">
        <v>355</v>
      </c>
      <c r="J1364" t="s">
        <v>1545</v>
      </c>
      <c r="K1364" t="s">
        <v>1546</v>
      </c>
      <c r="L1364" t="s">
        <v>61</v>
      </c>
      <c r="M1364" t="s">
        <v>62</v>
      </c>
      <c r="N1364" t="s">
        <v>76</v>
      </c>
      <c r="O1364" t="s">
        <v>76</v>
      </c>
      <c r="P1364" t="s">
        <v>77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 s="1" t="s">
        <v>78</v>
      </c>
      <c r="AU1364" s="1">
        <v>0</v>
      </c>
      <c r="AV1364" s="1">
        <v>0</v>
      </c>
      <c r="AW1364" s="1">
        <v>0</v>
      </c>
      <c r="AX1364" t="s">
        <v>1546</v>
      </c>
    </row>
    <row r="1365" spans="1:50" x14ac:dyDescent="0.25">
      <c r="A1365" t="s">
        <v>2095</v>
      </c>
      <c r="B1365" t="s">
        <v>67</v>
      </c>
      <c r="C1365">
        <v>2014</v>
      </c>
      <c r="D1365" t="s">
        <v>2096</v>
      </c>
      <c r="E1365" t="s">
        <v>2097</v>
      </c>
      <c r="F1365" t="s">
        <v>323</v>
      </c>
      <c r="G1365" t="s">
        <v>71</v>
      </c>
      <c r="H1365" t="s">
        <v>72</v>
      </c>
      <c r="I1365" t="s">
        <v>73</v>
      </c>
      <c r="J1365" t="s">
        <v>324</v>
      </c>
      <c r="K1365" t="s">
        <v>325</v>
      </c>
      <c r="L1365" t="s">
        <v>61</v>
      </c>
      <c r="M1365" t="s">
        <v>62</v>
      </c>
      <c r="N1365" t="s">
        <v>63</v>
      </c>
      <c r="O1365" t="s">
        <v>85</v>
      </c>
      <c r="P1365" t="s">
        <v>77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 s="1" t="s">
        <v>78</v>
      </c>
      <c r="AU1365" s="1">
        <v>0</v>
      </c>
      <c r="AV1365" s="1">
        <v>0</v>
      </c>
      <c r="AW1365" s="1">
        <v>0</v>
      </c>
      <c r="AX1365" t="s">
        <v>325</v>
      </c>
    </row>
    <row r="1366" spans="1:50" x14ac:dyDescent="0.25">
      <c r="A1366" t="s">
        <v>2260</v>
      </c>
      <c r="B1366" t="s">
        <v>67</v>
      </c>
      <c r="C1366">
        <v>2014</v>
      </c>
      <c r="D1366" t="s">
        <v>2261</v>
      </c>
      <c r="E1366" t="s">
        <v>389</v>
      </c>
      <c r="F1366" t="s">
        <v>390</v>
      </c>
      <c r="G1366" t="s">
        <v>71</v>
      </c>
      <c r="H1366" t="s">
        <v>72</v>
      </c>
      <c r="I1366" t="s">
        <v>391</v>
      </c>
      <c r="J1366" t="s">
        <v>392</v>
      </c>
      <c r="K1366" t="s">
        <v>393</v>
      </c>
      <c r="L1366" t="s">
        <v>61</v>
      </c>
      <c r="M1366" t="s">
        <v>62</v>
      </c>
      <c r="N1366" t="s">
        <v>76</v>
      </c>
      <c r="O1366" t="s">
        <v>76</v>
      </c>
      <c r="P1366" t="s">
        <v>77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 s="1" t="s">
        <v>78</v>
      </c>
      <c r="AU1366" s="1">
        <v>0</v>
      </c>
      <c r="AV1366" s="1">
        <v>0</v>
      </c>
      <c r="AW1366" s="1">
        <v>0</v>
      </c>
      <c r="AX1366" t="s">
        <v>393</v>
      </c>
    </row>
    <row r="1367" spans="1:50" x14ac:dyDescent="0.25">
      <c r="A1367" t="s">
        <v>2262</v>
      </c>
      <c r="B1367" t="s">
        <v>101</v>
      </c>
      <c r="C1367" t="s">
        <v>718</v>
      </c>
      <c r="D1367" t="s">
        <v>2263</v>
      </c>
      <c r="E1367" t="s">
        <v>2264</v>
      </c>
      <c r="F1367" t="s">
        <v>263</v>
      </c>
      <c r="G1367" t="s">
        <v>71</v>
      </c>
      <c r="H1367" t="s">
        <v>106</v>
      </c>
      <c r="I1367" t="s">
        <v>73</v>
      </c>
      <c r="J1367" t="s">
        <v>264</v>
      </c>
      <c r="K1367" t="s">
        <v>265</v>
      </c>
      <c r="L1367" t="s">
        <v>61</v>
      </c>
      <c r="M1367" t="s">
        <v>76</v>
      </c>
      <c r="N1367" t="s">
        <v>76</v>
      </c>
      <c r="O1367" t="s">
        <v>76</v>
      </c>
      <c r="P1367" t="s">
        <v>110</v>
      </c>
      <c r="Q1367">
        <v>56</v>
      </c>
      <c r="R1367">
        <v>56</v>
      </c>
      <c r="S1367">
        <v>56</v>
      </c>
      <c r="T1367">
        <v>56</v>
      </c>
      <c r="U1367">
        <v>56</v>
      </c>
      <c r="V1367">
        <v>56</v>
      </c>
      <c r="W1367">
        <v>56</v>
      </c>
      <c r="X1367">
        <v>56</v>
      </c>
      <c r="Y1367">
        <v>56</v>
      </c>
      <c r="Z1367">
        <v>36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56</v>
      </c>
      <c r="AL1367">
        <v>0</v>
      </c>
      <c r="AM1367">
        <v>0</v>
      </c>
      <c r="AN1367">
        <v>0</v>
      </c>
      <c r="AO1367">
        <v>0</v>
      </c>
      <c r="AP1367">
        <v>56</v>
      </c>
      <c r="AQ1367">
        <v>0</v>
      </c>
      <c r="AR1367">
        <v>0</v>
      </c>
      <c r="AS1367">
        <v>0</v>
      </c>
      <c r="AT1367" s="1">
        <v>265.89999999999998</v>
      </c>
      <c r="AU1367" s="1">
        <v>14890.399999999998</v>
      </c>
      <c r="AV1367" s="1">
        <v>0</v>
      </c>
      <c r="AW1367" s="1">
        <v>14890.399999999998</v>
      </c>
      <c r="AX1367" t="s">
        <v>265</v>
      </c>
    </row>
    <row r="1368" spans="1:50" x14ac:dyDescent="0.25">
      <c r="A1368" t="s">
        <v>2265</v>
      </c>
      <c r="B1368" t="s">
        <v>67</v>
      </c>
      <c r="C1368" t="s">
        <v>102</v>
      </c>
      <c r="D1368" t="s">
        <v>2266</v>
      </c>
      <c r="E1368" t="s">
        <v>2267</v>
      </c>
      <c r="F1368" t="s">
        <v>651</v>
      </c>
      <c r="G1368" t="s">
        <v>71</v>
      </c>
      <c r="H1368" t="s">
        <v>72</v>
      </c>
      <c r="I1368" t="s">
        <v>73</v>
      </c>
      <c r="J1368" t="s">
        <v>652</v>
      </c>
      <c r="K1368" t="s">
        <v>653</v>
      </c>
      <c r="L1368" t="s">
        <v>61</v>
      </c>
      <c r="M1368" t="s">
        <v>76</v>
      </c>
      <c r="N1368" t="s">
        <v>76</v>
      </c>
      <c r="O1368" t="s">
        <v>76</v>
      </c>
      <c r="P1368" t="s">
        <v>77</v>
      </c>
      <c r="Q1368">
        <v>1384</v>
      </c>
      <c r="R1368">
        <v>1384</v>
      </c>
      <c r="S1368">
        <v>1234</v>
      </c>
      <c r="T1368">
        <v>1234</v>
      </c>
      <c r="U1368">
        <v>1234</v>
      </c>
      <c r="V1368">
        <v>1034</v>
      </c>
      <c r="W1368">
        <v>535</v>
      </c>
      <c r="X1368">
        <v>285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12</v>
      </c>
      <c r="AK1368">
        <v>764</v>
      </c>
      <c r="AL1368">
        <v>0</v>
      </c>
      <c r="AM1368">
        <v>0</v>
      </c>
      <c r="AN1368">
        <v>620</v>
      </c>
      <c r="AO1368">
        <v>0</v>
      </c>
      <c r="AP1368">
        <v>1384</v>
      </c>
      <c r="AQ1368">
        <v>0</v>
      </c>
      <c r="AR1368">
        <v>0</v>
      </c>
      <c r="AS1368">
        <v>0</v>
      </c>
      <c r="AT1368" s="1">
        <v>642.42999999999995</v>
      </c>
      <c r="AU1368" s="1">
        <v>889123.11999999988</v>
      </c>
      <c r="AV1368" s="1">
        <v>0</v>
      </c>
      <c r="AW1368" s="1">
        <v>183092.55</v>
      </c>
      <c r="AX1368" t="s">
        <v>653</v>
      </c>
    </row>
    <row r="1369" spans="1:50" x14ac:dyDescent="0.25">
      <c r="A1369" t="s">
        <v>2328</v>
      </c>
      <c r="B1369" t="s">
        <v>67</v>
      </c>
      <c r="C1369">
        <v>2014</v>
      </c>
      <c r="D1369" t="s">
        <v>2329</v>
      </c>
      <c r="E1369" t="s">
        <v>2330</v>
      </c>
      <c r="F1369" t="s">
        <v>2331</v>
      </c>
      <c r="G1369" t="s">
        <v>71</v>
      </c>
      <c r="H1369" t="s">
        <v>72</v>
      </c>
      <c r="I1369" t="s">
        <v>73</v>
      </c>
      <c r="J1369" t="s">
        <v>2332</v>
      </c>
      <c r="K1369" t="s">
        <v>2333</v>
      </c>
      <c r="L1369" t="s">
        <v>61</v>
      </c>
      <c r="M1369" t="s">
        <v>76</v>
      </c>
      <c r="N1369" t="s">
        <v>76</v>
      </c>
      <c r="O1369" t="s">
        <v>76</v>
      </c>
      <c r="P1369" t="s">
        <v>77</v>
      </c>
      <c r="Q1369">
        <v>128</v>
      </c>
      <c r="R1369">
        <v>128</v>
      </c>
      <c r="S1369">
        <v>128</v>
      </c>
      <c r="T1369">
        <v>128</v>
      </c>
      <c r="U1369">
        <v>128</v>
      </c>
      <c r="V1369">
        <v>128</v>
      </c>
      <c r="W1369">
        <v>128</v>
      </c>
      <c r="X1369">
        <v>128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128</v>
      </c>
      <c r="AL1369">
        <v>0</v>
      </c>
      <c r="AM1369">
        <v>0</v>
      </c>
      <c r="AN1369">
        <v>0</v>
      </c>
      <c r="AO1369">
        <v>0</v>
      </c>
      <c r="AP1369">
        <v>128</v>
      </c>
      <c r="AQ1369">
        <v>0</v>
      </c>
      <c r="AR1369">
        <v>0</v>
      </c>
      <c r="AS1369">
        <v>0</v>
      </c>
      <c r="AT1369" s="1">
        <v>491.47</v>
      </c>
      <c r="AU1369" s="1">
        <v>62908.160000000003</v>
      </c>
      <c r="AV1369" s="1">
        <v>0</v>
      </c>
      <c r="AW1369" s="1">
        <v>62908.160000000003</v>
      </c>
      <c r="AX1369" t="s">
        <v>2333</v>
      </c>
    </row>
    <row r="1370" spans="1:50" x14ac:dyDescent="0.25">
      <c r="A1370" t="s">
        <v>2334</v>
      </c>
      <c r="B1370" t="s">
        <v>101</v>
      </c>
      <c r="C1370" t="s">
        <v>2335</v>
      </c>
      <c r="D1370" t="s">
        <v>2336</v>
      </c>
      <c r="E1370" t="s">
        <v>2337</v>
      </c>
      <c r="F1370" t="s">
        <v>2338</v>
      </c>
      <c r="G1370" t="s">
        <v>71</v>
      </c>
      <c r="H1370" t="s">
        <v>106</v>
      </c>
      <c r="I1370" t="s">
        <v>73</v>
      </c>
      <c r="J1370" t="s">
        <v>2339</v>
      </c>
      <c r="K1370" t="s">
        <v>2340</v>
      </c>
      <c r="L1370" t="s">
        <v>61</v>
      </c>
      <c r="M1370" t="s">
        <v>196</v>
      </c>
      <c r="N1370" t="s">
        <v>826</v>
      </c>
      <c r="O1370" t="s">
        <v>885</v>
      </c>
      <c r="P1370" t="s">
        <v>110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 s="1" t="s">
        <v>78</v>
      </c>
      <c r="AU1370" s="1">
        <v>0</v>
      </c>
      <c r="AV1370" s="1">
        <v>0</v>
      </c>
      <c r="AW1370" s="1">
        <v>0</v>
      </c>
      <c r="AX1370" t="s">
        <v>2340</v>
      </c>
    </row>
    <row r="1371" spans="1:50" x14ac:dyDescent="0.25">
      <c r="A1371" t="s">
        <v>2341</v>
      </c>
      <c r="B1371" t="s">
        <v>51</v>
      </c>
      <c r="C1371" t="s">
        <v>122</v>
      </c>
      <c r="D1371" t="s">
        <v>2342</v>
      </c>
      <c r="E1371" t="s">
        <v>2343</v>
      </c>
      <c r="F1371" t="s">
        <v>1712</v>
      </c>
      <c r="G1371" t="s">
        <v>76</v>
      </c>
      <c r="H1371" t="s">
        <v>57</v>
      </c>
      <c r="I1371" t="s">
        <v>607</v>
      </c>
      <c r="J1371" t="s">
        <v>76</v>
      </c>
      <c r="K1371" t="s">
        <v>76</v>
      </c>
      <c r="L1371" t="s">
        <v>61</v>
      </c>
      <c r="M1371" t="s">
        <v>62</v>
      </c>
      <c r="N1371" t="s">
        <v>63</v>
      </c>
      <c r="O1371" t="s">
        <v>127</v>
      </c>
      <c r="P1371" t="s">
        <v>127</v>
      </c>
      <c r="Q1371">
        <v>237</v>
      </c>
      <c r="R1371">
        <v>237</v>
      </c>
      <c r="S1371">
        <v>237</v>
      </c>
      <c r="T1371">
        <v>237</v>
      </c>
      <c r="U1371">
        <v>237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237</v>
      </c>
      <c r="AL1371">
        <v>0</v>
      </c>
      <c r="AM1371">
        <v>0</v>
      </c>
      <c r="AN1371">
        <v>0</v>
      </c>
      <c r="AO1371">
        <v>0</v>
      </c>
      <c r="AP1371">
        <v>237</v>
      </c>
      <c r="AQ1371">
        <v>0</v>
      </c>
      <c r="AR1371">
        <v>0</v>
      </c>
      <c r="AS1371">
        <v>0</v>
      </c>
      <c r="AT1371" s="1">
        <v>301.7</v>
      </c>
      <c r="AU1371" s="1">
        <v>71502.899999999994</v>
      </c>
      <c r="AV1371" s="1">
        <v>0</v>
      </c>
      <c r="AW1371" s="1">
        <v>0</v>
      </c>
      <c r="AX1371" t="s">
        <v>606</v>
      </c>
    </row>
    <row r="1372" spans="1:50" x14ac:dyDescent="0.25">
      <c r="A1372" t="s">
        <v>2344</v>
      </c>
      <c r="B1372" t="s">
        <v>101</v>
      </c>
      <c r="C1372" t="s">
        <v>251</v>
      </c>
      <c r="D1372" t="s">
        <v>2345</v>
      </c>
      <c r="E1372" t="s">
        <v>2346</v>
      </c>
      <c r="F1372" t="s">
        <v>397</v>
      </c>
      <c r="G1372" t="s">
        <v>71</v>
      </c>
      <c r="H1372" t="s">
        <v>106</v>
      </c>
      <c r="I1372" t="s">
        <v>230</v>
      </c>
      <c r="J1372" t="s">
        <v>398</v>
      </c>
      <c r="K1372" t="s">
        <v>399</v>
      </c>
      <c r="L1372" t="s">
        <v>61</v>
      </c>
      <c r="M1372" t="s">
        <v>76</v>
      </c>
      <c r="N1372" t="s">
        <v>76</v>
      </c>
      <c r="O1372" t="s">
        <v>76</v>
      </c>
      <c r="P1372" t="s">
        <v>110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 s="1" t="s">
        <v>78</v>
      </c>
      <c r="AU1372" s="1">
        <v>0</v>
      </c>
      <c r="AV1372" s="1">
        <v>0</v>
      </c>
      <c r="AW1372" s="1">
        <v>0</v>
      </c>
      <c r="AX1372" t="s">
        <v>399</v>
      </c>
    </row>
    <row r="1373" spans="1:50" x14ac:dyDescent="0.25">
      <c r="A1373" t="s">
        <v>2347</v>
      </c>
      <c r="B1373" t="s">
        <v>67</v>
      </c>
      <c r="C1373">
        <v>2014</v>
      </c>
      <c r="D1373" t="s">
        <v>2348</v>
      </c>
      <c r="E1373" t="s">
        <v>1318</v>
      </c>
      <c r="F1373" t="s">
        <v>1063</v>
      </c>
      <c r="G1373" t="s">
        <v>71</v>
      </c>
      <c r="H1373" t="s">
        <v>72</v>
      </c>
      <c r="I1373" t="s">
        <v>73</v>
      </c>
      <c r="J1373" t="s">
        <v>1064</v>
      </c>
      <c r="K1373" t="s">
        <v>1065</v>
      </c>
      <c r="L1373" t="s">
        <v>61</v>
      </c>
      <c r="M1373" t="s">
        <v>62</v>
      </c>
      <c r="N1373" t="s">
        <v>76</v>
      </c>
      <c r="O1373" t="s">
        <v>76</v>
      </c>
      <c r="P1373" t="s">
        <v>77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 s="1" t="s">
        <v>78</v>
      </c>
      <c r="AU1373" s="1">
        <v>0</v>
      </c>
      <c r="AV1373" s="1">
        <v>0</v>
      </c>
      <c r="AW1373" s="1">
        <v>0</v>
      </c>
      <c r="AX1373" t="s">
        <v>1065</v>
      </c>
    </row>
    <row r="1374" spans="1:50" x14ac:dyDescent="0.25">
      <c r="A1374" t="s">
        <v>5230</v>
      </c>
      <c r="B1374" t="s">
        <v>67</v>
      </c>
      <c r="C1374">
        <v>2014</v>
      </c>
      <c r="D1374" t="s">
        <v>5231</v>
      </c>
      <c r="E1374" t="s">
        <v>1433</v>
      </c>
      <c r="F1374" t="s">
        <v>132</v>
      </c>
      <c r="G1374" t="s">
        <v>71</v>
      </c>
      <c r="H1374" t="s">
        <v>72</v>
      </c>
      <c r="I1374" t="s">
        <v>133</v>
      </c>
      <c r="J1374" t="s">
        <v>134</v>
      </c>
      <c r="K1374" t="s">
        <v>135</v>
      </c>
      <c r="L1374" t="s">
        <v>61</v>
      </c>
      <c r="M1374" t="s">
        <v>62</v>
      </c>
      <c r="N1374" t="s">
        <v>76</v>
      </c>
      <c r="O1374" t="s">
        <v>76</v>
      </c>
      <c r="P1374" t="s">
        <v>77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 s="1" t="s">
        <v>78</v>
      </c>
      <c r="AU1374" s="1">
        <v>0</v>
      </c>
      <c r="AV1374" s="1">
        <v>0</v>
      </c>
      <c r="AW1374" s="1">
        <v>0</v>
      </c>
      <c r="AX1374" t="s">
        <v>135</v>
      </c>
    </row>
    <row r="1375" spans="1:50" x14ac:dyDescent="0.25">
      <c r="A1375" t="s">
        <v>5534</v>
      </c>
      <c r="B1375" t="s">
        <v>67</v>
      </c>
      <c r="C1375">
        <v>2014</v>
      </c>
      <c r="D1375" t="s">
        <v>5535</v>
      </c>
      <c r="E1375" t="s">
        <v>561</v>
      </c>
      <c r="F1375" t="s">
        <v>486</v>
      </c>
      <c r="G1375" t="s">
        <v>71</v>
      </c>
      <c r="H1375" t="s">
        <v>72</v>
      </c>
      <c r="I1375" t="s">
        <v>230</v>
      </c>
      <c r="J1375" t="s">
        <v>487</v>
      </c>
      <c r="K1375" t="s">
        <v>488</v>
      </c>
      <c r="L1375" t="s">
        <v>61</v>
      </c>
      <c r="M1375" t="s">
        <v>76</v>
      </c>
      <c r="N1375" t="s">
        <v>76</v>
      </c>
      <c r="O1375" t="s">
        <v>76</v>
      </c>
      <c r="P1375" t="s">
        <v>77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 s="1" t="s">
        <v>78</v>
      </c>
      <c r="AU1375" s="1">
        <v>0</v>
      </c>
      <c r="AV1375" s="1">
        <v>0</v>
      </c>
      <c r="AW1375" s="1">
        <v>0</v>
      </c>
      <c r="AX1375" t="s">
        <v>488</v>
      </c>
    </row>
    <row r="1376" spans="1:50" x14ac:dyDescent="0.25">
      <c r="A1376" t="s">
        <v>5536</v>
      </c>
      <c r="B1376" t="s">
        <v>101</v>
      </c>
      <c r="C1376" t="s">
        <v>251</v>
      </c>
      <c r="D1376" t="s">
        <v>5537</v>
      </c>
      <c r="E1376" t="s">
        <v>5538</v>
      </c>
      <c r="F1376" t="s">
        <v>499</v>
      </c>
      <c r="G1376" t="s">
        <v>71</v>
      </c>
      <c r="H1376" t="s">
        <v>106</v>
      </c>
      <c r="I1376" t="s">
        <v>73</v>
      </c>
      <c r="J1376" t="s">
        <v>498</v>
      </c>
      <c r="K1376" t="s">
        <v>500</v>
      </c>
      <c r="L1376" t="s">
        <v>61</v>
      </c>
      <c r="M1376" t="s">
        <v>76</v>
      </c>
      <c r="N1376" t="s">
        <v>76</v>
      </c>
      <c r="O1376" t="s">
        <v>76</v>
      </c>
      <c r="P1376" t="s">
        <v>110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 s="1" t="s">
        <v>78</v>
      </c>
      <c r="AU1376" s="1">
        <v>0</v>
      </c>
      <c r="AV1376" s="1">
        <v>0</v>
      </c>
      <c r="AW1376" s="1">
        <v>0</v>
      </c>
      <c r="AX1376" t="s">
        <v>500</v>
      </c>
    </row>
    <row r="1377" spans="1:50" x14ac:dyDescent="0.25">
      <c r="A1377" t="s">
        <v>5539</v>
      </c>
      <c r="B1377" t="s">
        <v>67</v>
      </c>
      <c r="C1377">
        <v>2014</v>
      </c>
      <c r="D1377" t="s">
        <v>5540</v>
      </c>
      <c r="E1377" t="s">
        <v>1543</v>
      </c>
      <c r="F1377" t="s">
        <v>1544</v>
      </c>
      <c r="G1377" t="s">
        <v>71</v>
      </c>
      <c r="H1377" t="s">
        <v>72</v>
      </c>
      <c r="I1377" t="s">
        <v>355</v>
      </c>
      <c r="J1377" t="s">
        <v>1545</v>
      </c>
      <c r="K1377" t="s">
        <v>1546</v>
      </c>
      <c r="L1377" t="s">
        <v>61</v>
      </c>
      <c r="M1377" t="s">
        <v>76</v>
      </c>
      <c r="N1377" t="s">
        <v>76</v>
      </c>
      <c r="O1377" t="s">
        <v>76</v>
      </c>
      <c r="P1377" t="s">
        <v>77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 s="1" t="s">
        <v>78</v>
      </c>
      <c r="AU1377" s="1">
        <v>0</v>
      </c>
      <c r="AV1377" s="1">
        <v>0</v>
      </c>
      <c r="AW1377" s="1">
        <v>0</v>
      </c>
      <c r="AX1377" t="s">
        <v>1546</v>
      </c>
    </row>
    <row r="1378" spans="1:50" x14ac:dyDescent="0.25">
      <c r="A1378" t="s">
        <v>5541</v>
      </c>
      <c r="B1378" t="s">
        <v>67</v>
      </c>
      <c r="C1378" t="s">
        <v>455</v>
      </c>
      <c r="D1378" t="s">
        <v>5542</v>
      </c>
      <c r="E1378" t="s">
        <v>5543</v>
      </c>
      <c r="F1378" t="s">
        <v>293</v>
      </c>
      <c r="G1378" t="s">
        <v>71</v>
      </c>
      <c r="H1378" t="s">
        <v>72</v>
      </c>
      <c r="I1378" t="s">
        <v>73</v>
      </c>
      <c r="J1378" t="s">
        <v>294</v>
      </c>
      <c r="K1378" t="s">
        <v>295</v>
      </c>
      <c r="L1378" t="s">
        <v>61</v>
      </c>
      <c r="M1378" t="s">
        <v>62</v>
      </c>
      <c r="N1378" t="s">
        <v>63</v>
      </c>
      <c r="O1378" t="s">
        <v>85</v>
      </c>
      <c r="P1378" t="s">
        <v>77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 s="1" t="s">
        <v>78</v>
      </c>
      <c r="AU1378" s="1">
        <v>0</v>
      </c>
      <c r="AV1378" s="1">
        <v>0</v>
      </c>
      <c r="AW1378" s="1">
        <v>0</v>
      </c>
      <c r="AX1378" t="s">
        <v>295</v>
      </c>
    </row>
    <row r="1379" spans="1:50" x14ac:dyDescent="0.25">
      <c r="A1379" t="s">
        <v>6040</v>
      </c>
      <c r="B1379" t="s">
        <v>51</v>
      </c>
      <c r="C1379" t="s">
        <v>156</v>
      </c>
      <c r="D1379" t="s">
        <v>6041</v>
      </c>
      <c r="E1379" t="s">
        <v>4329</v>
      </c>
      <c r="F1379" t="s">
        <v>1999</v>
      </c>
      <c r="G1379" t="s">
        <v>56</v>
      </c>
      <c r="H1379" t="s">
        <v>57</v>
      </c>
      <c r="I1379" t="s">
        <v>90</v>
      </c>
      <c r="J1379" t="s">
        <v>2000</v>
      </c>
      <c r="K1379" t="s">
        <v>2001</v>
      </c>
      <c r="L1379" t="s">
        <v>61</v>
      </c>
      <c r="M1379" t="s">
        <v>76</v>
      </c>
      <c r="N1379" t="s">
        <v>76</v>
      </c>
      <c r="O1379" t="s">
        <v>76</v>
      </c>
      <c r="P1379" t="s">
        <v>65</v>
      </c>
      <c r="Q1379">
        <v>524</v>
      </c>
      <c r="R1379">
        <v>524</v>
      </c>
      <c r="S1379">
        <v>524</v>
      </c>
      <c r="T1379">
        <v>524</v>
      </c>
      <c r="U1379">
        <v>474</v>
      </c>
      <c r="V1379">
        <v>56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696</v>
      </c>
      <c r="AH1379">
        <v>0</v>
      </c>
      <c r="AI1379">
        <v>696</v>
      </c>
      <c r="AJ1379">
        <v>178</v>
      </c>
      <c r="AK1379">
        <v>514</v>
      </c>
      <c r="AL1379">
        <v>10</v>
      </c>
      <c r="AM1379">
        <v>0</v>
      </c>
      <c r="AN1379">
        <v>0</v>
      </c>
      <c r="AO1379">
        <v>0</v>
      </c>
      <c r="AP1379">
        <v>524</v>
      </c>
      <c r="AQ1379">
        <v>348</v>
      </c>
      <c r="AR1379">
        <v>348</v>
      </c>
      <c r="AS1379">
        <v>48</v>
      </c>
      <c r="AT1379" s="1">
        <v>674.67</v>
      </c>
      <c r="AU1379" s="1">
        <v>353527.07999999996</v>
      </c>
      <c r="AV1379" s="1">
        <v>469570.31999999995</v>
      </c>
      <c r="AW1379" s="1">
        <v>0</v>
      </c>
      <c r="AX1379" t="s">
        <v>2001</v>
      </c>
    </row>
    <row r="1380" spans="1:50" x14ac:dyDescent="0.25">
      <c r="A1380" t="s">
        <v>6042</v>
      </c>
      <c r="B1380" t="s">
        <v>67</v>
      </c>
      <c r="C1380">
        <v>2014</v>
      </c>
      <c r="D1380" t="s">
        <v>6043</v>
      </c>
      <c r="E1380" t="s">
        <v>311</v>
      </c>
      <c r="F1380" t="s">
        <v>312</v>
      </c>
      <c r="G1380" t="s">
        <v>71</v>
      </c>
      <c r="H1380" t="s">
        <v>72</v>
      </c>
      <c r="I1380" t="s">
        <v>73</v>
      </c>
      <c r="J1380" t="s">
        <v>313</v>
      </c>
      <c r="K1380" t="s">
        <v>314</v>
      </c>
      <c r="L1380" t="s">
        <v>61</v>
      </c>
      <c r="M1380" t="s">
        <v>76</v>
      </c>
      <c r="N1380" t="s">
        <v>76</v>
      </c>
      <c r="O1380" t="s">
        <v>76</v>
      </c>
      <c r="P1380" t="s">
        <v>77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 s="1" t="s">
        <v>78</v>
      </c>
      <c r="AU1380" s="1">
        <v>0</v>
      </c>
      <c r="AV1380" s="1">
        <v>0</v>
      </c>
      <c r="AW1380" s="1">
        <v>0</v>
      </c>
      <c r="AX1380" t="s">
        <v>314</v>
      </c>
    </row>
    <row r="1381" spans="1:50" x14ac:dyDescent="0.25">
      <c r="A1381" t="s">
        <v>8204</v>
      </c>
      <c r="B1381" t="s">
        <v>67</v>
      </c>
      <c r="C1381" t="s">
        <v>284</v>
      </c>
      <c r="D1381" t="s">
        <v>8205</v>
      </c>
      <c r="E1381" t="s">
        <v>8329</v>
      </c>
      <c r="F1381" t="s">
        <v>4358</v>
      </c>
      <c r="G1381" t="s">
        <v>71</v>
      </c>
      <c r="H1381" t="s">
        <v>72</v>
      </c>
      <c r="I1381" t="s">
        <v>73</v>
      </c>
      <c r="J1381" t="s">
        <v>4359</v>
      </c>
      <c r="K1381" t="s">
        <v>4360</v>
      </c>
      <c r="L1381" t="s">
        <v>61</v>
      </c>
      <c r="M1381" t="s">
        <v>76</v>
      </c>
      <c r="N1381" t="s">
        <v>76</v>
      </c>
      <c r="O1381" t="s">
        <v>76</v>
      </c>
      <c r="P1381" t="s">
        <v>77</v>
      </c>
      <c r="Q1381">
        <v>457</v>
      </c>
      <c r="R1381">
        <v>457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91</v>
      </c>
      <c r="AF1381">
        <v>0</v>
      </c>
      <c r="AG1381">
        <v>90</v>
      </c>
      <c r="AH1381">
        <v>0</v>
      </c>
      <c r="AI1381">
        <v>181</v>
      </c>
      <c r="AJ1381">
        <v>31</v>
      </c>
      <c r="AK1381">
        <v>457</v>
      </c>
      <c r="AL1381">
        <v>0</v>
      </c>
      <c r="AM1381">
        <v>0</v>
      </c>
      <c r="AN1381">
        <v>0</v>
      </c>
      <c r="AO1381">
        <v>0</v>
      </c>
      <c r="AP1381">
        <v>457</v>
      </c>
      <c r="AQ1381">
        <v>181</v>
      </c>
      <c r="AR1381">
        <v>0</v>
      </c>
      <c r="AS1381">
        <v>181</v>
      </c>
      <c r="AT1381" s="1">
        <v>356.99020000000002</v>
      </c>
      <c r="AU1381" s="1">
        <v>163144.5214</v>
      </c>
      <c r="AV1381" s="1">
        <v>64615.226200000005</v>
      </c>
      <c r="AW1381" s="1">
        <v>0</v>
      </c>
      <c r="AX1381" t="s">
        <v>4360</v>
      </c>
    </row>
    <row r="1382" spans="1:50" x14ac:dyDescent="0.25">
      <c r="A1382" t="s">
        <v>6044</v>
      </c>
      <c r="B1382" t="s">
        <v>67</v>
      </c>
      <c r="C1382">
        <v>2014</v>
      </c>
      <c r="D1382" t="s">
        <v>6045</v>
      </c>
      <c r="E1382" t="s">
        <v>923</v>
      </c>
      <c r="F1382" t="s">
        <v>397</v>
      </c>
      <c r="G1382" t="s">
        <v>71</v>
      </c>
      <c r="H1382" t="s">
        <v>72</v>
      </c>
      <c r="I1382" t="s">
        <v>230</v>
      </c>
      <c r="J1382" t="s">
        <v>398</v>
      </c>
      <c r="K1382" t="s">
        <v>399</v>
      </c>
      <c r="L1382" t="s">
        <v>61</v>
      </c>
      <c r="M1382" t="s">
        <v>76</v>
      </c>
      <c r="N1382" t="s">
        <v>76</v>
      </c>
      <c r="O1382" t="s">
        <v>76</v>
      </c>
      <c r="P1382" t="s">
        <v>77</v>
      </c>
      <c r="Q1382">
        <v>252</v>
      </c>
      <c r="R1382">
        <v>252</v>
      </c>
      <c r="S1382">
        <v>252</v>
      </c>
      <c r="T1382">
        <v>252</v>
      </c>
      <c r="U1382">
        <v>252</v>
      </c>
      <c r="V1382">
        <v>252</v>
      </c>
      <c r="W1382">
        <v>252</v>
      </c>
      <c r="X1382">
        <v>252</v>
      </c>
      <c r="Y1382">
        <v>240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1</v>
      </c>
      <c r="AK1382">
        <v>252</v>
      </c>
      <c r="AL1382">
        <v>0</v>
      </c>
      <c r="AM1382">
        <v>0</v>
      </c>
      <c r="AN1382">
        <v>0</v>
      </c>
      <c r="AO1382">
        <v>0</v>
      </c>
      <c r="AP1382">
        <v>252</v>
      </c>
      <c r="AQ1382">
        <v>0</v>
      </c>
      <c r="AR1382">
        <v>0</v>
      </c>
      <c r="AS1382">
        <v>0</v>
      </c>
      <c r="AT1382" s="1">
        <v>662.84</v>
      </c>
      <c r="AU1382" s="1">
        <v>167035.68000000002</v>
      </c>
      <c r="AV1382" s="1">
        <v>0</v>
      </c>
      <c r="AW1382" s="1">
        <v>167035.68000000002</v>
      </c>
      <c r="AX1382" t="s">
        <v>399</v>
      </c>
    </row>
    <row r="1383" spans="1:50" x14ac:dyDescent="0.25">
      <c r="A1383" t="s">
        <v>6126</v>
      </c>
      <c r="B1383" t="s">
        <v>51</v>
      </c>
      <c r="C1383" t="s">
        <v>156</v>
      </c>
      <c r="D1383" t="s">
        <v>6127</v>
      </c>
      <c r="E1383" t="s">
        <v>6128</v>
      </c>
      <c r="F1383" t="s">
        <v>6129</v>
      </c>
      <c r="G1383" t="s">
        <v>688</v>
      </c>
      <c r="H1383" t="s">
        <v>57</v>
      </c>
      <c r="I1383" t="s">
        <v>689</v>
      </c>
      <c r="J1383" t="s">
        <v>6130</v>
      </c>
      <c r="K1383" t="s">
        <v>6131</v>
      </c>
      <c r="L1383" t="s">
        <v>61</v>
      </c>
      <c r="M1383" t="s">
        <v>76</v>
      </c>
      <c r="N1383" t="s">
        <v>76</v>
      </c>
      <c r="O1383" t="s">
        <v>76</v>
      </c>
      <c r="P1383" t="s">
        <v>65</v>
      </c>
      <c r="Q1383">
        <v>91</v>
      </c>
      <c r="R1383">
        <v>91</v>
      </c>
      <c r="S1383">
        <v>8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100</v>
      </c>
      <c r="AH1383">
        <v>0</v>
      </c>
      <c r="AI1383">
        <v>100</v>
      </c>
      <c r="AJ1383">
        <v>452</v>
      </c>
      <c r="AK1383">
        <v>91</v>
      </c>
      <c r="AL1383">
        <v>0</v>
      </c>
      <c r="AM1383">
        <v>0</v>
      </c>
      <c r="AN1383">
        <v>0</v>
      </c>
      <c r="AO1383">
        <v>0</v>
      </c>
      <c r="AP1383">
        <v>91</v>
      </c>
      <c r="AQ1383">
        <v>0</v>
      </c>
      <c r="AR1383">
        <v>100</v>
      </c>
      <c r="AS1383">
        <v>100</v>
      </c>
      <c r="AT1383" s="1">
        <v>117.1</v>
      </c>
      <c r="AU1383" s="1">
        <v>10656.1</v>
      </c>
      <c r="AV1383" s="1">
        <v>11710</v>
      </c>
      <c r="AW1383" s="1">
        <v>0</v>
      </c>
      <c r="AX1383" t="s">
        <v>6131</v>
      </c>
    </row>
    <row r="1384" spans="1:50" x14ac:dyDescent="0.25">
      <c r="A1384" t="s">
        <v>6213</v>
      </c>
      <c r="B1384" t="s">
        <v>67</v>
      </c>
      <c r="C1384">
        <v>2014</v>
      </c>
      <c r="D1384" t="s">
        <v>6214</v>
      </c>
      <c r="E1384" t="s">
        <v>555</v>
      </c>
      <c r="F1384" t="s">
        <v>556</v>
      </c>
      <c r="G1384" t="s">
        <v>71</v>
      </c>
      <c r="H1384" t="s">
        <v>72</v>
      </c>
      <c r="I1384" t="s">
        <v>355</v>
      </c>
      <c r="J1384" t="s">
        <v>557</v>
      </c>
      <c r="K1384" t="s">
        <v>558</v>
      </c>
      <c r="L1384" t="s">
        <v>61</v>
      </c>
      <c r="M1384" t="s">
        <v>62</v>
      </c>
      <c r="N1384" t="s">
        <v>63</v>
      </c>
      <c r="O1384" t="s">
        <v>85</v>
      </c>
      <c r="P1384" t="s">
        <v>77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 s="1" t="s">
        <v>78</v>
      </c>
      <c r="AU1384" s="1">
        <v>0</v>
      </c>
      <c r="AV1384" s="1">
        <v>0</v>
      </c>
      <c r="AW1384" s="1">
        <v>0</v>
      </c>
      <c r="AX1384" t="s">
        <v>558</v>
      </c>
    </row>
    <row r="1385" spans="1:50" x14ac:dyDescent="0.25">
      <c r="A1385" t="s">
        <v>3750</v>
      </c>
      <c r="B1385" t="s">
        <v>51</v>
      </c>
      <c r="C1385" t="s">
        <v>156</v>
      </c>
      <c r="D1385" t="s">
        <v>3751</v>
      </c>
      <c r="E1385" t="s">
        <v>3752</v>
      </c>
      <c r="F1385" t="s">
        <v>2652</v>
      </c>
      <c r="G1385" t="s">
        <v>56</v>
      </c>
      <c r="H1385" t="s">
        <v>57</v>
      </c>
      <c r="I1385" t="s">
        <v>58</v>
      </c>
      <c r="J1385" t="s">
        <v>2653</v>
      </c>
      <c r="K1385" t="s">
        <v>2654</v>
      </c>
      <c r="L1385" t="s">
        <v>61</v>
      </c>
      <c r="M1385" t="s">
        <v>76</v>
      </c>
      <c r="N1385" t="s">
        <v>76</v>
      </c>
      <c r="O1385" t="s">
        <v>76</v>
      </c>
      <c r="P1385" t="s">
        <v>65</v>
      </c>
      <c r="Q1385">
        <v>1214</v>
      </c>
      <c r="R1385">
        <v>1214</v>
      </c>
      <c r="S1385">
        <v>783</v>
      </c>
      <c r="T1385">
        <v>783</v>
      </c>
      <c r="U1385">
        <v>633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2112</v>
      </c>
      <c r="AH1385">
        <v>0</v>
      </c>
      <c r="AI1385">
        <v>2112</v>
      </c>
      <c r="AJ1385">
        <v>132</v>
      </c>
      <c r="AK1385">
        <v>1119</v>
      </c>
      <c r="AL1385">
        <v>95</v>
      </c>
      <c r="AM1385">
        <v>0</v>
      </c>
      <c r="AN1385">
        <v>0</v>
      </c>
      <c r="AO1385">
        <v>0</v>
      </c>
      <c r="AP1385">
        <v>1214</v>
      </c>
      <c r="AQ1385">
        <v>1452</v>
      </c>
      <c r="AR1385">
        <v>660</v>
      </c>
      <c r="AS1385">
        <v>1452</v>
      </c>
      <c r="AT1385" s="1">
        <v>566.80999999999995</v>
      </c>
      <c r="AU1385" s="1">
        <v>688107.34</v>
      </c>
      <c r="AV1385" s="1">
        <v>1197102.72</v>
      </c>
      <c r="AW1385" s="1">
        <v>0</v>
      </c>
      <c r="AX1385" t="s">
        <v>2654</v>
      </c>
    </row>
    <row r="1386" spans="1:50" x14ac:dyDescent="0.25">
      <c r="A1386" t="s">
        <v>3780</v>
      </c>
      <c r="B1386" t="s">
        <v>67</v>
      </c>
      <c r="C1386">
        <v>2014</v>
      </c>
      <c r="D1386" t="s">
        <v>3781</v>
      </c>
      <c r="E1386" t="s">
        <v>3782</v>
      </c>
      <c r="F1386" t="s">
        <v>1107</v>
      </c>
      <c r="G1386" t="s">
        <v>71</v>
      </c>
      <c r="H1386" t="s">
        <v>72</v>
      </c>
      <c r="I1386" t="s">
        <v>73</v>
      </c>
      <c r="J1386" t="s">
        <v>1108</v>
      </c>
      <c r="K1386" t="s">
        <v>1109</v>
      </c>
      <c r="L1386" t="s">
        <v>61</v>
      </c>
      <c r="M1386" t="s">
        <v>62</v>
      </c>
      <c r="N1386" t="s">
        <v>76</v>
      </c>
      <c r="O1386" t="s">
        <v>76</v>
      </c>
      <c r="P1386" t="s">
        <v>77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 s="1" t="s">
        <v>78</v>
      </c>
      <c r="AU1386" s="1">
        <v>0</v>
      </c>
      <c r="AV1386" s="1">
        <v>0</v>
      </c>
      <c r="AW1386" s="1">
        <v>0</v>
      </c>
      <c r="AX1386" t="s">
        <v>1109</v>
      </c>
    </row>
    <row r="1387" spans="1:50" x14ac:dyDescent="0.25">
      <c r="A1387" t="s">
        <v>3783</v>
      </c>
      <c r="B1387" t="s">
        <v>190</v>
      </c>
      <c r="C1387" t="s">
        <v>191</v>
      </c>
      <c r="D1387" t="s">
        <v>3784</v>
      </c>
      <c r="E1387" t="s">
        <v>3785</v>
      </c>
      <c r="F1387" t="s">
        <v>146</v>
      </c>
      <c r="G1387" t="s">
        <v>56</v>
      </c>
      <c r="H1387" t="s">
        <v>57</v>
      </c>
      <c r="I1387" t="s">
        <v>90</v>
      </c>
      <c r="J1387" t="s">
        <v>147</v>
      </c>
      <c r="K1387" t="s">
        <v>148</v>
      </c>
      <c r="L1387" t="s">
        <v>196</v>
      </c>
      <c r="M1387" t="s">
        <v>76</v>
      </c>
      <c r="N1387" t="s">
        <v>76</v>
      </c>
      <c r="O1387" t="s">
        <v>76</v>
      </c>
      <c r="P1387" t="s">
        <v>65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5</v>
      </c>
      <c r="AG1387">
        <v>0</v>
      </c>
      <c r="AH1387">
        <v>0</v>
      </c>
      <c r="AI1387">
        <v>5</v>
      </c>
      <c r="AJ1387">
        <v>41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5</v>
      </c>
      <c r="AS1387">
        <v>5</v>
      </c>
      <c r="AT1387" s="1">
        <v>597.29250000000002</v>
      </c>
      <c r="AU1387" s="1">
        <v>0</v>
      </c>
      <c r="AV1387" s="1">
        <v>2986.4625000000001</v>
      </c>
      <c r="AW1387" s="1">
        <v>0</v>
      </c>
      <c r="AX1387" t="s">
        <v>148</v>
      </c>
    </row>
    <row r="1388" spans="1:50" x14ac:dyDescent="0.25">
      <c r="A1388" t="s">
        <v>3786</v>
      </c>
      <c r="B1388" t="s">
        <v>67</v>
      </c>
      <c r="C1388">
        <v>2014</v>
      </c>
      <c r="D1388" t="s">
        <v>3787</v>
      </c>
      <c r="E1388" t="s">
        <v>247</v>
      </c>
      <c r="F1388" t="s">
        <v>248</v>
      </c>
      <c r="G1388" t="s">
        <v>71</v>
      </c>
      <c r="H1388" t="s">
        <v>72</v>
      </c>
      <c r="I1388" t="s">
        <v>133</v>
      </c>
      <c r="J1388" t="s">
        <v>215</v>
      </c>
      <c r="K1388" t="s">
        <v>249</v>
      </c>
      <c r="L1388" t="s">
        <v>61</v>
      </c>
      <c r="M1388" t="s">
        <v>76</v>
      </c>
      <c r="N1388" t="s">
        <v>76</v>
      </c>
      <c r="O1388" t="s">
        <v>76</v>
      </c>
      <c r="P1388" t="s">
        <v>77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 s="1" t="s">
        <v>78</v>
      </c>
      <c r="AU1388" s="1">
        <v>0</v>
      </c>
      <c r="AV1388" s="1">
        <v>0</v>
      </c>
      <c r="AW1388" s="1">
        <v>0</v>
      </c>
      <c r="AX1388" t="s">
        <v>249</v>
      </c>
    </row>
    <row r="1389" spans="1:50" x14ac:dyDescent="0.25">
      <c r="A1389" t="s">
        <v>3788</v>
      </c>
      <c r="B1389" t="s">
        <v>101</v>
      </c>
      <c r="C1389" t="s">
        <v>718</v>
      </c>
      <c r="D1389" t="s">
        <v>3789</v>
      </c>
      <c r="E1389" t="s">
        <v>3790</v>
      </c>
      <c r="F1389" t="s">
        <v>397</v>
      </c>
      <c r="G1389" t="s">
        <v>71</v>
      </c>
      <c r="H1389" t="s">
        <v>106</v>
      </c>
      <c r="I1389" t="s">
        <v>230</v>
      </c>
      <c r="J1389" t="s">
        <v>398</v>
      </c>
      <c r="K1389" t="s">
        <v>399</v>
      </c>
      <c r="L1389" t="s">
        <v>61</v>
      </c>
      <c r="M1389" t="s">
        <v>76</v>
      </c>
      <c r="N1389" t="s">
        <v>76</v>
      </c>
      <c r="O1389" t="s">
        <v>76</v>
      </c>
      <c r="P1389" t="s">
        <v>110</v>
      </c>
      <c r="Q1389">
        <v>6</v>
      </c>
      <c r="R1389">
        <v>6</v>
      </c>
      <c r="S1389">
        <v>6</v>
      </c>
      <c r="T1389">
        <v>6</v>
      </c>
      <c r="U1389">
        <v>6</v>
      </c>
      <c r="V1389">
        <v>6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6</v>
      </c>
      <c r="AL1389">
        <v>0</v>
      </c>
      <c r="AM1389">
        <v>0</v>
      </c>
      <c r="AN1389">
        <v>0</v>
      </c>
      <c r="AO1389">
        <v>0</v>
      </c>
      <c r="AP1389">
        <v>6</v>
      </c>
      <c r="AQ1389">
        <v>0</v>
      </c>
      <c r="AR1389">
        <v>0</v>
      </c>
      <c r="AS1389">
        <v>0</v>
      </c>
      <c r="AT1389" s="1">
        <v>388.76</v>
      </c>
      <c r="AU1389" s="1">
        <v>2332.56</v>
      </c>
      <c r="AV1389" s="1">
        <v>0</v>
      </c>
      <c r="AW1389" s="1">
        <v>0</v>
      </c>
      <c r="AX1389" t="s">
        <v>399</v>
      </c>
    </row>
    <row r="1390" spans="1:50" x14ac:dyDescent="0.25">
      <c r="A1390" t="s">
        <v>5259</v>
      </c>
      <c r="B1390" t="s">
        <v>67</v>
      </c>
      <c r="C1390" t="s">
        <v>94</v>
      </c>
      <c r="D1390" t="s">
        <v>5260</v>
      </c>
      <c r="E1390" t="s">
        <v>5261</v>
      </c>
      <c r="F1390" t="s">
        <v>339</v>
      </c>
      <c r="G1390" t="s">
        <v>71</v>
      </c>
      <c r="H1390" t="s">
        <v>72</v>
      </c>
      <c r="I1390" t="s">
        <v>73</v>
      </c>
      <c r="J1390" t="s">
        <v>340</v>
      </c>
      <c r="K1390" t="s">
        <v>341</v>
      </c>
      <c r="L1390" t="s">
        <v>61</v>
      </c>
      <c r="M1390" t="s">
        <v>76</v>
      </c>
      <c r="N1390" t="s">
        <v>76</v>
      </c>
      <c r="O1390" t="s">
        <v>76</v>
      </c>
      <c r="P1390" t="s">
        <v>77</v>
      </c>
      <c r="Q1390">
        <v>13</v>
      </c>
      <c r="R1390">
        <v>13</v>
      </c>
      <c r="S1390">
        <v>13</v>
      </c>
      <c r="T1390">
        <v>13</v>
      </c>
      <c r="U1390">
        <v>13</v>
      </c>
      <c r="V1390">
        <v>13</v>
      </c>
      <c r="W1390">
        <v>13</v>
      </c>
      <c r="X1390">
        <v>13</v>
      </c>
      <c r="Y1390">
        <v>13</v>
      </c>
      <c r="Z1390">
        <v>13</v>
      </c>
      <c r="AA1390">
        <v>13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13</v>
      </c>
      <c r="AL1390">
        <v>0</v>
      </c>
      <c r="AM1390">
        <v>0</v>
      </c>
      <c r="AN1390">
        <v>0</v>
      </c>
      <c r="AO1390">
        <v>0</v>
      </c>
      <c r="AP1390">
        <v>13</v>
      </c>
      <c r="AQ1390">
        <v>0</v>
      </c>
      <c r="AR1390">
        <v>0</v>
      </c>
      <c r="AS1390">
        <v>0</v>
      </c>
      <c r="AT1390" s="1">
        <v>792.2</v>
      </c>
      <c r="AU1390" s="1">
        <v>10298.6</v>
      </c>
      <c r="AV1390" s="1">
        <v>0</v>
      </c>
      <c r="AW1390" s="1">
        <v>10298.6</v>
      </c>
      <c r="AX1390" t="s">
        <v>341</v>
      </c>
    </row>
    <row r="1391" spans="1:50" x14ac:dyDescent="0.25">
      <c r="A1391" t="s">
        <v>5262</v>
      </c>
      <c r="B1391" t="s">
        <v>67</v>
      </c>
      <c r="C1391">
        <v>2014</v>
      </c>
      <c r="D1391" t="s">
        <v>5263</v>
      </c>
      <c r="E1391" t="s">
        <v>1543</v>
      </c>
      <c r="F1391" t="s">
        <v>1544</v>
      </c>
      <c r="G1391" t="s">
        <v>71</v>
      </c>
      <c r="H1391" t="s">
        <v>72</v>
      </c>
      <c r="I1391" t="s">
        <v>355</v>
      </c>
      <c r="J1391" t="s">
        <v>1545</v>
      </c>
      <c r="K1391" t="s">
        <v>1546</v>
      </c>
      <c r="L1391" t="s">
        <v>61</v>
      </c>
      <c r="M1391" t="s">
        <v>62</v>
      </c>
      <c r="N1391" t="s">
        <v>76</v>
      </c>
      <c r="O1391" t="s">
        <v>76</v>
      </c>
      <c r="P1391" t="s">
        <v>77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 s="1" t="s">
        <v>78</v>
      </c>
      <c r="AU1391" s="1">
        <v>0</v>
      </c>
      <c r="AV1391" s="1">
        <v>0</v>
      </c>
      <c r="AW1391" s="1">
        <v>0</v>
      </c>
      <c r="AX1391" t="s">
        <v>1546</v>
      </c>
    </row>
    <row r="1392" spans="1:50" x14ac:dyDescent="0.25">
      <c r="A1392" t="s">
        <v>8305</v>
      </c>
      <c r="B1392" t="s">
        <v>51</v>
      </c>
      <c r="C1392" t="s">
        <v>143</v>
      </c>
      <c r="D1392" t="s">
        <v>8306</v>
      </c>
      <c r="E1392" t="s">
        <v>8307</v>
      </c>
      <c r="F1392" t="s">
        <v>8258</v>
      </c>
      <c r="G1392" t="s">
        <v>56</v>
      </c>
      <c r="H1392" t="s">
        <v>72</v>
      </c>
      <c r="I1392" t="s">
        <v>90</v>
      </c>
      <c r="J1392" t="s">
        <v>8259</v>
      </c>
      <c r="K1392" t="s">
        <v>8260</v>
      </c>
      <c r="L1392" t="s">
        <v>61</v>
      </c>
      <c r="M1392" t="s">
        <v>76</v>
      </c>
      <c r="N1392" t="s">
        <v>76</v>
      </c>
      <c r="O1392" t="s">
        <v>76</v>
      </c>
      <c r="P1392" t="s">
        <v>65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2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 s="1" t="s">
        <v>78</v>
      </c>
      <c r="AU1392" s="1">
        <v>0</v>
      </c>
      <c r="AV1392" s="1">
        <v>0</v>
      </c>
      <c r="AW1392" s="1">
        <v>0</v>
      </c>
      <c r="AX1392" t="s">
        <v>8260</v>
      </c>
    </row>
    <row r="1393" spans="1:50" x14ac:dyDescent="0.25">
      <c r="A1393" t="s">
        <v>5264</v>
      </c>
      <c r="B1393" t="s">
        <v>101</v>
      </c>
      <c r="C1393" t="s">
        <v>615</v>
      </c>
      <c r="D1393" t="s">
        <v>5265</v>
      </c>
      <c r="E1393" t="s">
        <v>2068</v>
      </c>
      <c r="F1393" t="s">
        <v>618</v>
      </c>
      <c r="G1393" t="s">
        <v>71</v>
      </c>
      <c r="H1393" t="s">
        <v>106</v>
      </c>
      <c r="I1393" t="s">
        <v>73</v>
      </c>
      <c r="J1393" t="s">
        <v>619</v>
      </c>
      <c r="K1393" t="s">
        <v>620</v>
      </c>
      <c r="L1393" t="s">
        <v>61</v>
      </c>
      <c r="M1393" t="s">
        <v>62</v>
      </c>
      <c r="N1393" t="s">
        <v>76</v>
      </c>
      <c r="O1393" t="s">
        <v>76</v>
      </c>
      <c r="P1393" t="s">
        <v>110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 s="1" t="s">
        <v>78</v>
      </c>
      <c r="AU1393" s="1">
        <v>0</v>
      </c>
      <c r="AV1393" s="1">
        <v>0</v>
      </c>
      <c r="AW1393" s="1">
        <v>0</v>
      </c>
      <c r="AX1393" t="s">
        <v>620</v>
      </c>
    </row>
    <row r="1394" spans="1:50" x14ac:dyDescent="0.25">
      <c r="A1394" t="s">
        <v>5266</v>
      </c>
      <c r="B1394" t="s">
        <v>67</v>
      </c>
      <c r="C1394">
        <v>2014</v>
      </c>
      <c r="D1394" t="s">
        <v>5267</v>
      </c>
      <c r="E1394" t="s">
        <v>256</v>
      </c>
      <c r="F1394" t="s">
        <v>257</v>
      </c>
      <c r="G1394" t="s">
        <v>71</v>
      </c>
      <c r="H1394" t="s">
        <v>72</v>
      </c>
      <c r="I1394" t="s">
        <v>133</v>
      </c>
      <c r="J1394" t="s">
        <v>258</v>
      </c>
      <c r="K1394" t="s">
        <v>259</v>
      </c>
      <c r="L1394" t="s">
        <v>61</v>
      </c>
      <c r="M1394" t="s">
        <v>76</v>
      </c>
      <c r="N1394" t="s">
        <v>76</v>
      </c>
      <c r="O1394" t="s">
        <v>76</v>
      </c>
      <c r="P1394" t="s">
        <v>77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 s="1" t="s">
        <v>78</v>
      </c>
      <c r="AU1394" s="1">
        <v>0</v>
      </c>
      <c r="AV1394" s="1">
        <v>0</v>
      </c>
      <c r="AW1394" s="1">
        <v>0</v>
      </c>
      <c r="AX1394" t="s">
        <v>259</v>
      </c>
    </row>
    <row r="1395" spans="1:50" x14ac:dyDescent="0.25">
      <c r="A1395" t="s">
        <v>6510</v>
      </c>
      <c r="B1395" t="s">
        <v>101</v>
      </c>
      <c r="C1395" t="s">
        <v>129</v>
      </c>
      <c r="D1395" t="s">
        <v>6511</v>
      </c>
      <c r="E1395" t="s">
        <v>6512</v>
      </c>
      <c r="F1395" t="s">
        <v>1238</v>
      </c>
      <c r="G1395" t="s">
        <v>71</v>
      </c>
      <c r="H1395" t="s">
        <v>106</v>
      </c>
      <c r="I1395" t="s">
        <v>280</v>
      </c>
      <c r="J1395" t="s">
        <v>1239</v>
      </c>
      <c r="K1395" t="s">
        <v>1240</v>
      </c>
      <c r="L1395" t="s">
        <v>61</v>
      </c>
      <c r="M1395" t="s">
        <v>62</v>
      </c>
      <c r="N1395" t="s">
        <v>76</v>
      </c>
      <c r="O1395" t="s">
        <v>76</v>
      </c>
      <c r="P1395" t="s">
        <v>110</v>
      </c>
      <c r="Q1395">
        <v>2</v>
      </c>
      <c r="R1395">
        <v>2</v>
      </c>
      <c r="S1395">
        <v>2</v>
      </c>
      <c r="T1395">
        <v>2</v>
      </c>
      <c r="U1395">
        <v>2</v>
      </c>
      <c r="V1395">
        <v>2</v>
      </c>
      <c r="W1395">
        <v>2</v>
      </c>
      <c r="X1395">
        <v>2</v>
      </c>
      <c r="Y1395">
        <v>2</v>
      </c>
      <c r="Z1395">
        <v>2</v>
      </c>
      <c r="AA1395">
        <v>2</v>
      </c>
      <c r="AB1395">
        <v>2</v>
      </c>
      <c r="AC1395">
        <v>2</v>
      </c>
      <c r="AD1395">
        <v>2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2</v>
      </c>
      <c r="AL1395">
        <v>0</v>
      </c>
      <c r="AM1395">
        <v>0</v>
      </c>
      <c r="AN1395">
        <v>0</v>
      </c>
      <c r="AO1395">
        <v>0</v>
      </c>
      <c r="AP1395">
        <v>2</v>
      </c>
      <c r="AQ1395">
        <v>0</v>
      </c>
      <c r="AR1395">
        <v>0</v>
      </c>
      <c r="AS1395">
        <v>0</v>
      </c>
      <c r="AT1395" s="1">
        <v>1875.9</v>
      </c>
      <c r="AU1395" s="1">
        <v>3751.8</v>
      </c>
      <c r="AV1395" s="1">
        <v>0</v>
      </c>
      <c r="AW1395" s="1">
        <v>3751.8</v>
      </c>
      <c r="AX1395" t="s">
        <v>1240</v>
      </c>
    </row>
    <row r="1396" spans="1:50" x14ac:dyDescent="0.25">
      <c r="A1396" t="s">
        <v>6513</v>
      </c>
      <c r="B1396" t="s">
        <v>67</v>
      </c>
      <c r="C1396">
        <v>2014</v>
      </c>
      <c r="D1396" t="s">
        <v>6514</v>
      </c>
      <c r="E1396" t="s">
        <v>88</v>
      </c>
      <c r="F1396" t="s">
        <v>89</v>
      </c>
      <c r="G1396" t="s">
        <v>56</v>
      </c>
      <c r="H1396" t="s">
        <v>72</v>
      </c>
      <c r="I1396" t="s">
        <v>90</v>
      </c>
      <c r="J1396" t="s">
        <v>91</v>
      </c>
      <c r="K1396" t="s">
        <v>92</v>
      </c>
      <c r="L1396" t="s">
        <v>61</v>
      </c>
      <c r="M1396" t="s">
        <v>76</v>
      </c>
      <c r="N1396" t="s">
        <v>76</v>
      </c>
      <c r="O1396" t="s">
        <v>76</v>
      </c>
      <c r="P1396" t="s">
        <v>65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 s="1" t="s">
        <v>78</v>
      </c>
      <c r="AU1396" s="1">
        <v>0</v>
      </c>
      <c r="AV1396" s="1">
        <v>0</v>
      </c>
      <c r="AW1396" s="1">
        <v>0</v>
      </c>
      <c r="AX1396" t="s">
        <v>92</v>
      </c>
    </row>
    <row r="1397" spans="1:50" x14ac:dyDescent="0.25">
      <c r="A1397" t="s">
        <v>6515</v>
      </c>
      <c r="B1397" t="s">
        <v>190</v>
      </c>
      <c r="C1397" t="s">
        <v>303</v>
      </c>
      <c r="D1397" t="s">
        <v>6516</v>
      </c>
      <c r="E1397" t="s">
        <v>6517</v>
      </c>
      <c r="F1397" t="s">
        <v>755</v>
      </c>
      <c r="G1397" t="s">
        <v>56</v>
      </c>
      <c r="H1397" t="s">
        <v>57</v>
      </c>
      <c r="I1397" t="s">
        <v>90</v>
      </c>
      <c r="J1397" t="s">
        <v>91</v>
      </c>
      <c r="K1397" t="s">
        <v>756</v>
      </c>
      <c r="L1397" t="s">
        <v>196</v>
      </c>
      <c r="M1397" t="s">
        <v>196</v>
      </c>
      <c r="N1397" t="s">
        <v>76</v>
      </c>
      <c r="O1397" t="s">
        <v>76</v>
      </c>
      <c r="P1397" t="s">
        <v>65</v>
      </c>
      <c r="Q1397">
        <v>402</v>
      </c>
      <c r="R1397">
        <v>402</v>
      </c>
      <c r="S1397">
        <v>402</v>
      </c>
      <c r="T1397">
        <v>402</v>
      </c>
      <c r="U1397">
        <v>390</v>
      </c>
      <c r="V1397">
        <v>2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198</v>
      </c>
      <c r="AL1397">
        <v>0</v>
      </c>
      <c r="AM1397">
        <v>0</v>
      </c>
      <c r="AN1397">
        <v>0</v>
      </c>
      <c r="AO1397">
        <v>204</v>
      </c>
      <c r="AP1397">
        <v>402</v>
      </c>
      <c r="AQ1397">
        <v>0</v>
      </c>
      <c r="AR1397">
        <v>0</v>
      </c>
      <c r="AS1397">
        <v>0</v>
      </c>
      <c r="AT1397" s="1">
        <v>478.34</v>
      </c>
      <c r="AU1397" s="1">
        <v>192292.68</v>
      </c>
      <c r="AV1397" s="1">
        <v>0</v>
      </c>
      <c r="AW1397" s="1">
        <v>0</v>
      </c>
      <c r="AX1397" t="s">
        <v>756</v>
      </c>
    </row>
    <row r="1398" spans="1:50" x14ac:dyDescent="0.25">
      <c r="A1398" t="s">
        <v>6518</v>
      </c>
      <c r="B1398" t="s">
        <v>101</v>
      </c>
      <c r="C1398" t="s">
        <v>718</v>
      </c>
      <c r="D1398" t="s">
        <v>6519</v>
      </c>
      <c r="E1398" t="s">
        <v>2131</v>
      </c>
      <c r="F1398" t="s">
        <v>900</v>
      </c>
      <c r="G1398" t="s">
        <v>71</v>
      </c>
      <c r="H1398" t="s">
        <v>106</v>
      </c>
      <c r="I1398" t="s">
        <v>230</v>
      </c>
      <c r="J1398" t="s">
        <v>901</v>
      </c>
      <c r="K1398" t="s">
        <v>902</v>
      </c>
      <c r="L1398" t="s">
        <v>61</v>
      </c>
      <c r="M1398" t="s">
        <v>76</v>
      </c>
      <c r="N1398" t="s">
        <v>76</v>
      </c>
      <c r="O1398" t="s">
        <v>76</v>
      </c>
      <c r="P1398" t="s">
        <v>110</v>
      </c>
      <c r="Q1398">
        <v>524</v>
      </c>
      <c r="R1398">
        <v>524</v>
      </c>
      <c r="S1398">
        <v>524</v>
      </c>
      <c r="T1398">
        <v>524</v>
      </c>
      <c r="U1398">
        <v>524</v>
      </c>
      <c r="V1398">
        <v>173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524</v>
      </c>
      <c r="AL1398">
        <v>0</v>
      </c>
      <c r="AM1398">
        <v>0</v>
      </c>
      <c r="AN1398">
        <v>0</v>
      </c>
      <c r="AO1398">
        <v>0</v>
      </c>
      <c r="AP1398">
        <v>524</v>
      </c>
      <c r="AQ1398">
        <v>0</v>
      </c>
      <c r="AR1398">
        <v>0</v>
      </c>
      <c r="AS1398">
        <v>0</v>
      </c>
      <c r="AT1398" s="1">
        <v>654.44000000000005</v>
      </c>
      <c r="AU1398" s="1">
        <v>342926.56000000006</v>
      </c>
      <c r="AV1398" s="1">
        <v>0</v>
      </c>
      <c r="AW1398" s="1">
        <v>0</v>
      </c>
      <c r="AX1398" t="s">
        <v>902</v>
      </c>
    </row>
    <row r="1399" spans="1:50" x14ac:dyDescent="0.25">
      <c r="A1399" t="s">
        <v>5354</v>
      </c>
      <c r="B1399" t="s">
        <v>101</v>
      </c>
      <c r="C1399" t="s">
        <v>156</v>
      </c>
      <c r="D1399" t="s">
        <v>5355</v>
      </c>
      <c r="E1399" t="s">
        <v>2908</v>
      </c>
      <c r="F1399" t="s">
        <v>2908</v>
      </c>
      <c r="G1399" t="s">
        <v>116</v>
      </c>
      <c r="H1399" t="s">
        <v>106</v>
      </c>
      <c r="I1399" t="s">
        <v>117</v>
      </c>
      <c r="J1399" t="s">
        <v>2909</v>
      </c>
      <c r="K1399" t="s">
        <v>2910</v>
      </c>
      <c r="L1399" t="s">
        <v>61</v>
      </c>
      <c r="M1399" t="s">
        <v>2911</v>
      </c>
      <c r="N1399" t="s">
        <v>76</v>
      </c>
      <c r="O1399" t="s">
        <v>76</v>
      </c>
      <c r="P1399" t="s">
        <v>120</v>
      </c>
      <c r="Q1399">
        <v>81</v>
      </c>
      <c r="R1399">
        <v>81</v>
      </c>
      <c r="S1399">
        <v>3</v>
      </c>
      <c r="T1399">
        <v>3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138</v>
      </c>
      <c r="AK1399">
        <v>81</v>
      </c>
      <c r="AL1399">
        <v>0</v>
      </c>
      <c r="AM1399">
        <v>0</v>
      </c>
      <c r="AN1399">
        <v>0</v>
      </c>
      <c r="AO1399">
        <v>0</v>
      </c>
      <c r="AP1399">
        <v>81</v>
      </c>
      <c r="AQ1399">
        <v>0</v>
      </c>
      <c r="AR1399">
        <v>0</v>
      </c>
      <c r="AS1399">
        <v>0</v>
      </c>
      <c r="AT1399" s="1">
        <v>398.91</v>
      </c>
      <c r="AU1399" s="1">
        <v>32311.710000000003</v>
      </c>
      <c r="AV1399" s="1">
        <v>0</v>
      </c>
      <c r="AW1399" s="1">
        <v>0</v>
      </c>
      <c r="AX1399" t="s">
        <v>2910</v>
      </c>
    </row>
    <row r="1400" spans="1:50" x14ac:dyDescent="0.25">
      <c r="A1400" t="s">
        <v>5356</v>
      </c>
      <c r="B1400" t="s">
        <v>190</v>
      </c>
      <c r="C1400" t="s">
        <v>539</v>
      </c>
      <c r="D1400" t="s">
        <v>5357</v>
      </c>
      <c r="E1400" t="s">
        <v>810</v>
      </c>
      <c r="F1400" t="s">
        <v>809</v>
      </c>
      <c r="G1400" t="s">
        <v>71</v>
      </c>
      <c r="H1400" t="s">
        <v>106</v>
      </c>
      <c r="I1400" t="s">
        <v>73</v>
      </c>
      <c r="J1400" t="s">
        <v>810</v>
      </c>
      <c r="K1400" t="s">
        <v>811</v>
      </c>
      <c r="L1400" t="s">
        <v>196</v>
      </c>
      <c r="M1400" t="s">
        <v>76</v>
      </c>
      <c r="N1400" t="s">
        <v>76</v>
      </c>
      <c r="O1400" t="s">
        <v>76</v>
      </c>
      <c r="P1400" t="s">
        <v>110</v>
      </c>
      <c r="Q1400">
        <v>1736</v>
      </c>
      <c r="R1400">
        <v>1736</v>
      </c>
      <c r="S1400">
        <v>1736</v>
      </c>
      <c r="T1400">
        <v>1736</v>
      </c>
      <c r="U1400">
        <v>1736</v>
      </c>
      <c r="V1400">
        <v>1736</v>
      </c>
      <c r="W1400">
        <v>1736</v>
      </c>
      <c r="X1400">
        <v>1736</v>
      </c>
      <c r="Y1400">
        <v>1736</v>
      </c>
      <c r="Z1400">
        <v>1736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8</v>
      </c>
      <c r="AL1400">
        <v>0</v>
      </c>
      <c r="AM1400">
        <v>0</v>
      </c>
      <c r="AN1400">
        <v>0</v>
      </c>
      <c r="AO1400">
        <v>1728</v>
      </c>
      <c r="AP1400">
        <v>1736</v>
      </c>
      <c r="AQ1400">
        <v>0</v>
      </c>
      <c r="AR1400">
        <v>0</v>
      </c>
      <c r="AS1400">
        <v>0</v>
      </c>
      <c r="AT1400" s="1">
        <v>477.67</v>
      </c>
      <c r="AU1400" s="1">
        <v>829235.12</v>
      </c>
      <c r="AV1400" s="1">
        <v>0</v>
      </c>
      <c r="AW1400" s="1">
        <v>829235.12</v>
      </c>
      <c r="AX1400" t="s">
        <v>811</v>
      </c>
    </row>
    <row r="1401" spans="1:50" x14ac:dyDescent="0.25">
      <c r="A1401" t="s">
        <v>5358</v>
      </c>
      <c r="B1401" t="s">
        <v>51</v>
      </c>
      <c r="C1401">
        <v>2013</v>
      </c>
      <c r="D1401" t="s">
        <v>5359</v>
      </c>
      <c r="E1401" t="s">
        <v>5360</v>
      </c>
      <c r="F1401" t="s">
        <v>2179</v>
      </c>
      <c r="G1401" t="s">
        <v>71</v>
      </c>
      <c r="H1401" t="s">
        <v>57</v>
      </c>
      <c r="I1401" t="s">
        <v>674</v>
      </c>
      <c r="J1401" t="s">
        <v>2180</v>
      </c>
      <c r="K1401" t="s">
        <v>2181</v>
      </c>
      <c r="L1401" t="s">
        <v>61</v>
      </c>
      <c r="M1401" t="s">
        <v>62</v>
      </c>
      <c r="N1401" t="s">
        <v>76</v>
      </c>
      <c r="O1401" t="s">
        <v>76</v>
      </c>
      <c r="P1401" t="s">
        <v>110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 s="1" t="s">
        <v>78</v>
      </c>
      <c r="AU1401" s="1">
        <v>0</v>
      </c>
      <c r="AV1401" s="1">
        <v>0</v>
      </c>
      <c r="AW1401" s="1">
        <v>0</v>
      </c>
      <c r="AX1401" t="s">
        <v>2181</v>
      </c>
    </row>
    <row r="1402" spans="1:50" x14ac:dyDescent="0.25">
      <c r="A1402" t="s">
        <v>5361</v>
      </c>
      <c r="B1402" t="s">
        <v>51</v>
      </c>
      <c r="C1402" t="s">
        <v>143</v>
      </c>
      <c r="D1402" t="s">
        <v>5362</v>
      </c>
      <c r="E1402" t="s">
        <v>5363</v>
      </c>
      <c r="F1402" t="s">
        <v>714</v>
      </c>
      <c r="G1402" t="s">
        <v>56</v>
      </c>
      <c r="H1402" t="s">
        <v>72</v>
      </c>
      <c r="I1402" t="s">
        <v>90</v>
      </c>
      <c r="J1402" t="s">
        <v>715</v>
      </c>
      <c r="K1402" t="s">
        <v>716</v>
      </c>
      <c r="L1402" t="s">
        <v>61</v>
      </c>
      <c r="M1402" t="s">
        <v>76</v>
      </c>
      <c r="N1402" t="s">
        <v>76</v>
      </c>
      <c r="O1402" t="s">
        <v>76</v>
      </c>
      <c r="P1402" t="s">
        <v>65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 s="1" t="s">
        <v>78</v>
      </c>
      <c r="AU1402" s="1">
        <v>0</v>
      </c>
      <c r="AV1402" s="1">
        <v>0</v>
      </c>
      <c r="AW1402" s="1">
        <v>0</v>
      </c>
      <c r="AX1402" t="s">
        <v>716</v>
      </c>
    </row>
    <row r="1403" spans="1:50" x14ac:dyDescent="0.25">
      <c r="A1403" t="s">
        <v>5364</v>
      </c>
      <c r="B1403" t="s">
        <v>67</v>
      </c>
      <c r="C1403" t="s">
        <v>94</v>
      </c>
      <c r="D1403" t="s">
        <v>5365</v>
      </c>
      <c r="E1403" t="s">
        <v>5366</v>
      </c>
      <c r="F1403" t="s">
        <v>527</v>
      </c>
      <c r="G1403" t="s">
        <v>71</v>
      </c>
      <c r="H1403" t="s">
        <v>72</v>
      </c>
      <c r="I1403" t="s">
        <v>280</v>
      </c>
      <c r="J1403" t="s">
        <v>528</v>
      </c>
      <c r="K1403" t="s">
        <v>529</v>
      </c>
      <c r="L1403" t="s">
        <v>61</v>
      </c>
      <c r="M1403" t="s">
        <v>76</v>
      </c>
      <c r="N1403" t="s">
        <v>76</v>
      </c>
      <c r="O1403" t="s">
        <v>76</v>
      </c>
      <c r="P1403" t="s">
        <v>77</v>
      </c>
      <c r="Q1403">
        <v>60</v>
      </c>
      <c r="R1403">
        <v>60</v>
      </c>
      <c r="S1403">
        <v>60</v>
      </c>
      <c r="T1403">
        <v>60</v>
      </c>
      <c r="U1403">
        <v>60</v>
      </c>
      <c r="V1403">
        <v>60</v>
      </c>
      <c r="W1403">
        <v>60</v>
      </c>
      <c r="X1403">
        <v>60</v>
      </c>
      <c r="Y1403">
        <v>60</v>
      </c>
      <c r="Z1403">
        <v>60</v>
      </c>
      <c r="AA1403">
        <v>60</v>
      </c>
      <c r="AB1403">
        <v>54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60</v>
      </c>
      <c r="AL1403">
        <v>0</v>
      </c>
      <c r="AM1403">
        <v>0</v>
      </c>
      <c r="AN1403">
        <v>0</v>
      </c>
      <c r="AO1403">
        <v>0</v>
      </c>
      <c r="AP1403">
        <v>60</v>
      </c>
      <c r="AQ1403">
        <v>0</v>
      </c>
      <c r="AR1403">
        <v>0</v>
      </c>
      <c r="AS1403">
        <v>0</v>
      </c>
      <c r="AT1403" s="1">
        <v>1317.04</v>
      </c>
      <c r="AU1403" s="1">
        <v>79022.399999999994</v>
      </c>
      <c r="AV1403" s="1">
        <v>0</v>
      </c>
      <c r="AW1403" s="1">
        <v>79022.399999999994</v>
      </c>
      <c r="AX1403" t="s">
        <v>529</v>
      </c>
    </row>
    <row r="1404" spans="1:50" x14ac:dyDescent="0.25">
      <c r="A1404" t="s">
        <v>6046</v>
      </c>
      <c r="B1404" t="s">
        <v>67</v>
      </c>
      <c r="C1404">
        <v>2014</v>
      </c>
      <c r="D1404" t="s">
        <v>6047</v>
      </c>
      <c r="E1404" t="s">
        <v>1469</v>
      </c>
      <c r="F1404" t="s">
        <v>236</v>
      </c>
      <c r="G1404" t="s">
        <v>71</v>
      </c>
      <c r="H1404" t="s">
        <v>72</v>
      </c>
      <c r="I1404" t="s">
        <v>73</v>
      </c>
      <c r="J1404" t="s">
        <v>237</v>
      </c>
      <c r="K1404" t="s">
        <v>238</v>
      </c>
      <c r="L1404" t="s">
        <v>61</v>
      </c>
      <c r="M1404" t="s">
        <v>76</v>
      </c>
      <c r="N1404" t="s">
        <v>76</v>
      </c>
      <c r="O1404" t="s">
        <v>76</v>
      </c>
      <c r="P1404" t="s">
        <v>77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 s="1" t="s">
        <v>78</v>
      </c>
      <c r="AU1404" s="1">
        <v>0</v>
      </c>
      <c r="AV1404" s="1">
        <v>0</v>
      </c>
      <c r="AW1404" s="1">
        <v>0</v>
      </c>
      <c r="AX1404" t="s">
        <v>238</v>
      </c>
    </row>
    <row r="1405" spans="1:50" x14ac:dyDescent="0.25">
      <c r="A1405" t="s">
        <v>6132</v>
      </c>
      <c r="B1405" t="s">
        <v>67</v>
      </c>
      <c r="C1405">
        <v>2014</v>
      </c>
      <c r="D1405" t="s">
        <v>6133</v>
      </c>
      <c r="E1405" t="s">
        <v>816</v>
      </c>
      <c r="F1405" t="s">
        <v>817</v>
      </c>
      <c r="G1405" t="s">
        <v>71</v>
      </c>
      <c r="H1405" t="s">
        <v>72</v>
      </c>
      <c r="I1405" t="s">
        <v>230</v>
      </c>
      <c r="J1405" t="s">
        <v>818</v>
      </c>
      <c r="K1405" t="s">
        <v>819</v>
      </c>
      <c r="L1405" t="s">
        <v>61</v>
      </c>
      <c r="M1405" t="s">
        <v>76</v>
      </c>
      <c r="N1405" t="s">
        <v>76</v>
      </c>
      <c r="O1405" t="s">
        <v>76</v>
      </c>
      <c r="P1405" t="s">
        <v>77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 s="1" t="s">
        <v>78</v>
      </c>
      <c r="AU1405" s="1">
        <v>0</v>
      </c>
      <c r="AV1405" s="1">
        <v>0</v>
      </c>
      <c r="AW1405" s="1">
        <v>0</v>
      </c>
      <c r="AX1405" t="s">
        <v>819</v>
      </c>
    </row>
    <row r="1406" spans="1:50" x14ac:dyDescent="0.25">
      <c r="A1406" t="s">
        <v>6134</v>
      </c>
      <c r="B1406" t="s">
        <v>67</v>
      </c>
      <c r="C1406" t="s">
        <v>94</v>
      </c>
      <c r="D1406" t="s">
        <v>6135</v>
      </c>
      <c r="E1406" t="s">
        <v>6136</v>
      </c>
      <c r="F1406" t="s">
        <v>279</v>
      </c>
      <c r="G1406" t="s">
        <v>71</v>
      </c>
      <c r="H1406" t="s">
        <v>72</v>
      </c>
      <c r="I1406" t="s">
        <v>280</v>
      </c>
      <c r="J1406" t="s">
        <v>281</v>
      </c>
      <c r="K1406" t="s">
        <v>282</v>
      </c>
      <c r="L1406" t="s">
        <v>61</v>
      </c>
      <c r="M1406" t="s">
        <v>76</v>
      </c>
      <c r="N1406" t="s">
        <v>76</v>
      </c>
      <c r="O1406" t="s">
        <v>76</v>
      </c>
      <c r="P1406" t="s">
        <v>77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 s="1" t="s">
        <v>78</v>
      </c>
      <c r="AU1406" s="1">
        <v>0</v>
      </c>
      <c r="AV1406" s="1">
        <v>0</v>
      </c>
      <c r="AW1406" s="1">
        <v>0</v>
      </c>
      <c r="AX1406" t="s">
        <v>282</v>
      </c>
    </row>
    <row r="1407" spans="1:50" x14ac:dyDescent="0.25">
      <c r="A1407" t="s">
        <v>6137</v>
      </c>
      <c r="B1407" t="s">
        <v>51</v>
      </c>
      <c r="C1407">
        <v>2013</v>
      </c>
      <c r="D1407" t="s">
        <v>6138</v>
      </c>
      <c r="E1407" t="s">
        <v>6139</v>
      </c>
      <c r="F1407" t="s">
        <v>6140</v>
      </c>
      <c r="G1407" t="s">
        <v>71</v>
      </c>
      <c r="H1407" t="s">
        <v>57</v>
      </c>
      <c r="I1407" t="s">
        <v>107</v>
      </c>
      <c r="J1407" t="s">
        <v>6141</v>
      </c>
      <c r="K1407" t="s">
        <v>6142</v>
      </c>
      <c r="L1407" t="s">
        <v>61</v>
      </c>
      <c r="M1407" t="s">
        <v>62</v>
      </c>
      <c r="N1407" t="s">
        <v>76</v>
      </c>
      <c r="O1407" t="s">
        <v>76</v>
      </c>
      <c r="P1407" t="s">
        <v>110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 s="1" t="s">
        <v>78</v>
      </c>
      <c r="AU1407" s="1">
        <v>0</v>
      </c>
      <c r="AV1407" s="1">
        <v>0</v>
      </c>
      <c r="AW1407" s="1">
        <v>0</v>
      </c>
      <c r="AX1407" t="s">
        <v>6142</v>
      </c>
    </row>
    <row r="1408" spans="1:50" x14ac:dyDescent="0.25">
      <c r="A1408" t="s">
        <v>8194</v>
      </c>
      <c r="B1408" t="s">
        <v>67</v>
      </c>
      <c r="C1408" t="s">
        <v>284</v>
      </c>
      <c r="D1408" t="s">
        <v>8195</v>
      </c>
      <c r="E1408" t="s">
        <v>8340</v>
      </c>
      <c r="F1408" t="s">
        <v>1958</v>
      </c>
      <c r="G1408" t="s">
        <v>71</v>
      </c>
      <c r="H1408" t="s">
        <v>72</v>
      </c>
      <c r="I1408" t="s">
        <v>355</v>
      </c>
      <c r="J1408" t="s">
        <v>1959</v>
      </c>
      <c r="K1408" t="s">
        <v>1960</v>
      </c>
      <c r="L1408" t="s">
        <v>61</v>
      </c>
      <c r="M1408" t="s">
        <v>76</v>
      </c>
      <c r="N1408" t="s">
        <v>76</v>
      </c>
      <c r="O1408" t="s">
        <v>76</v>
      </c>
      <c r="P1408" t="s">
        <v>77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30</v>
      </c>
      <c r="AG1408">
        <v>0</v>
      </c>
      <c r="AH1408">
        <v>0</v>
      </c>
      <c r="AI1408">
        <v>30</v>
      </c>
      <c r="AJ1408">
        <v>5901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30</v>
      </c>
      <c r="AS1408">
        <v>30</v>
      </c>
      <c r="AT1408" s="1">
        <v>751.20950000000005</v>
      </c>
      <c r="AU1408" s="1">
        <v>0</v>
      </c>
      <c r="AV1408" s="1">
        <v>22536.285</v>
      </c>
      <c r="AW1408" s="1">
        <v>0</v>
      </c>
      <c r="AX1408" t="s">
        <v>1960</v>
      </c>
    </row>
    <row r="1409" spans="1:50" x14ac:dyDescent="0.25">
      <c r="A1409" t="s">
        <v>5578</v>
      </c>
      <c r="B1409" t="s">
        <v>101</v>
      </c>
      <c r="C1409" t="s">
        <v>468</v>
      </c>
      <c r="D1409" t="s">
        <v>5579</v>
      </c>
      <c r="E1409" t="s">
        <v>5580</v>
      </c>
      <c r="F1409" t="s">
        <v>414</v>
      </c>
      <c r="G1409" t="s">
        <v>71</v>
      </c>
      <c r="H1409" t="s">
        <v>106</v>
      </c>
      <c r="I1409" t="s">
        <v>73</v>
      </c>
      <c r="J1409" t="s">
        <v>415</v>
      </c>
      <c r="K1409" t="s">
        <v>416</v>
      </c>
      <c r="L1409" t="s">
        <v>61</v>
      </c>
      <c r="M1409" t="s">
        <v>76</v>
      </c>
      <c r="N1409" t="s">
        <v>76</v>
      </c>
      <c r="O1409" t="s">
        <v>76</v>
      </c>
      <c r="P1409" t="s">
        <v>110</v>
      </c>
      <c r="Q1409">
        <v>47</v>
      </c>
      <c r="R1409">
        <v>47</v>
      </c>
      <c r="S1409">
        <v>47</v>
      </c>
      <c r="T1409">
        <v>47</v>
      </c>
      <c r="U1409">
        <v>47</v>
      </c>
      <c r="V1409">
        <v>47</v>
      </c>
      <c r="W1409">
        <v>47</v>
      </c>
      <c r="X1409">
        <v>47</v>
      </c>
      <c r="Y1409">
        <v>47</v>
      </c>
      <c r="Z1409">
        <v>6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10</v>
      </c>
      <c r="AL1409">
        <v>0</v>
      </c>
      <c r="AM1409">
        <v>0</v>
      </c>
      <c r="AN1409">
        <v>37</v>
      </c>
      <c r="AO1409">
        <v>0</v>
      </c>
      <c r="AP1409">
        <v>47</v>
      </c>
      <c r="AQ1409">
        <v>0</v>
      </c>
      <c r="AR1409">
        <v>0</v>
      </c>
      <c r="AS1409">
        <v>0</v>
      </c>
      <c r="AT1409" s="1">
        <v>527.58000000000004</v>
      </c>
      <c r="AU1409" s="1">
        <v>24796.260000000002</v>
      </c>
      <c r="AV1409" s="1">
        <v>0</v>
      </c>
      <c r="AW1409" s="1">
        <v>24796.260000000002</v>
      </c>
      <c r="AX1409" t="s">
        <v>416</v>
      </c>
    </row>
    <row r="1410" spans="1:50" x14ac:dyDescent="0.25">
      <c r="A1410" t="s">
        <v>5581</v>
      </c>
      <c r="B1410" t="s">
        <v>67</v>
      </c>
      <c r="C1410">
        <v>2014</v>
      </c>
      <c r="D1410" t="s">
        <v>5582</v>
      </c>
      <c r="E1410" t="s">
        <v>5583</v>
      </c>
      <c r="F1410" t="s">
        <v>5584</v>
      </c>
      <c r="G1410" t="s">
        <v>71</v>
      </c>
      <c r="H1410" t="s">
        <v>72</v>
      </c>
      <c r="I1410" t="s">
        <v>73</v>
      </c>
      <c r="J1410" t="s">
        <v>5585</v>
      </c>
      <c r="K1410" t="s">
        <v>5586</v>
      </c>
      <c r="L1410" t="s">
        <v>61</v>
      </c>
      <c r="M1410" t="s">
        <v>76</v>
      </c>
      <c r="N1410" t="s">
        <v>76</v>
      </c>
      <c r="O1410" t="s">
        <v>76</v>
      </c>
      <c r="P1410" t="s">
        <v>77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 s="1" t="s">
        <v>78</v>
      </c>
      <c r="AU1410" s="1">
        <v>0</v>
      </c>
      <c r="AV1410" s="1">
        <v>0</v>
      </c>
      <c r="AW1410" s="1">
        <v>0</v>
      </c>
      <c r="AX1410" t="s">
        <v>5586</v>
      </c>
    </row>
    <row r="1411" spans="1:50" x14ac:dyDescent="0.25">
      <c r="A1411" t="s">
        <v>5618</v>
      </c>
      <c r="B1411" t="s">
        <v>67</v>
      </c>
      <c r="C1411">
        <v>2014</v>
      </c>
      <c r="D1411" t="s">
        <v>5619</v>
      </c>
      <c r="E1411" t="s">
        <v>69</v>
      </c>
      <c r="F1411" t="s">
        <v>70</v>
      </c>
      <c r="G1411" t="s">
        <v>71</v>
      </c>
      <c r="H1411" t="s">
        <v>72</v>
      </c>
      <c r="I1411" t="s">
        <v>73</v>
      </c>
      <c r="J1411" t="s">
        <v>74</v>
      </c>
      <c r="K1411" t="s">
        <v>75</v>
      </c>
      <c r="L1411" t="s">
        <v>61</v>
      </c>
      <c r="M1411" t="s">
        <v>76</v>
      </c>
      <c r="N1411" t="s">
        <v>76</v>
      </c>
      <c r="O1411" t="s">
        <v>76</v>
      </c>
      <c r="P1411" t="s">
        <v>77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 s="1" t="s">
        <v>78</v>
      </c>
      <c r="AU1411" s="1">
        <v>0</v>
      </c>
      <c r="AV1411" s="1">
        <v>0</v>
      </c>
      <c r="AW1411" s="1">
        <v>0</v>
      </c>
      <c r="AX1411" t="s">
        <v>75</v>
      </c>
    </row>
    <row r="1412" spans="1:50" x14ac:dyDescent="0.25">
      <c r="A1412" t="s">
        <v>5620</v>
      </c>
      <c r="B1412" t="s">
        <v>67</v>
      </c>
      <c r="C1412">
        <v>2014</v>
      </c>
      <c r="D1412" t="s">
        <v>5621</v>
      </c>
      <c r="E1412" t="s">
        <v>219</v>
      </c>
      <c r="F1412" t="s">
        <v>220</v>
      </c>
      <c r="G1412" t="s">
        <v>71</v>
      </c>
      <c r="H1412" t="s">
        <v>72</v>
      </c>
      <c r="I1412" t="s">
        <v>73</v>
      </c>
      <c r="J1412" t="s">
        <v>221</v>
      </c>
      <c r="K1412" t="s">
        <v>222</v>
      </c>
      <c r="L1412" t="s">
        <v>61</v>
      </c>
      <c r="M1412" t="s">
        <v>76</v>
      </c>
      <c r="N1412" t="s">
        <v>76</v>
      </c>
      <c r="O1412" t="s">
        <v>76</v>
      </c>
      <c r="P1412" t="s">
        <v>77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 s="1" t="s">
        <v>78</v>
      </c>
      <c r="AU1412" s="1">
        <v>0</v>
      </c>
      <c r="AV1412" s="1">
        <v>0</v>
      </c>
      <c r="AW1412" s="1">
        <v>0</v>
      </c>
      <c r="AX1412" t="s">
        <v>222</v>
      </c>
    </row>
    <row r="1413" spans="1:50" x14ac:dyDescent="0.25">
      <c r="A1413" t="s">
        <v>8598</v>
      </c>
      <c r="B1413" t="s">
        <v>51</v>
      </c>
      <c r="C1413" t="s">
        <v>143</v>
      </c>
      <c r="D1413" t="s">
        <v>8599</v>
      </c>
      <c r="E1413" t="s">
        <v>1852</v>
      </c>
      <c r="F1413" t="s">
        <v>1853</v>
      </c>
      <c r="G1413" t="s">
        <v>56</v>
      </c>
      <c r="H1413" t="s">
        <v>72</v>
      </c>
      <c r="I1413" t="s">
        <v>58</v>
      </c>
      <c r="J1413" t="s">
        <v>1854</v>
      </c>
      <c r="K1413" t="s">
        <v>1855</v>
      </c>
      <c r="L1413" t="s">
        <v>61</v>
      </c>
      <c r="M1413" t="s">
        <v>76</v>
      </c>
      <c r="N1413" t="s">
        <v>76</v>
      </c>
      <c r="O1413" t="s">
        <v>76</v>
      </c>
      <c r="P1413" t="s">
        <v>65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395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 s="1" t="s">
        <v>78</v>
      </c>
      <c r="AU1413" s="1">
        <v>0</v>
      </c>
      <c r="AV1413" s="1">
        <v>0</v>
      </c>
      <c r="AW1413" s="1">
        <v>0</v>
      </c>
      <c r="AX1413" t="s">
        <v>1855</v>
      </c>
    </row>
    <row r="1414" spans="1:50" x14ac:dyDescent="0.25">
      <c r="A1414" t="s">
        <v>6267</v>
      </c>
      <c r="B1414" t="s">
        <v>67</v>
      </c>
      <c r="C1414">
        <v>2014</v>
      </c>
      <c r="D1414" t="s">
        <v>6268</v>
      </c>
      <c r="E1414" t="s">
        <v>219</v>
      </c>
      <c r="F1414" t="s">
        <v>220</v>
      </c>
      <c r="G1414" t="s">
        <v>71</v>
      </c>
      <c r="H1414" t="s">
        <v>72</v>
      </c>
      <c r="I1414" t="s">
        <v>73</v>
      </c>
      <c r="J1414" t="s">
        <v>221</v>
      </c>
      <c r="K1414" t="s">
        <v>222</v>
      </c>
      <c r="L1414" t="s">
        <v>61</v>
      </c>
      <c r="M1414" t="s">
        <v>76</v>
      </c>
      <c r="N1414" t="s">
        <v>76</v>
      </c>
      <c r="O1414" t="s">
        <v>76</v>
      </c>
      <c r="P1414" t="s">
        <v>77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 s="1" t="s">
        <v>78</v>
      </c>
      <c r="AU1414" s="1">
        <v>0</v>
      </c>
      <c r="AV1414" s="1">
        <v>0</v>
      </c>
      <c r="AW1414" s="1">
        <v>0</v>
      </c>
      <c r="AX1414" t="s">
        <v>222</v>
      </c>
    </row>
    <row r="1415" spans="1:50" x14ac:dyDescent="0.25">
      <c r="A1415" t="s">
        <v>6290</v>
      </c>
      <c r="B1415" t="s">
        <v>67</v>
      </c>
      <c r="C1415">
        <v>2014</v>
      </c>
      <c r="D1415" t="s">
        <v>6291</v>
      </c>
      <c r="E1415" t="s">
        <v>1232</v>
      </c>
      <c r="F1415" t="s">
        <v>115</v>
      </c>
      <c r="G1415" t="s">
        <v>116</v>
      </c>
      <c r="H1415" t="s">
        <v>72</v>
      </c>
      <c r="I1415" t="s">
        <v>117</v>
      </c>
      <c r="J1415" t="s">
        <v>118</v>
      </c>
      <c r="K1415" t="s">
        <v>119</v>
      </c>
      <c r="L1415" t="s">
        <v>61</v>
      </c>
      <c r="M1415" t="s">
        <v>62</v>
      </c>
      <c r="N1415" t="s">
        <v>76</v>
      </c>
      <c r="O1415" t="s">
        <v>76</v>
      </c>
      <c r="P1415" t="s">
        <v>120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 s="1" t="s">
        <v>78</v>
      </c>
      <c r="AU1415" s="1">
        <v>0</v>
      </c>
      <c r="AV1415" s="1">
        <v>0</v>
      </c>
      <c r="AW1415" s="1">
        <v>0</v>
      </c>
      <c r="AX1415" t="s">
        <v>119</v>
      </c>
    </row>
    <row r="1416" spans="1:50" x14ac:dyDescent="0.25">
      <c r="A1416" t="s">
        <v>6292</v>
      </c>
      <c r="B1416" t="s">
        <v>67</v>
      </c>
      <c r="C1416">
        <v>2014</v>
      </c>
      <c r="D1416" t="s">
        <v>6293</v>
      </c>
      <c r="E1416" t="s">
        <v>2452</v>
      </c>
      <c r="F1416" t="s">
        <v>97</v>
      </c>
      <c r="G1416" t="s">
        <v>71</v>
      </c>
      <c r="H1416" t="s">
        <v>72</v>
      </c>
      <c r="I1416" t="s">
        <v>73</v>
      </c>
      <c r="J1416" t="s">
        <v>98</v>
      </c>
      <c r="K1416" t="s">
        <v>99</v>
      </c>
      <c r="L1416" t="s">
        <v>61</v>
      </c>
      <c r="M1416" t="s">
        <v>62</v>
      </c>
      <c r="N1416" t="s">
        <v>76</v>
      </c>
      <c r="O1416" t="s">
        <v>76</v>
      </c>
      <c r="P1416" t="s">
        <v>77</v>
      </c>
      <c r="Q1416">
        <v>6</v>
      </c>
      <c r="R1416">
        <v>6</v>
      </c>
      <c r="S1416">
        <v>6</v>
      </c>
      <c r="T1416">
        <v>6</v>
      </c>
      <c r="U1416">
        <v>6</v>
      </c>
      <c r="V1416">
        <v>6</v>
      </c>
      <c r="W1416">
        <v>6</v>
      </c>
      <c r="X1416">
        <v>6</v>
      </c>
      <c r="Y1416">
        <v>6</v>
      </c>
      <c r="Z1416">
        <v>6</v>
      </c>
      <c r="AA1416">
        <v>6</v>
      </c>
      <c r="AB1416">
        <v>6</v>
      </c>
      <c r="AC1416">
        <v>6</v>
      </c>
      <c r="AD1416">
        <v>6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6</v>
      </c>
      <c r="AL1416">
        <v>0</v>
      </c>
      <c r="AM1416">
        <v>0</v>
      </c>
      <c r="AN1416">
        <v>0</v>
      </c>
      <c r="AO1416">
        <v>0</v>
      </c>
      <c r="AP1416">
        <v>6</v>
      </c>
      <c r="AQ1416">
        <v>0</v>
      </c>
      <c r="AR1416">
        <v>0</v>
      </c>
      <c r="AS1416">
        <v>0</v>
      </c>
      <c r="AT1416" s="1">
        <v>445.09</v>
      </c>
      <c r="AU1416" s="1">
        <v>2670.54</v>
      </c>
      <c r="AV1416" s="1">
        <v>0</v>
      </c>
      <c r="AW1416" s="1">
        <v>2670.54</v>
      </c>
      <c r="AX1416" t="s">
        <v>99</v>
      </c>
    </row>
    <row r="1417" spans="1:50" x14ac:dyDescent="0.25">
      <c r="A1417" t="s">
        <v>6294</v>
      </c>
      <c r="B1417" t="s">
        <v>67</v>
      </c>
      <c r="C1417" t="s">
        <v>94</v>
      </c>
      <c r="D1417" t="s">
        <v>6295</v>
      </c>
      <c r="E1417" t="s">
        <v>6296</v>
      </c>
      <c r="F1417" t="s">
        <v>892</v>
      </c>
      <c r="G1417" t="s">
        <v>71</v>
      </c>
      <c r="H1417" t="s">
        <v>72</v>
      </c>
      <c r="I1417" t="s">
        <v>391</v>
      </c>
      <c r="J1417" t="s">
        <v>893</v>
      </c>
      <c r="K1417" t="s">
        <v>894</v>
      </c>
      <c r="L1417" t="s">
        <v>61</v>
      </c>
      <c r="M1417" t="s">
        <v>76</v>
      </c>
      <c r="N1417" t="s">
        <v>76</v>
      </c>
      <c r="O1417" t="s">
        <v>76</v>
      </c>
      <c r="P1417" t="s">
        <v>77</v>
      </c>
      <c r="Q1417">
        <v>3</v>
      </c>
      <c r="R1417">
        <v>3</v>
      </c>
      <c r="S1417">
        <v>3</v>
      </c>
      <c r="T1417">
        <v>3</v>
      </c>
      <c r="U1417">
        <v>3</v>
      </c>
      <c r="V1417">
        <v>3</v>
      </c>
      <c r="W1417">
        <v>3</v>
      </c>
      <c r="X1417">
        <v>3</v>
      </c>
      <c r="Y1417">
        <v>3</v>
      </c>
      <c r="Z1417">
        <v>3</v>
      </c>
      <c r="AA1417">
        <v>3</v>
      </c>
      <c r="AB1417">
        <v>3</v>
      </c>
      <c r="AC1417">
        <v>3</v>
      </c>
      <c r="AD1417">
        <v>3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3</v>
      </c>
      <c r="AL1417">
        <v>0</v>
      </c>
      <c r="AM1417">
        <v>0</v>
      </c>
      <c r="AN1417">
        <v>0</v>
      </c>
      <c r="AO1417">
        <v>0</v>
      </c>
      <c r="AP1417">
        <v>3</v>
      </c>
      <c r="AQ1417">
        <v>0</v>
      </c>
      <c r="AR1417">
        <v>0</v>
      </c>
      <c r="AS1417">
        <v>0</v>
      </c>
      <c r="AT1417" s="1">
        <v>466.72</v>
      </c>
      <c r="AU1417" s="1">
        <v>1400.16</v>
      </c>
      <c r="AV1417" s="1">
        <v>0</v>
      </c>
      <c r="AW1417" s="1">
        <v>1400.16</v>
      </c>
      <c r="AX1417" t="s">
        <v>894</v>
      </c>
    </row>
    <row r="1418" spans="1:50" x14ac:dyDescent="0.25">
      <c r="A1418" t="s">
        <v>6297</v>
      </c>
      <c r="B1418" t="s">
        <v>101</v>
      </c>
      <c r="C1418" t="s">
        <v>3349</v>
      </c>
      <c r="D1418" t="s">
        <v>6298</v>
      </c>
      <c r="E1418" t="s">
        <v>2242</v>
      </c>
      <c r="F1418" t="s">
        <v>486</v>
      </c>
      <c r="G1418" t="s">
        <v>71</v>
      </c>
      <c r="H1418" t="s">
        <v>106</v>
      </c>
      <c r="I1418" t="s">
        <v>230</v>
      </c>
      <c r="J1418" t="s">
        <v>487</v>
      </c>
      <c r="K1418" t="s">
        <v>488</v>
      </c>
      <c r="L1418" t="s">
        <v>61</v>
      </c>
      <c r="M1418" t="s">
        <v>76</v>
      </c>
      <c r="N1418" t="s">
        <v>76</v>
      </c>
      <c r="O1418" t="s">
        <v>76</v>
      </c>
      <c r="P1418" t="s">
        <v>110</v>
      </c>
      <c r="Q1418">
        <v>28</v>
      </c>
      <c r="R1418">
        <v>28</v>
      </c>
      <c r="S1418">
        <v>28</v>
      </c>
      <c r="T1418">
        <v>28</v>
      </c>
      <c r="U1418">
        <v>28</v>
      </c>
      <c r="V1418">
        <v>28</v>
      </c>
      <c r="W1418">
        <v>28</v>
      </c>
      <c r="X1418">
        <v>28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28</v>
      </c>
      <c r="AL1418">
        <v>0</v>
      </c>
      <c r="AM1418">
        <v>0</v>
      </c>
      <c r="AN1418">
        <v>0</v>
      </c>
      <c r="AO1418">
        <v>0</v>
      </c>
      <c r="AP1418">
        <v>28</v>
      </c>
      <c r="AQ1418">
        <v>0</v>
      </c>
      <c r="AR1418">
        <v>0</v>
      </c>
      <c r="AS1418">
        <v>0</v>
      </c>
      <c r="AT1418" s="1">
        <v>444.66</v>
      </c>
      <c r="AU1418" s="1">
        <v>12450.480000000001</v>
      </c>
      <c r="AV1418" s="1">
        <v>0</v>
      </c>
      <c r="AW1418" s="1">
        <v>12450.480000000001</v>
      </c>
      <c r="AX1418" t="s">
        <v>488</v>
      </c>
    </row>
    <row r="1419" spans="1:50" x14ac:dyDescent="0.25">
      <c r="A1419" t="s">
        <v>5622</v>
      </c>
      <c r="B1419" t="s">
        <v>67</v>
      </c>
      <c r="C1419" t="s">
        <v>575</v>
      </c>
      <c r="D1419" t="s">
        <v>5623</v>
      </c>
      <c r="E1419" t="s">
        <v>5624</v>
      </c>
      <c r="F1419" t="s">
        <v>1506</v>
      </c>
      <c r="G1419" t="s">
        <v>116</v>
      </c>
      <c r="H1419" t="s">
        <v>72</v>
      </c>
      <c r="I1419" t="s">
        <v>117</v>
      </c>
      <c r="J1419" t="s">
        <v>1507</v>
      </c>
      <c r="K1419" t="s">
        <v>1508</v>
      </c>
      <c r="L1419" t="s">
        <v>61</v>
      </c>
      <c r="M1419" t="s">
        <v>76</v>
      </c>
      <c r="N1419" t="s">
        <v>76</v>
      </c>
      <c r="O1419" t="s">
        <v>76</v>
      </c>
      <c r="P1419" t="s">
        <v>120</v>
      </c>
      <c r="Q1419">
        <v>2</v>
      </c>
      <c r="R1419">
        <v>2</v>
      </c>
      <c r="S1419">
        <v>2</v>
      </c>
      <c r="T1419">
        <v>2</v>
      </c>
      <c r="U1419">
        <v>2</v>
      </c>
      <c r="V1419">
        <v>2</v>
      </c>
      <c r="W1419">
        <v>2</v>
      </c>
      <c r="X1419">
        <v>2</v>
      </c>
      <c r="Y1419">
        <v>2</v>
      </c>
      <c r="Z1419">
        <v>2</v>
      </c>
      <c r="AA1419">
        <v>2</v>
      </c>
      <c r="AB1419">
        <v>2</v>
      </c>
      <c r="AC1419">
        <v>2</v>
      </c>
      <c r="AD1419">
        <v>2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2</v>
      </c>
      <c r="AL1419">
        <v>0</v>
      </c>
      <c r="AM1419">
        <v>0</v>
      </c>
      <c r="AN1419">
        <v>0</v>
      </c>
      <c r="AO1419">
        <v>0</v>
      </c>
      <c r="AP1419">
        <v>2</v>
      </c>
      <c r="AQ1419">
        <v>0</v>
      </c>
      <c r="AR1419">
        <v>0</v>
      </c>
      <c r="AS1419">
        <v>0</v>
      </c>
      <c r="AT1419" s="1">
        <v>697.84</v>
      </c>
      <c r="AU1419" s="1">
        <v>1395.68</v>
      </c>
      <c r="AV1419" s="1">
        <v>0</v>
      </c>
      <c r="AW1419" s="1">
        <v>1395.68</v>
      </c>
      <c r="AX1419" t="s">
        <v>1508</v>
      </c>
    </row>
    <row r="1420" spans="1:50" x14ac:dyDescent="0.25">
      <c r="A1420" t="s">
        <v>5625</v>
      </c>
      <c r="B1420" t="s">
        <v>67</v>
      </c>
      <c r="C1420">
        <v>2014</v>
      </c>
      <c r="D1420" t="s">
        <v>5626</v>
      </c>
      <c r="E1420" t="s">
        <v>4202</v>
      </c>
      <c r="F1420" t="s">
        <v>1652</v>
      </c>
      <c r="G1420" t="s">
        <v>116</v>
      </c>
      <c r="H1420" t="s">
        <v>72</v>
      </c>
      <c r="I1420" t="s">
        <v>117</v>
      </c>
      <c r="J1420" t="s">
        <v>118</v>
      </c>
      <c r="K1420" t="s">
        <v>1653</v>
      </c>
      <c r="L1420" t="s">
        <v>61</v>
      </c>
      <c r="M1420" t="s">
        <v>76</v>
      </c>
      <c r="N1420" t="s">
        <v>76</v>
      </c>
      <c r="O1420" t="s">
        <v>76</v>
      </c>
      <c r="P1420" t="s">
        <v>120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 s="1" t="s">
        <v>78</v>
      </c>
      <c r="AU1420" s="1">
        <v>0</v>
      </c>
      <c r="AV1420" s="1">
        <v>0</v>
      </c>
      <c r="AW1420" s="1">
        <v>0</v>
      </c>
      <c r="AX1420" t="s">
        <v>1653</v>
      </c>
    </row>
    <row r="1421" spans="1:50" x14ac:dyDescent="0.25">
      <c r="A1421" t="s">
        <v>5627</v>
      </c>
      <c r="B1421" t="s">
        <v>190</v>
      </c>
      <c r="C1421" t="s">
        <v>791</v>
      </c>
      <c r="D1421" t="s">
        <v>5628</v>
      </c>
      <c r="E1421" t="s">
        <v>5629</v>
      </c>
      <c r="F1421" t="s">
        <v>657</v>
      </c>
      <c r="G1421" t="s">
        <v>71</v>
      </c>
      <c r="H1421" t="s">
        <v>106</v>
      </c>
      <c r="I1421" t="s">
        <v>230</v>
      </c>
      <c r="J1421" t="s">
        <v>658</v>
      </c>
      <c r="K1421" t="s">
        <v>659</v>
      </c>
      <c r="L1421" t="s">
        <v>196</v>
      </c>
      <c r="M1421" t="s">
        <v>76</v>
      </c>
      <c r="N1421" t="s">
        <v>76</v>
      </c>
      <c r="O1421" t="s">
        <v>76</v>
      </c>
      <c r="P1421" t="s">
        <v>110</v>
      </c>
      <c r="Q1421">
        <v>460</v>
      </c>
      <c r="R1421">
        <v>460</v>
      </c>
      <c r="S1421">
        <v>460</v>
      </c>
      <c r="T1421">
        <v>460</v>
      </c>
      <c r="U1421">
        <v>460</v>
      </c>
      <c r="V1421">
        <v>460</v>
      </c>
      <c r="W1421">
        <v>460</v>
      </c>
      <c r="X1421">
        <v>460</v>
      </c>
      <c r="Y1421">
        <v>443</v>
      </c>
      <c r="Z1421">
        <v>443</v>
      </c>
      <c r="AA1421">
        <v>443</v>
      </c>
      <c r="AB1421">
        <v>443</v>
      </c>
      <c r="AC1421">
        <v>45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460</v>
      </c>
      <c r="AP1421">
        <v>460</v>
      </c>
      <c r="AQ1421">
        <v>0</v>
      </c>
      <c r="AR1421">
        <v>0</v>
      </c>
      <c r="AS1421">
        <v>0</v>
      </c>
      <c r="AT1421" s="1">
        <v>269.64</v>
      </c>
      <c r="AU1421" s="1">
        <v>124034.4</v>
      </c>
      <c r="AV1421" s="1">
        <v>0</v>
      </c>
      <c r="AW1421" s="1">
        <v>124034.4</v>
      </c>
      <c r="AX1421" t="s">
        <v>659</v>
      </c>
    </row>
    <row r="1422" spans="1:50" x14ac:dyDescent="0.25">
      <c r="A1422" t="s">
        <v>5714</v>
      </c>
      <c r="B1422" t="s">
        <v>101</v>
      </c>
      <c r="C1422" t="s">
        <v>468</v>
      </c>
      <c r="D1422" t="s">
        <v>5715</v>
      </c>
      <c r="E1422" t="s">
        <v>5716</v>
      </c>
      <c r="F1422" t="s">
        <v>474</v>
      </c>
      <c r="G1422" t="s">
        <v>71</v>
      </c>
      <c r="H1422" t="s">
        <v>106</v>
      </c>
      <c r="I1422" t="s">
        <v>230</v>
      </c>
      <c r="J1422" t="s">
        <v>475</v>
      </c>
      <c r="K1422" t="s">
        <v>476</v>
      </c>
      <c r="L1422" t="s">
        <v>61</v>
      </c>
      <c r="M1422" t="s">
        <v>76</v>
      </c>
      <c r="N1422" t="s">
        <v>76</v>
      </c>
      <c r="O1422" t="s">
        <v>76</v>
      </c>
      <c r="P1422" t="s">
        <v>110</v>
      </c>
      <c r="Q1422">
        <v>4</v>
      </c>
      <c r="R1422">
        <v>4</v>
      </c>
      <c r="S1422">
        <v>4</v>
      </c>
      <c r="T1422">
        <v>4</v>
      </c>
      <c r="U1422">
        <v>4</v>
      </c>
      <c r="V1422">
        <v>4</v>
      </c>
      <c r="W1422">
        <v>4</v>
      </c>
      <c r="X1422">
        <v>4</v>
      </c>
      <c r="Y1422">
        <v>4</v>
      </c>
      <c r="Z1422">
        <v>4</v>
      </c>
      <c r="AA1422">
        <v>4</v>
      </c>
      <c r="AB1422">
        <v>4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4</v>
      </c>
      <c r="AL1422">
        <v>0</v>
      </c>
      <c r="AM1422">
        <v>0</v>
      </c>
      <c r="AN1422">
        <v>0</v>
      </c>
      <c r="AO1422">
        <v>0</v>
      </c>
      <c r="AP1422">
        <v>4</v>
      </c>
      <c r="AQ1422">
        <v>0</v>
      </c>
      <c r="AR1422">
        <v>0</v>
      </c>
      <c r="AS1422">
        <v>0</v>
      </c>
      <c r="AT1422" s="1">
        <v>860.73</v>
      </c>
      <c r="AU1422" s="1">
        <v>3442.92</v>
      </c>
      <c r="AV1422" s="1">
        <v>0</v>
      </c>
      <c r="AW1422" s="1">
        <v>3442.92</v>
      </c>
      <c r="AX1422" t="s">
        <v>476</v>
      </c>
    </row>
    <row r="1423" spans="1:50" x14ac:dyDescent="0.25">
      <c r="A1423" t="s">
        <v>5717</v>
      </c>
      <c r="B1423" t="s">
        <v>67</v>
      </c>
      <c r="C1423">
        <v>2014</v>
      </c>
      <c r="D1423" t="s">
        <v>5718</v>
      </c>
      <c r="E1423" t="s">
        <v>256</v>
      </c>
      <c r="F1423" t="s">
        <v>257</v>
      </c>
      <c r="G1423" t="s">
        <v>71</v>
      </c>
      <c r="H1423" t="s">
        <v>72</v>
      </c>
      <c r="I1423" t="s">
        <v>133</v>
      </c>
      <c r="J1423" t="s">
        <v>258</v>
      </c>
      <c r="K1423" t="s">
        <v>259</v>
      </c>
      <c r="L1423" t="s">
        <v>61</v>
      </c>
      <c r="M1423" t="s">
        <v>76</v>
      </c>
      <c r="N1423" t="s">
        <v>76</v>
      </c>
      <c r="O1423" t="s">
        <v>76</v>
      </c>
      <c r="P1423" t="s">
        <v>77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 s="1" t="s">
        <v>78</v>
      </c>
      <c r="AU1423" s="1">
        <v>0</v>
      </c>
      <c r="AV1423" s="1">
        <v>0</v>
      </c>
      <c r="AW1423" s="1">
        <v>0</v>
      </c>
      <c r="AX1423" t="s">
        <v>259</v>
      </c>
    </row>
    <row r="1424" spans="1:50" x14ac:dyDescent="0.25">
      <c r="A1424" t="s">
        <v>3201</v>
      </c>
      <c r="B1424" t="s">
        <v>101</v>
      </c>
      <c r="C1424" t="s">
        <v>1595</v>
      </c>
      <c r="D1424" t="s">
        <v>3202</v>
      </c>
      <c r="E1424" t="s">
        <v>3203</v>
      </c>
      <c r="F1424" t="s">
        <v>1598</v>
      </c>
      <c r="G1424" t="s">
        <v>76</v>
      </c>
      <c r="H1424" t="s">
        <v>106</v>
      </c>
      <c r="I1424" t="s">
        <v>117</v>
      </c>
      <c r="J1424" t="s">
        <v>76</v>
      </c>
      <c r="K1424" t="s">
        <v>76</v>
      </c>
      <c r="L1424" t="s">
        <v>61</v>
      </c>
      <c r="M1424" t="s">
        <v>62</v>
      </c>
      <c r="N1424" t="s">
        <v>63</v>
      </c>
      <c r="O1424" t="s">
        <v>120</v>
      </c>
      <c r="P1424" t="s">
        <v>120</v>
      </c>
      <c r="Q1424">
        <v>8</v>
      </c>
      <c r="R1424">
        <v>8</v>
      </c>
      <c r="S1424">
        <v>8</v>
      </c>
      <c r="T1424">
        <v>8</v>
      </c>
      <c r="U1424">
        <v>8</v>
      </c>
      <c r="V1424">
        <v>8</v>
      </c>
      <c r="W1424">
        <v>8</v>
      </c>
      <c r="X1424">
        <v>8</v>
      </c>
      <c r="Y1424">
        <v>8</v>
      </c>
      <c r="Z1424">
        <v>8</v>
      </c>
      <c r="AA1424">
        <v>8</v>
      </c>
      <c r="AB1424">
        <v>8</v>
      </c>
      <c r="AC1424">
        <v>8</v>
      </c>
      <c r="AD1424">
        <v>8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8</v>
      </c>
      <c r="AL1424">
        <v>0</v>
      </c>
      <c r="AM1424">
        <v>0</v>
      </c>
      <c r="AN1424">
        <v>0</v>
      </c>
      <c r="AO1424">
        <v>0</v>
      </c>
      <c r="AP1424">
        <v>8</v>
      </c>
      <c r="AQ1424">
        <v>0</v>
      </c>
      <c r="AR1424">
        <v>0</v>
      </c>
      <c r="AS1424">
        <v>0</v>
      </c>
      <c r="AT1424" s="1">
        <v>164.24</v>
      </c>
      <c r="AU1424" s="1">
        <v>1313.92</v>
      </c>
      <c r="AV1424" s="1">
        <v>0</v>
      </c>
      <c r="AW1424" s="1">
        <v>1313.92</v>
      </c>
      <c r="AX1424" t="s">
        <v>1599</v>
      </c>
    </row>
    <row r="1425" spans="1:50" x14ac:dyDescent="0.25">
      <c r="A1425" t="s">
        <v>3204</v>
      </c>
      <c r="B1425" t="s">
        <v>67</v>
      </c>
      <c r="C1425" t="s">
        <v>94</v>
      </c>
      <c r="D1425" t="s">
        <v>3205</v>
      </c>
      <c r="E1425" t="s">
        <v>3206</v>
      </c>
      <c r="F1425" t="s">
        <v>535</v>
      </c>
      <c r="G1425" t="s">
        <v>71</v>
      </c>
      <c r="H1425" t="s">
        <v>72</v>
      </c>
      <c r="I1425" t="s">
        <v>230</v>
      </c>
      <c r="J1425" t="s">
        <v>536</v>
      </c>
      <c r="K1425" t="s">
        <v>537</v>
      </c>
      <c r="L1425" t="s">
        <v>61</v>
      </c>
      <c r="M1425" t="s">
        <v>76</v>
      </c>
      <c r="N1425" t="s">
        <v>76</v>
      </c>
      <c r="O1425" t="s">
        <v>76</v>
      </c>
      <c r="P1425" t="s">
        <v>77</v>
      </c>
      <c r="Q1425">
        <v>13</v>
      </c>
      <c r="R1425">
        <v>13</v>
      </c>
      <c r="S1425">
        <v>13</v>
      </c>
      <c r="T1425">
        <v>13</v>
      </c>
      <c r="U1425">
        <v>13</v>
      </c>
      <c r="V1425">
        <v>13</v>
      </c>
      <c r="W1425">
        <v>13</v>
      </c>
      <c r="X1425">
        <v>13</v>
      </c>
      <c r="Y1425">
        <v>13</v>
      </c>
      <c r="Z1425">
        <v>13</v>
      </c>
      <c r="AA1425">
        <v>13</v>
      </c>
      <c r="AB1425">
        <v>13</v>
      </c>
      <c r="AC1425">
        <v>13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13</v>
      </c>
      <c r="AL1425">
        <v>0</v>
      </c>
      <c r="AM1425">
        <v>0</v>
      </c>
      <c r="AN1425">
        <v>0</v>
      </c>
      <c r="AO1425">
        <v>0</v>
      </c>
      <c r="AP1425">
        <v>13</v>
      </c>
      <c r="AQ1425">
        <v>0</v>
      </c>
      <c r="AR1425">
        <v>0</v>
      </c>
      <c r="AS1425">
        <v>0</v>
      </c>
      <c r="AT1425" s="1">
        <v>312.29000000000002</v>
      </c>
      <c r="AU1425" s="1">
        <v>4059.7700000000004</v>
      </c>
      <c r="AV1425" s="1">
        <v>0</v>
      </c>
      <c r="AW1425" s="1">
        <v>4059.7700000000004</v>
      </c>
      <c r="AX1425" t="s">
        <v>537</v>
      </c>
    </row>
    <row r="1426" spans="1:50" x14ac:dyDescent="0.25">
      <c r="A1426" t="s">
        <v>3207</v>
      </c>
      <c r="B1426" t="s">
        <v>67</v>
      </c>
      <c r="C1426">
        <v>2014</v>
      </c>
      <c r="D1426" t="s">
        <v>3208</v>
      </c>
      <c r="E1426" t="s">
        <v>311</v>
      </c>
      <c r="F1426" t="s">
        <v>312</v>
      </c>
      <c r="G1426" t="s">
        <v>71</v>
      </c>
      <c r="H1426" t="s">
        <v>72</v>
      </c>
      <c r="I1426" t="s">
        <v>73</v>
      </c>
      <c r="J1426" t="s">
        <v>313</v>
      </c>
      <c r="K1426" t="s">
        <v>314</v>
      </c>
      <c r="L1426" t="s">
        <v>61</v>
      </c>
      <c r="M1426" t="s">
        <v>76</v>
      </c>
      <c r="N1426" t="s">
        <v>76</v>
      </c>
      <c r="O1426" t="s">
        <v>76</v>
      </c>
      <c r="P1426" t="s">
        <v>77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 s="1" t="s">
        <v>78</v>
      </c>
      <c r="AU1426" s="1">
        <v>0</v>
      </c>
      <c r="AV1426" s="1">
        <v>0</v>
      </c>
      <c r="AW1426" s="1">
        <v>0</v>
      </c>
      <c r="AX1426" t="s">
        <v>314</v>
      </c>
    </row>
    <row r="1427" spans="1:50" x14ac:dyDescent="0.25">
      <c r="A1427" t="s">
        <v>3209</v>
      </c>
      <c r="B1427" t="s">
        <v>67</v>
      </c>
      <c r="C1427" t="s">
        <v>359</v>
      </c>
      <c r="D1427" t="s">
        <v>3210</v>
      </c>
      <c r="E1427" t="s">
        <v>862</v>
      </c>
      <c r="F1427" t="s">
        <v>362</v>
      </c>
      <c r="G1427" t="s">
        <v>71</v>
      </c>
      <c r="H1427" t="s">
        <v>72</v>
      </c>
      <c r="I1427" t="s">
        <v>230</v>
      </c>
      <c r="J1427" t="s">
        <v>363</v>
      </c>
      <c r="K1427" t="s">
        <v>364</v>
      </c>
      <c r="L1427" t="s">
        <v>61</v>
      </c>
      <c r="M1427" t="s">
        <v>62</v>
      </c>
      <c r="N1427" t="s">
        <v>76</v>
      </c>
      <c r="O1427" t="s">
        <v>76</v>
      </c>
      <c r="P1427" t="s">
        <v>77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 s="1" t="s">
        <v>78</v>
      </c>
      <c r="AU1427" s="1">
        <v>0</v>
      </c>
      <c r="AV1427" s="1">
        <v>0</v>
      </c>
      <c r="AW1427" s="1">
        <v>0</v>
      </c>
      <c r="AX1427" t="s">
        <v>364</v>
      </c>
    </row>
    <row r="1428" spans="1:50" x14ac:dyDescent="0.25">
      <c r="A1428" t="s">
        <v>3500</v>
      </c>
      <c r="B1428" t="s">
        <v>67</v>
      </c>
      <c r="C1428">
        <v>2014</v>
      </c>
      <c r="D1428" t="s">
        <v>3501</v>
      </c>
      <c r="E1428" t="s">
        <v>555</v>
      </c>
      <c r="F1428" t="s">
        <v>556</v>
      </c>
      <c r="G1428" t="s">
        <v>71</v>
      </c>
      <c r="H1428" t="s">
        <v>72</v>
      </c>
      <c r="I1428" t="s">
        <v>355</v>
      </c>
      <c r="J1428" t="s">
        <v>557</v>
      </c>
      <c r="K1428" t="s">
        <v>558</v>
      </c>
      <c r="L1428" t="s">
        <v>61</v>
      </c>
      <c r="M1428" t="s">
        <v>76</v>
      </c>
      <c r="N1428" t="s">
        <v>76</v>
      </c>
      <c r="O1428" t="s">
        <v>76</v>
      </c>
      <c r="P1428" t="s">
        <v>77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1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 s="1" t="s">
        <v>78</v>
      </c>
      <c r="AU1428" s="1">
        <v>0</v>
      </c>
      <c r="AV1428" s="1">
        <v>0</v>
      </c>
      <c r="AW1428" s="1">
        <v>0</v>
      </c>
      <c r="AX1428" t="s">
        <v>558</v>
      </c>
    </row>
    <row r="1429" spans="1:50" x14ac:dyDescent="0.25">
      <c r="A1429" t="s">
        <v>3791</v>
      </c>
      <c r="B1429" t="s">
        <v>67</v>
      </c>
      <c r="C1429">
        <v>2014</v>
      </c>
      <c r="D1429" t="s">
        <v>3792</v>
      </c>
      <c r="E1429" t="s">
        <v>3793</v>
      </c>
      <c r="F1429" t="s">
        <v>3794</v>
      </c>
      <c r="G1429" t="s">
        <v>71</v>
      </c>
      <c r="H1429" t="s">
        <v>72</v>
      </c>
      <c r="I1429" t="s">
        <v>73</v>
      </c>
      <c r="J1429" t="s">
        <v>221</v>
      </c>
      <c r="K1429" t="s">
        <v>3795</v>
      </c>
      <c r="L1429" t="s">
        <v>61</v>
      </c>
      <c r="M1429" t="s">
        <v>76</v>
      </c>
      <c r="N1429" t="s">
        <v>76</v>
      </c>
      <c r="O1429" t="s">
        <v>76</v>
      </c>
      <c r="P1429" t="s">
        <v>77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 s="1" t="s">
        <v>78</v>
      </c>
      <c r="AU1429" s="1">
        <v>0</v>
      </c>
      <c r="AV1429" s="1">
        <v>0</v>
      </c>
      <c r="AW1429" s="1">
        <v>0</v>
      </c>
      <c r="AX1429" t="s">
        <v>3795</v>
      </c>
    </row>
    <row r="1430" spans="1:50" x14ac:dyDescent="0.25">
      <c r="A1430" t="s">
        <v>3930</v>
      </c>
      <c r="B1430" t="s">
        <v>67</v>
      </c>
      <c r="C1430">
        <v>2014</v>
      </c>
      <c r="D1430" t="s">
        <v>3931</v>
      </c>
      <c r="E1430" t="s">
        <v>69</v>
      </c>
      <c r="F1430" t="s">
        <v>70</v>
      </c>
      <c r="G1430" t="s">
        <v>71</v>
      </c>
      <c r="H1430" t="s">
        <v>72</v>
      </c>
      <c r="I1430" t="s">
        <v>73</v>
      </c>
      <c r="J1430" t="s">
        <v>74</v>
      </c>
      <c r="K1430" t="s">
        <v>75</v>
      </c>
      <c r="L1430" t="s">
        <v>61</v>
      </c>
      <c r="M1430" t="s">
        <v>76</v>
      </c>
      <c r="N1430" t="s">
        <v>76</v>
      </c>
      <c r="O1430" t="s">
        <v>76</v>
      </c>
      <c r="P1430" t="s">
        <v>77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 s="1" t="s">
        <v>78</v>
      </c>
      <c r="AU1430" s="1">
        <v>0</v>
      </c>
      <c r="AV1430" s="1">
        <v>0</v>
      </c>
      <c r="AW1430" s="1">
        <v>0</v>
      </c>
      <c r="AX1430" t="s">
        <v>75</v>
      </c>
    </row>
    <row r="1431" spans="1:50" x14ac:dyDescent="0.25">
      <c r="A1431" t="s">
        <v>3932</v>
      </c>
      <c r="B1431" t="s">
        <v>190</v>
      </c>
      <c r="C1431" t="s">
        <v>615</v>
      </c>
      <c r="D1431" t="s">
        <v>3933</v>
      </c>
      <c r="E1431" t="s">
        <v>3934</v>
      </c>
      <c r="F1431" t="s">
        <v>1383</v>
      </c>
      <c r="G1431" t="s">
        <v>116</v>
      </c>
      <c r="H1431" t="s">
        <v>106</v>
      </c>
      <c r="I1431" t="s">
        <v>117</v>
      </c>
      <c r="J1431" t="s">
        <v>1384</v>
      </c>
      <c r="K1431" t="s">
        <v>1385</v>
      </c>
      <c r="L1431" t="s">
        <v>196</v>
      </c>
      <c r="M1431" t="s">
        <v>76</v>
      </c>
      <c r="N1431" t="s">
        <v>76</v>
      </c>
      <c r="O1431" t="s">
        <v>76</v>
      </c>
      <c r="P1431" t="s">
        <v>120</v>
      </c>
      <c r="Q1431">
        <v>1118</v>
      </c>
      <c r="R1431">
        <v>1118</v>
      </c>
      <c r="S1431">
        <v>1118</v>
      </c>
      <c r="T1431">
        <v>1118</v>
      </c>
      <c r="U1431">
        <v>1118</v>
      </c>
      <c r="V1431">
        <v>1118</v>
      </c>
      <c r="W1431">
        <v>1118</v>
      </c>
      <c r="X1431">
        <v>1118</v>
      </c>
      <c r="Y1431">
        <v>1118</v>
      </c>
      <c r="Z1431">
        <v>1118</v>
      </c>
      <c r="AA1431">
        <v>1118</v>
      </c>
      <c r="AB1431">
        <v>568</v>
      </c>
      <c r="AC1431">
        <v>218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1118</v>
      </c>
      <c r="AL1431">
        <v>0</v>
      </c>
      <c r="AM1431">
        <v>0</v>
      </c>
      <c r="AN1431">
        <v>0</v>
      </c>
      <c r="AO1431">
        <v>0</v>
      </c>
      <c r="AP1431">
        <v>1118</v>
      </c>
      <c r="AQ1431">
        <v>0</v>
      </c>
      <c r="AR1431">
        <v>0</v>
      </c>
      <c r="AS1431">
        <v>0</v>
      </c>
      <c r="AT1431" s="1">
        <v>203.05</v>
      </c>
      <c r="AU1431" s="1">
        <v>227009.90000000002</v>
      </c>
      <c r="AV1431" s="1">
        <v>0</v>
      </c>
      <c r="AW1431" s="1">
        <v>227009.90000000002</v>
      </c>
      <c r="AX1431" t="s">
        <v>1385</v>
      </c>
    </row>
    <row r="1432" spans="1:50" x14ac:dyDescent="0.25">
      <c r="A1432" t="s">
        <v>3935</v>
      </c>
      <c r="B1432" t="s">
        <v>101</v>
      </c>
      <c r="C1432" t="s">
        <v>468</v>
      </c>
      <c r="D1432" t="s">
        <v>3936</v>
      </c>
      <c r="E1432" t="s">
        <v>3937</v>
      </c>
      <c r="F1432" t="s">
        <v>987</v>
      </c>
      <c r="G1432" t="s">
        <v>71</v>
      </c>
      <c r="H1432" t="s">
        <v>106</v>
      </c>
      <c r="I1432" t="s">
        <v>73</v>
      </c>
      <c r="J1432" t="s">
        <v>988</v>
      </c>
      <c r="K1432" t="s">
        <v>989</v>
      </c>
      <c r="L1432" t="s">
        <v>61</v>
      </c>
      <c r="M1432" t="s">
        <v>76</v>
      </c>
      <c r="N1432" t="s">
        <v>76</v>
      </c>
      <c r="O1432" t="s">
        <v>76</v>
      </c>
      <c r="P1432" t="s">
        <v>110</v>
      </c>
      <c r="Q1432">
        <v>2</v>
      </c>
      <c r="R1432">
        <v>2</v>
      </c>
      <c r="S1432">
        <v>2</v>
      </c>
      <c r="T1432">
        <v>2</v>
      </c>
      <c r="U1432">
        <v>2</v>
      </c>
      <c r="V1432">
        <v>2</v>
      </c>
      <c r="W1432">
        <v>2</v>
      </c>
      <c r="X1432">
        <v>2</v>
      </c>
      <c r="Y1432">
        <v>2</v>
      </c>
      <c r="Z1432">
        <v>2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2</v>
      </c>
      <c r="AL1432">
        <v>0</v>
      </c>
      <c r="AM1432">
        <v>0</v>
      </c>
      <c r="AN1432">
        <v>0</v>
      </c>
      <c r="AO1432">
        <v>0</v>
      </c>
      <c r="AP1432">
        <v>2</v>
      </c>
      <c r="AQ1432">
        <v>0</v>
      </c>
      <c r="AR1432">
        <v>0</v>
      </c>
      <c r="AS1432">
        <v>0</v>
      </c>
      <c r="AT1432" s="1">
        <v>678.2</v>
      </c>
      <c r="AU1432" s="1">
        <v>1356.4</v>
      </c>
      <c r="AV1432" s="1">
        <v>0</v>
      </c>
      <c r="AW1432" s="1">
        <v>1356.4</v>
      </c>
      <c r="AX1432" t="s">
        <v>989</v>
      </c>
    </row>
    <row r="1433" spans="1:50" x14ac:dyDescent="0.25">
      <c r="A1433" t="s">
        <v>3938</v>
      </c>
      <c r="B1433" t="s">
        <v>190</v>
      </c>
      <c r="C1433" t="s">
        <v>705</v>
      </c>
      <c r="D1433" t="s">
        <v>3939</v>
      </c>
      <c r="E1433" t="s">
        <v>3940</v>
      </c>
      <c r="F1433" t="s">
        <v>1077</v>
      </c>
      <c r="G1433" t="s">
        <v>56</v>
      </c>
      <c r="H1433" t="s">
        <v>57</v>
      </c>
      <c r="I1433" t="s">
        <v>58</v>
      </c>
      <c r="J1433" t="s">
        <v>1078</v>
      </c>
      <c r="K1433" t="s">
        <v>1079</v>
      </c>
      <c r="L1433" t="s">
        <v>196</v>
      </c>
      <c r="M1433" t="s">
        <v>76</v>
      </c>
      <c r="N1433" t="s">
        <v>76</v>
      </c>
      <c r="O1433" t="s">
        <v>76</v>
      </c>
      <c r="P1433" t="s">
        <v>65</v>
      </c>
      <c r="Q1433">
        <v>8</v>
      </c>
      <c r="R1433">
        <v>8</v>
      </c>
      <c r="S1433">
        <v>8</v>
      </c>
      <c r="T1433">
        <v>8</v>
      </c>
      <c r="U1433">
        <v>8</v>
      </c>
      <c r="V1433">
        <v>8</v>
      </c>
      <c r="W1433">
        <v>8</v>
      </c>
      <c r="X1433">
        <v>8</v>
      </c>
      <c r="Y1433">
        <v>8</v>
      </c>
      <c r="Z1433">
        <v>8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8</v>
      </c>
      <c r="AL1433">
        <v>0</v>
      </c>
      <c r="AM1433">
        <v>0</v>
      </c>
      <c r="AN1433">
        <v>0</v>
      </c>
      <c r="AO1433">
        <v>0</v>
      </c>
      <c r="AP1433">
        <v>8</v>
      </c>
      <c r="AQ1433">
        <v>0</v>
      </c>
      <c r="AR1433">
        <v>0</v>
      </c>
      <c r="AS1433">
        <v>0</v>
      </c>
      <c r="AT1433" s="1">
        <v>654.32000000000005</v>
      </c>
      <c r="AU1433" s="1">
        <v>5234.5600000000004</v>
      </c>
      <c r="AV1433" s="1">
        <v>0</v>
      </c>
      <c r="AW1433" s="1">
        <v>5234.5600000000004</v>
      </c>
      <c r="AX1433" t="s">
        <v>1079</v>
      </c>
    </row>
    <row r="1434" spans="1:50" x14ac:dyDescent="0.25">
      <c r="A1434" t="s">
        <v>2482</v>
      </c>
      <c r="B1434" t="s">
        <v>51</v>
      </c>
      <c r="C1434" t="s">
        <v>122</v>
      </c>
      <c r="D1434" t="s">
        <v>2483</v>
      </c>
      <c r="E1434" t="s">
        <v>2484</v>
      </c>
      <c r="F1434" t="s">
        <v>700</v>
      </c>
      <c r="G1434" t="s">
        <v>319</v>
      </c>
      <c r="H1434" t="s">
        <v>57</v>
      </c>
      <c r="I1434" t="s">
        <v>126</v>
      </c>
      <c r="J1434" t="s">
        <v>76</v>
      </c>
      <c r="K1434" t="s">
        <v>76</v>
      </c>
      <c r="L1434" t="s">
        <v>61</v>
      </c>
      <c r="M1434" t="s">
        <v>62</v>
      </c>
      <c r="N1434" t="s">
        <v>63</v>
      </c>
      <c r="O1434" t="s">
        <v>127</v>
      </c>
      <c r="P1434" t="s">
        <v>127</v>
      </c>
      <c r="Q1434">
        <v>18</v>
      </c>
      <c r="R1434">
        <v>18</v>
      </c>
      <c r="S1434">
        <v>14</v>
      </c>
      <c r="T1434">
        <v>14</v>
      </c>
      <c r="U1434">
        <v>14</v>
      </c>
      <c r="V1434">
        <v>10</v>
      </c>
      <c r="W1434">
        <v>2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18</v>
      </c>
      <c r="AL1434">
        <v>0</v>
      </c>
      <c r="AM1434">
        <v>0</v>
      </c>
      <c r="AN1434">
        <v>0</v>
      </c>
      <c r="AO1434">
        <v>0</v>
      </c>
      <c r="AP1434">
        <v>18</v>
      </c>
      <c r="AQ1434">
        <v>0</v>
      </c>
      <c r="AR1434">
        <v>0</v>
      </c>
      <c r="AS1434">
        <v>0</v>
      </c>
      <c r="AT1434" s="1">
        <v>4824</v>
      </c>
      <c r="AU1434" s="1">
        <v>86832</v>
      </c>
      <c r="AV1434" s="1">
        <v>0</v>
      </c>
      <c r="AW1434" s="1">
        <v>0</v>
      </c>
      <c r="AX1434" t="s">
        <v>700</v>
      </c>
    </row>
    <row r="1435" spans="1:50" x14ac:dyDescent="0.25">
      <c r="A1435" t="s">
        <v>2485</v>
      </c>
      <c r="B1435" t="s">
        <v>67</v>
      </c>
      <c r="C1435">
        <v>2014</v>
      </c>
      <c r="D1435" t="s">
        <v>2486</v>
      </c>
      <c r="E1435" t="s">
        <v>256</v>
      </c>
      <c r="F1435" t="s">
        <v>257</v>
      </c>
      <c r="G1435" t="s">
        <v>71</v>
      </c>
      <c r="H1435" t="s">
        <v>72</v>
      </c>
      <c r="I1435" t="s">
        <v>133</v>
      </c>
      <c r="J1435" t="s">
        <v>258</v>
      </c>
      <c r="K1435" t="s">
        <v>259</v>
      </c>
      <c r="L1435" t="s">
        <v>61</v>
      </c>
      <c r="M1435" t="s">
        <v>76</v>
      </c>
      <c r="N1435" t="s">
        <v>76</v>
      </c>
      <c r="O1435" t="s">
        <v>76</v>
      </c>
      <c r="P1435" t="s">
        <v>77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 s="1" t="s">
        <v>78</v>
      </c>
      <c r="AU1435" s="1">
        <v>0</v>
      </c>
      <c r="AV1435" s="1">
        <v>0</v>
      </c>
      <c r="AW1435" s="1">
        <v>0</v>
      </c>
      <c r="AX1435" t="s">
        <v>259</v>
      </c>
    </row>
    <row r="1436" spans="1:50" x14ac:dyDescent="0.25">
      <c r="A1436" t="s">
        <v>2487</v>
      </c>
      <c r="B1436" t="s">
        <v>51</v>
      </c>
      <c r="C1436" t="s">
        <v>122</v>
      </c>
      <c r="D1436" t="s">
        <v>2488</v>
      </c>
      <c r="E1436" t="s">
        <v>2489</v>
      </c>
      <c r="F1436" t="s">
        <v>2321</v>
      </c>
      <c r="G1436" t="s">
        <v>2490</v>
      </c>
      <c r="H1436" t="s">
        <v>57</v>
      </c>
      <c r="I1436" t="s">
        <v>126</v>
      </c>
      <c r="J1436" t="s">
        <v>76</v>
      </c>
      <c r="K1436" t="s">
        <v>76</v>
      </c>
      <c r="L1436" t="s">
        <v>61</v>
      </c>
      <c r="M1436" t="s">
        <v>62</v>
      </c>
      <c r="N1436" t="s">
        <v>63</v>
      </c>
      <c r="O1436" t="s">
        <v>127</v>
      </c>
      <c r="P1436" t="s">
        <v>127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 s="1" t="s">
        <v>78</v>
      </c>
      <c r="AU1436" s="1">
        <v>0</v>
      </c>
      <c r="AV1436" s="1">
        <v>0</v>
      </c>
      <c r="AW1436" s="1">
        <v>0</v>
      </c>
      <c r="AX1436" t="s">
        <v>76</v>
      </c>
    </row>
    <row r="1437" spans="1:50" x14ac:dyDescent="0.25">
      <c r="A1437" t="s">
        <v>2491</v>
      </c>
      <c r="B1437" t="s">
        <v>67</v>
      </c>
      <c r="C1437">
        <v>2014</v>
      </c>
      <c r="D1437" t="s">
        <v>2492</v>
      </c>
      <c r="E1437" t="s">
        <v>2493</v>
      </c>
      <c r="F1437" t="s">
        <v>2494</v>
      </c>
      <c r="G1437" t="s">
        <v>71</v>
      </c>
      <c r="H1437" t="s">
        <v>72</v>
      </c>
      <c r="I1437" t="s">
        <v>107</v>
      </c>
      <c r="J1437" t="s">
        <v>2495</v>
      </c>
      <c r="K1437" t="s">
        <v>2496</v>
      </c>
      <c r="L1437" t="s">
        <v>61</v>
      </c>
      <c r="M1437" t="s">
        <v>76</v>
      </c>
      <c r="N1437" t="s">
        <v>76</v>
      </c>
      <c r="O1437" t="s">
        <v>76</v>
      </c>
      <c r="P1437" t="s">
        <v>110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 s="1" t="s">
        <v>78</v>
      </c>
      <c r="AU1437" s="1">
        <v>0</v>
      </c>
      <c r="AV1437" s="1">
        <v>0</v>
      </c>
      <c r="AW1437" s="1">
        <v>0</v>
      </c>
      <c r="AX1437" t="s">
        <v>2496</v>
      </c>
    </row>
    <row r="1438" spans="1:50" x14ac:dyDescent="0.25">
      <c r="A1438" t="s">
        <v>2497</v>
      </c>
      <c r="B1438" t="s">
        <v>67</v>
      </c>
      <c r="C1438" t="s">
        <v>102</v>
      </c>
      <c r="D1438" t="s">
        <v>2498</v>
      </c>
      <c r="E1438" t="s">
        <v>2499</v>
      </c>
      <c r="F1438" t="s">
        <v>556</v>
      </c>
      <c r="G1438" t="s">
        <v>71</v>
      </c>
      <c r="H1438" t="s">
        <v>72</v>
      </c>
      <c r="I1438" t="s">
        <v>355</v>
      </c>
      <c r="J1438" t="s">
        <v>557</v>
      </c>
      <c r="K1438" t="s">
        <v>558</v>
      </c>
      <c r="L1438" t="s">
        <v>61</v>
      </c>
      <c r="M1438" t="s">
        <v>76</v>
      </c>
      <c r="N1438" t="s">
        <v>76</v>
      </c>
      <c r="O1438" t="s">
        <v>76</v>
      </c>
      <c r="P1438" t="s">
        <v>77</v>
      </c>
      <c r="Q1438">
        <v>599</v>
      </c>
      <c r="R1438">
        <v>599</v>
      </c>
      <c r="S1438">
        <v>473</v>
      </c>
      <c r="T1438">
        <v>473</v>
      </c>
      <c r="U1438">
        <v>173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114</v>
      </c>
      <c r="AG1438">
        <v>0</v>
      </c>
      <c r="AH1438">
        <v>0</v>
      </c>
      <c r="AI1438">
        <v>114</v>
      </c>
      <c r="AJ1438">
        <v>2</v>
      </c>
      <c r="AK1438">
        <v>599</v>
      </c>
      <c r="AL1438">
        <v>0</v>
      </c>
      <c r="AM1438">
        <v>0</v>
      </c>
      <c r="AN1438">
        <v>0</v>
      </c>
      <c r="AO1438">
        <v>0</v>
      </c>
      <c r="AP1438">
        <v>599</v>
      </c>
      <c r="AQ1438">
        <v>0</v>
      </c>
      <c r="AR1438">
        <v>114</v>
      </c>
      <c r="AS1438">
        <v>96</v>
      </c>
      <c r="AT1438" s="1">
        <v>649.20000000000005</v>
      </c>
      <c r="AU1438" s="1">
        <v>388870.80000000005</v>
      </c>
      <c r="AV1438" s="1">
        <v>74008.800000000003</v>
      </c>
      <c r="AW1438" s="1">
        <v>0</v>
      </c>
      <c r="AX1438" t="s">
        <v>558</v>
      </c>
    </row>
    <row r="1439" spans="1:50" x14ac:dyDescent="0.25">
      <c r="A1439" t="s">
        <v>3941</v>
      </c>
      <c r="B1439" t="s">
        <v>51</v>
      </c>
      <c r="C1439" t="s">
        <v>156</v>
      </c>
      <c r="D1439" t="s">
        <v>3942</v>
      </c>
      <c r="E1439" t="s">
        <v>3943</v>
      </c>
      <c r="F1439" t="s">
        <v>504</v>
      </c>
      <c r="G1439" t="s">
        <v>56</v>
      </c>
      <c r="H1439" t="s">
        <v>57</v>
      </c>
      <c r="I1439" t="s">
        <v>90</v>
      </c>
      <c r="J1439" t="s">
        <v>505</v>
      </c>
      <c r="K1439" t="s">
        <v>506</v>
      </c>
      <c r="L1439" t="s">
        <v>61</v>
      </c>
      <c r="M1439" t="s">
        <v>76</v>
      </c>
      <c r="N1439" t="s">
        <v>76</v>
      </c>
      <c r="O1439" t="s">
        <v>76</v>
      </c>
      <c r="P1439" t="s">
        <v>65</v>
      </c>
      <c r="Q1439">
        <v>631</v>
      </c>
      <c r="R1439">
        <v>631</v>
      </c>
      <c r="S1439">
        <v>631</v>
      </c>
      <c r="T1439">
        <v>355</v>
      </c>
      <c r="U1439">
        <v>211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624</v>
      </c>
      <c r="AH1439">
        <v>0</v>
      </c>
      <c r="AI1439">
        <v>624</v>
      </c>
      <c r="AJ1439">
        <v>711</v>
      </c>
      <c r="AK1439">
        <v>598</v>
      </c>
      <c r="AL1439">
        <v>33</v>
      </c>
      <c r="AM1439">
        <v>0</v>
      </c>
      <c r="AN1439">
        <v>0</v>
      </c>
      <c r="AO1439">
        <v>0</v>
      </c>
      <c r="AP1439">
        <v>631</v>
      </c>
      <c r="AQ1439">
        <v>0</v>
      </c>
      <c r="AR1439">
        <v>624</v>
      </c>
      <c r="AS1439">
        <v>144</v>
      </c>
      <c r="AT1439" s="1">
        <v>623.44000000000005</v>
      </c>
      <c r="AU1439" s="1">
        <v>393390.64</v>
      </c>
      <c r="AV1439" s="1">
        <v>389026.56000000006</v>
      </c>
      <c r="AW1439" s="1">
        <v>0</v>
      </c>
      <c r="AX1439" t="s">
        <v>506</v>
      </c>
    </row>
    <row r="1440" spans="1:50" x14ac:dyDescent="0.25">
      <c r="A1440" t="s">
        <v>3970</v>
      </c>
      <c r="B1440" t="s">
        <v>67</v>
      </c>
      <c r="C1440">
        <v>2014</v>
      </c>
      <c r="D1440" t="s">
        <v>3971</v>
      </c>
      <c r="E1440" t="s">
        <v>247</v>
      </c>
      <c r="F1440" t="s">
        <v>248</v>
      </c>
      <c r="G1440" t="s">
        <v>71</v>
      </c>
      <c r="H1440" t="s">
        <v>72</v>
      </c>
      <c r="I1440" t="s">
        <v>133</v>
      </c>
      <c r="J1440" t="s">
        <v>215</v>
      </c>
      <c r="K1440" t="s">
        <v>249</v>
      </c>
      <c r="L1440" t="s">
        <v>61</v>
      </c>
      <c r="M1440" t="s">
        <v>76</v>
      </c>
      <c r="N1440" t="s">
        <v>76</v>
      </c>
      <c r="O1440" t="s">
        <v>76</v>
      </c>
      <c r="P1440" t="s">
        <v>77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 s="1" t="s">
        <v>78</v>
      </c>
      <c r="AU1440" s="1">
        <v>0</v>
      </c>
      <c r="AV1440" s="1">
        <v>0</v>
      </c>
      <c r="AW1440" s="1">
        <v>0</v>
      </c>
      <c r="AX1440" t="s">
        <v>249</v>
      </c>
    </row>
    <row r="1441" spans="1:50" x14ac:dyDescent="0.25">
      <c r="A1441" t="s">
        <v>3972</v>
      </c>
      <c r="B1441" t="s">
        <v>101</v>
      </c>
      <c r="C1441" t="s">
        <v>251</v>
      </c>
      <c r="D1441" t="s">
        <v>3973</v>
      </c>
      <c r="E1441" t="s">
        <v>3974</v>
      </c>
      <c r="F1441" t="s">
        <v>82</v>
      </c>
      <c r="G1441" t="s">
        <v>71</v>
      </c>
      <c r="H1441" t="s">
        <v>106</v>
      </c>
      <c r="I1441" t="s">
        <v>73</v>
      </c>
      <c r="J1441" t="s">
        <v>83</v>
      </c>
      <c r="K1441" t="s">
        <v>84</v>
      </c>
      <c r="L1441" t="s">
        <v>61</v>
      </c>
      <c r="M1441" t="s">
        <v>76</v>
      </c>
      <c r="N1441" t="s">
        <v>76</v>
      </c>
      <c r="O1441" t="s">
        <v>76</v>
      </c>
      <c r="P1441" t="s">
        <v>110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 s="1" t="s">
        <v>78</v>
      </c>
      <c r="AU1441" s="1">
        <v>0</v>
      </c>
      <c r="AV1441" s="1">
        <v>0</v>
      </c>
      <c r="AW1441" s="1">
        <v>0</v>
      </c>
      <c r="AX1441" t="s">
        <v>84</v>
      </c>
    </row>
    <row r="1442" spans="1:50" x14ac:dyDescent="0.25">
      <c r="A1442" t="s">
        <v>3975</v>
      </c>
      <c r="B1442" t="s">
        <v>101</v>
      </c>
      <c r="C1442" t="s">
        <v>156</v>
      </c>
      <c r="D1442" t="s">
        <v>3976</v>
      </c>
      <c r="E1442" t="s">
        <v>965</v>
      </c>
      <c r="F1442" t="s">
        <v>965</v>
      </c>
      <c r="G1442" t="s">
        <v>71</v>
      </c>
      <c r="H1442" t="s">
        <v>106</v>
      </c>
      <c r="I1442" t="s">
        <v>230</v>
      </c>
      <c r="J1442" t="s">
        <v>966</v>
      </c>
      <c r="K1442" t="s">
        <v>967</v>
      </c>
      <c r="L1442" t="s">
        <v>61</v>
      </c>
      <c r="M1442" t="s">
        <v>76</v>
      </c>
      <c r="N1442" t="s">
        <v>76</v>
      </c>
      <c r="O1442" t="s">
        <v>76</v>
      </c>
      <c r="P1442" t="s">
        <v>110</v>
      </c>
      <c r="Q1442">
        <v>121</v>
      </c>
      <c r="R1442">
        <v>121</v>
      </c>
      <c r="S1442">
        <v>121</v>
      </c>
      <c r="T1442">
        <v>121</v>
      </c>
      <c r="U1442">
        <v>121</v>
      </c>
      <c r="V1442">
        <v>121</v>
      </c>
      <c r="W1442">
        <v>121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7</v>
      </c>
      <c r="AL1442">
        <v>0</v>
      </c>
      <c r="AM1442">
        <v>0</v>
      </c>
      <c r="AN1442">
        <v>114</v>
      </c>
      <c r="AO1442">
        <v>0</v>
      </c>
      <c r="AP1442">
        <v>121</v>
      </c>
      <c r="AQ1442">
        <v>0</v>
      </c>
      <c r="AR1442">
        <v>0</v>
      </c>
      <c r="AS1442">
        <v>0</v>
      </c>
      <c r="AT1442" s="1">
        <v>187.79</v>
      </c>
      <c r="AU1442" s="1">
        <v>22722.59</v>
      </c>
      <c r="AV1442" s="1">
        <v>0</v>
      </c>
      <c r="AW1442" s="1">
        <v>0</v>
      </c>
      <c r="AX1442" t="s">
        <v>967</v>
      </c>
    </row>
    <row r="1443" spans="1:50" x14ac:dyDescent="0.25">
      <c r="A1443" t="s">
        <v>8385</v>
      </c>
      <c r="B1443" t="s">
        <v>51</v>
      </c>
      <c r="C1443" t="s">
        <v>143</v>
      </c>
      <c r="D1443" t="s">
        <v>8386</v>
      </c>
      <c r="E1443" t="s">
        <v>8387</v>
      </c>
      <c r="F1443" t="s">
        <v>8312</v>
      </c>
      <c r="G1443" t="s">
        <v>56</v>
      </c>
      <c r="H1443" t="s">
        <v>72</v>
      </c>
      <c r="I1443" t="s">
        <v>90</v>
      </c>
      <c r="J1443" t="s">
        <v>8259</v>
      </c>
      <c r="K1443" t="s">
        <v>8313</v>
      </c>
      <c r="L1443" t="s">
        <v>61</v>
      </c>
      <c r="M1443" t="s">
        <v>76</v>
      </c>
      <c r="N1443" t="s">
        <v>76</v>
      </c>
      <c r="O1443" t="s">
        <v>76</v>
      </c>
      <c r="P1443" t="s">
        <v>65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2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 s="1" t="s">
        <v>78</v>
      </c>
      <c r="AU1443" s="1">
        <v>0</v>
      </c>
      <c r="AV1443" s="1">
        <v>0</v>
      </c>
      <c r="AW1443" s="1">
        <v>0</v>
      </c>
      <c r="AX1443" t="s">
        <v>8313</v>
      </c>
    </row>
    <row r="1444" spans="1:50" x14ac:dyDescent="0.25">
      <c r="A1444" t="s">
        <v>2101</v>
      </c>
      <c r="B1444" t="s">
        <v>67</v>
      </c>
      <c r="C1444">
        <v>2014</v>
      </c>
      <c r="D1444" t="s">
        <v>2102</v>
      </c>
      <c r="E1444" t="s">
        <v>923</v>
      </c>
      <c r="F1444" t="s">
        <v>397</v>
      </c>
      <c r="G1444" t="s">
        <v>71</v>
      </c>
      <c r="H1444" t="s">
        <v>72</v>
      </c>
      <c r="I1444" t="s">
        <v>230</v>
      </c>
      <c r="J1444" t="s">
        <v>398</v>
      </c>
      <c r="K1444" t="s">
        <v>399</v>
      </c>
      <c r="L1444" t="s">
        <v>61</v>
      </c>
      <c r="M1444" t="s">
        <v>62</v>
      </c>
      <c r="N1444" t="s">
        <v>76</v>
      </c>
      <c r="O1444" t="s">
        <v>76</v>
      </c>
      <c r="P1444" t="s">
        <v>77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 s="1" t="s">
        <v>78</v>
      </c>
      <c r="AU1444" s="1">
        <v>0</v>
      </c>
      <c r="AV1444" s="1">
        <v>0</v>
      </c>
      <c r="AW1444" s="1">
        <v>0</v>
      </c>
      <c r="AX1444" t="s">
        <v>399</v>
      </c>
    </row>
    <row r="1445" spans="1:50" x14ac:dyDescent="0.25">
      <c r="A1445" t="s">
        <v>2103</v>
      </c>
      <c r="B1445" t="s">
        <v>101</v>
      </c>
      <c r="C1445" t="s">
        <v>2104</v>
      </c>
      <c r="D1445" t="s">
        <v>2105</v>
      </c>
      <c r="E1445" t="s">
        <v>2106</v>
      </c>
      <c r="F1445" t="s">
        <v>397</v>
      </c>
      <c r="G1445" t="s">
        <v>71</v>
      </c>
      <c r="H1445" t="s">
        <v>106</v>
      </c>
      <c r="I1445" t="s">
        <v>230</v>
      </c>
      <c r="J1445" t="s">
        <v>398</v>
      </c>
      <c r="K1445" t="s">
        <v>399</v>
      </c>
      <c r="L1445" t="s">
        <v>61</v>
      </c>
      <c r="M1445" t="s">
        <v>76</v>
      </c>
      <c r="N1445" t="s">
        <v>76</v>
      </c>
      <c r="O1445" t="s">
        <v>76</v>
      </c>
      <c r="P1445" t="s">
        <v>110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 s="1" t="s">
        <v>78</v>
      </c>
      <c r="AU1445" s="1">
        <v>0</v>
      </c>
      <c r="AV1445" s="1">
        <v>0</v>
      </c>
      <c r="AW1445" s="1">
        <v>0</v>
      </c>
      <c r="AX1445" t="s">
        <v>399</v>
      </c>
    </row>
    <row r="1446" spans="1:50" x14ac:dyDescent="0.25">
      <c r="A1446" t="s">
        <v>2107</v>
      </c>
      <c r="B1446" t="s">
        <v>51</v>
      </c>
      <c r="C1446" t="s">
        <v>162</v>
      </c>
      <c r="D1446" t="s">
        <v>2108</v>
      </c>
      <c r="E1446" t="s">
        <v>2109</v>
      </c>
      <c r="F1446" t="s">
        <v>1514</v>
      </c>
      <c r="G1446" t="s">
        <v>56</v>
      </c>
      <c r="H1446" t="s">
        <v>57</v>
      </c>
      <c r="I1446" t="s">
        <v>58</v>
      </c>
      <c r="J1446" t="s">
        <v>1515</v>
      </c>
      <c r="K1446" t="s">
        <v>1516</v>
      </c>
      <c r="L1446" t="s">
        <v>61</v>
      </c>
      <c r="M1446" t="s">
        <v>62</v>
      </c>
      <c r="N1446" t="s">
        <v>76</v>
      </c>
      <c r="O1446" t="s">
        <v>76</v>
      </c>
      <c r="P1446" t="s">
        <v>65</v>
      </c>
      <c r="Q1446">
        <v>44</v>
      </c>
      <c r="R1446">
        <v>44</v>
      </c>
      <c r="S1446">
        <v>44</v>
      </c>
      <c r="T1446">
        <v>44</v>
      </c>
      <c r="U1446">
        <v>44</v>
      </c>
      <c r="V1446">
        <v>44</v>
      </c>
      <c r="W1446">
        <v>44</v>
      </c>
      <c r="X1446">
        <v>44</v>
      </c>
      <c r="Y1446">
        <v>44</v>
      </c>
      <c r="Z1446">
        <v>44</v>
      </c>
      <c r="AA1446">
        <v>44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44</v>
      </c>
      <c r="AL1446">
        <v>0</v>
      </c>
      <c r="AM1446">
        <v>0</v>
      </c>
      <c r="AN1446">
        <v>0</v>
      </c>
      <c r="AO1446">
        <v>0</v>
      </c>
      <c r="AP1446">
        <v>44</v>
      </c>
      <c r="AQ1446">
        <v>0</v>
      </c>
      <c r="AR1446">
        <v>0</v>
      </c>
      <c r="AS1446">
        <v>0</v>
      </c>
      <c r="AT1446" s="1">
        <v>889.47</v>
      </c>
      <c r="AU1446" s="1">
        <v>39136.68</v>
      </c>
      <c r="AV1446" s="1">
        <v>0</v>
      </c>
      <c r="AW1446" s="1">
        <v>39136.68</v>
      </c>
      <c r="AX1446" t="s">
        <v>1516</v>
      </c>
    </row>
    <row r="1447" spans="1:50" x14ac:dyDescent="0.25">
      <c r="A1447" t="s">
        <v>2110</v>
      </c>
      <c r="B1447" t="s">
        <v>101</v>
      </c>
      <c r="C1447" t="s">
        <v>468</v>
      </c>
      <c r="D1447" t="s">
        <v>2111</v>
      </c>
      <c r="E1447" t="s">
        <v>2112</v>
      </c>
      <c r="F1447" t="s">
        <v>900</v>
      </c>
      <c r="G1447" t="s">
        <v>71</v>
      </c>
      <c r="H1447" t="s">
        <v>106</v>
      </c>
      <c r="I1447" t="s">
        <v>230</v>
      </c>
      <c r="J1447" t="s">
        <v>901</v>
      </c>
      <c r="K1447" t="s">
        <v>902</v>
      </c>
      <c r="L1447" t="s">
        <v>61</v>
      </c>
      <c r="M1447" t="s">
        <v>76</v>
      </c>
      <c r="N1447" t="s">
        <v>76</v>
      </c>
      <c r="O1447" t="s">
        <v>76</v>
      </c>
      <c r="P1447" t="s">
        <v>110</v>
      </c>
      <c r="Q1447">
        <v>15</v>
      </c>
      <c r="R1447">
        <v>15</v>
      </c>
      <c r="S1447">
        <v>15</v>
      </c>
      <c r="T1447">
        <v>15</v>
      </c>
      <c r="U1447">
        <v>15</v>
      </c>
      <c r="V1447">
        <v>15</v>
      </c>
      <c r="W1447">
        <v>15</v>
      </c>
      <c r="X1447">
        <v>15</v>
      </c>
      <c r="Y1447">
        <v>15</v>
      </c>
      <c r="Z1447">
        <v>15</v>
      </c>
      <c r="AA1447">
        <v>15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15</v>
      </c>
      <c r="AL1447">
        <v>0</v>
      </c>
      <c r="AM1447">
        <v>0</v>
      </c>
      <c r="AN1447">
        <v>0</v>
      </c>
      <c r="AO1447">
        <v>0</v>
      </c>
      <c r="AP1447">
        <v>15</v>
      </c>
      <c r="AQ1447">
        <v>0</v>
      </c>
      <c r="AR1447">
        <v>0</v>
      </c>
      <c r="AS1447">
        <v>0</v>
      </c>
      <c r="AT1447" s="1">
        <v>654.67999999999995</v>
      </c>
      <c r="AU1447" s="1">
        <v>9820.1999999999989</v>
      </c>
      <c r="AV1447" s="1">
        <v>0</v>
      </c>
      <c r="AW1447" s="1">
        <v>9820.1999999999989</v>
      </c>
      <c r="AX1447" t="s">
        <v>902</v>
      </c>
    </row>
    <row r="1448" spans="1:50" x14ac:dyDescent="0.25">
      <c r="A1448" t="s">
        <v>2113</v>
      </c>
      <c r="B1448" t="s">
        <v>101</v>
      </c>
      <c r="C1448" t="s">
        <v>1595</v>
      </c>
      <c r="D1448" t="s">
        <v>2114</v>
      </c>
      <c r="E1448" t="s">
        <v>2115</v>
      </c>
      <c r="F1448" t="s">
        <v>556</v>
      </c>
      <c r="G1448" t="s">
        <v>71</v>
      </c>
      <c r="H1448" t="s">
        <v>106</v>
      </c>
      <c r="I1448" t="s">
        <v>355</v>
      </c>
      <c r="J1448" t="s">
        <v>557</v>
      </c>
      <c r="K1448" t="s">
        <v>558</v>
      </c>
      <c r="L1448" t="s">
        <v>61</v>
      </c>
      <c r="M1448" t="s">
        <v>62</v>
      </c>
      <c r="N1448" t="s">
        <v>63</v>
      </c>
      <c r="O1448" t="s">
        <v>885</v>
      </c>
      <c r="P1448" t="s">
        <v>110</v>
      </c>
      <c r="Q1448">
        <v>1</v>
      </c>
      <c r="R1448">
        <v>1</v>
      </c>
      <c r="S1448">
        <v>1</v>
      </c>
      <c r="T1448">
        <v>1</v>
      </c>
      <c r="U1448">
        <v>1</v>
      </c>
      <c r="V1448">
        <v>1</v>
      </c>
      <c r="W1448">
        <v>1</v>
      </c>
      <c r="X1448">
        <v>1</v>
      </c>
      <c r="Y1448">
        <v>1</v>
      </c>
      <c r="Z1448">
        <v>1</v>
      </c>
      <c r="AA1448">
        <v>1</v>
      </c>
      <c r="AB1448">
        <v>1</v>
      </c>
      <c r="AC1448">
        <v>1</v>
      </c>
      <c r="AD1448">
        <v>1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0</v>
      </c>
      <c r="AM1448">
        <v>0</v>
      </c>
      <c r="AN1448">
        <v>0</v>
      </c>
      <c r="AO1448">
        <v>0</v>
      </c>
      <c r="AP1448">
        <v>1</v>
      </c>
      <c r="AQ1448">
        <v>0</v>
      </c>
      <c r="AR1448">
        <v>0</v>
      </c>
      <c r="AS1448">
        <v>0</v>
      </c>
      <c r="AT1448" s="1">
        <v>548.70000000000005</v>
      </c>
      <c r="AU1448" s="1">
        <v>548.70000000000005</v>
      </c>
      <c r="AV1448" s="1">
        <v>0</v>
      </c>
      <c r="AW1448" s="1">
        <v>548.70000000000005</v>
      </c>
      <c r="AX1448" t="s">
        <v>558</v>
      </c>
    </row>
    <row r="1449" spans="1:50" x14ac:dyDescent="0.25">
      <c r="A1449" t="s">
        <v>6520</v>
      </c>
      <c r="B1449" t="s">
        <v>67</v>
      </c>
      <c r="C1449">
        <v>2014</v>
      </c>
      <c r="D1449" t="s">
        <v>6521</v>
      </c>
      <c r="E1449" t="s">
        <v>1951</v>
      </c>
      <c r="F1449" t="s">
        <v>1952</v>
      </c>
      <c r="G1449" t="s">
        <v>71</v>
      </c>
      <c r="H1449" t="s">
        <v>72</v>
      </c>
      <c r="I1449" t="s">
        <v>73</v>
      </c>
      <c r="J1449" t="s">
        <v>1953</v>
      </c>
      <c r="K1449" t="s">
        <v>1954</v>
      </c>
      <c r="L1449" t="s">
        <v>61</v>
      </c>
      <c r="M1449" t="s">
        <v>62</v>
      </c>
      <c r="N1449" t="s">
        <v>76</v>
      </c>
      <c r="O1449" t="s">
        <v>76</v>
      </c>
      <c r="P1449" t="s">
        <v>77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 s="1" t="s">
        <v>78</v>
      </c>
      <c r="AU1449" s="1">
        <v>0</v>
      </c>
      <c r="AV1449" s="1">
        <v>0</v>
      </c>
      <c r="AW1449" s="1">
        <v>0</v>
      </c>
      <c r="AX1449" t="s">
        <v>1954</v>
      </c>
    </row>
    <row r="1450" spans="1:50" x14ac:dyDescent="0.25">
      <c r="A1450" t="s">
        <v>6522</v>
      </c>
      <c r="B1450" t="s">
        <v>101</v>
      </c>
      <c r="C1450" t="s">
        <v>171</v>
      </c>
      <c r="D1450" t="s">
        <v>6523</v>
      </c>
      <c r="E1450" t="s">
        <v>6524</v>
      </c>
      <c r="F1450" t="s">
        <v>1958</v>
      </c>
      <c r="G1450" t="s">
        <v>71</v>
      </c>
      <c r="H1450" t="s">
        <v>106</v>
      </c>
      <c r="I1450" t="s">
        <v>355</v>
      </c>
      <c r="J1450" t="s">
        <v>1959</v>
      </c>
      <c r="K1450" t="s">
        <v>1960</v>
      </c>
      <c r="L1450" t="s">
        <v>61</v>
      </c>
      <c r="M1450" t="s">
        <v>76</v>
      </c>
      <c r="N1450" t="s">
        <v>76</v>
      </c>
      <c r="O1450" t="s">
        <v>76</v>
      </c>
      <c r="P1450" t="s">
        <v>110</v>
      </c>
      <c r="Q1450">
        <v>154</v>
      </c>
      <c r="R1450">
        <v>154</v>
      </c>
      <c r="S1450">
        <v>130</v>
      </c>
      <c r="T1450">
        <v>30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1121</v>
      </c>
      <c r="AH1450">
        <v>0</v>
      </c>
      <c r="AI1450">
        <v>1121</v>
      </c>
      <c r="AJ1450">
        <v>547</v>
      </c>
      <c r="AK1450">
        <v>154</v>
      </c>
      <c r="AL1450">
        <v>0</v>
      </c>
      <c r="AM1450">
        <v>0</v>
      </c>
      <c r="AN1450">
        <v>0</v>
      </c>
      <c r="AO1450">
        <v>0</v>
      </c>
      <c r="AP1450">
        <v>154</v>
      </c>
      <c r="AQ1450">
        <v>0</v>
      </c>
      <c r="AR1450">
        <v>1121</v>
      </c>
      <c r="AS1450">
        <v>326</v>
      </c>
      <c r="AT1450" s="1">
        <v>544.85</v>
      </c>
      <c r="AU1450" s="1">
        <v>83906.900000000009</v>
      </c>
      <c r="AV1450" s="1">
        <v>610776.85</v>
      </c>
      <c r="AW1450" s="1">
        <v>0</v>
      </c>
      <c r="AX1450" t="s">
        <v>1960</v>
      </c>
    </row>
    <row r="1451" spans="1:50" x14ac:dyDescent="0.25">
      <c r="A1451" t="s">
        <v>6525</v>
      </c>
      <c r="B1451" t="s">
        <v>101</v>
      </c>
      <c r="C1451" t="s">
        <v>171</v>
      </c>
      <c r="D1451" t="s">
        <v>6526</v>
      </c>
      <c r="E1451" t="s">
        <v>3853</v>
      </c>
      <c r="F1451" t="s">
        <v>354</v>
      </c>
      <c r="G1451" t="s">
        <v>71</v>
      </c>
      <c r="H1451" t="s">
        <v>106</v>
      </c>
      <c r="I1451" t="s">
        <v>355</v>
      </c>
      <c r="J1451" t="s">
        <v>356</v>
      </c>
      <c r="K1451" t="s">
        <v>357</v>
      </c>
      <c r="L1451" t="s">
        <v>61</v>
      </c>
      <c r="M1451" t="s">
        <v>76</v>
      </c>
      <c r="N1451" t="s">
        <v>76</v>
      </c>
      <c r="O1451" t="s">
        <v>76</v>
      </c>
      <c r="P1451" t="s">
        <v>110</v>
      </c>
      <c r="Q1451">
        <v>164</v>
      </c>
      <c r="R1451">
        <v>164</v>
      </c>
      <c r="S1451">
        <v>164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164</v>
      </c>
      <c r="AL1451">
        <v>0</v>
      </c>
      <c r="AM1451">
        <v>0</v>
      </c>
      <c r="AN1451">
        <v>0</v>
      </c>
      <c r="AO1451">
        <v>0</v>
      </c>
      <c r="AP1451">
        <v>164</v>
      </c>
      <c r="AQ1451">
        <v>0</v>
      </c>
      <c r="AR1451">
        <v>0</v>
      </c>
      <c r="AS1451">
        <v>0</v>
      </c>
      <c r="AT1451" s="1">
        <v>1526.51</v>
      </c>
      <c r="AU1451" s="1">
        <v>250347.63999999998</v>
      </c>
      <c r="AV1451" s="1">
        <v>0</v>
      </c>
      <c r="AW1451" s="1">
        <v>0</v>
      </c>
      <c r="AX1451" t="s">
        <v>357</v>
      </c>
    </row>
    <row r="1452" spans="1:50" x14ac:dyDescent="0.25">
      <c r="A1452" t="s">
        <v>6527</v>
      </c>
      <c r="B1452" t="s">
        <v>67</v>
      </c>
      <c r="C1452">
        <v>2014</v>
      </c>
      <c r="D1452" t="s">
        <v>6528</v>
      </c>
      <c r="E1452" t="s">
        <v>636</v>
      </c>
      <c r="F1452" t="s">
        <v>637</v>
      </c>
      <c r="G1452" t="s">
        <v>71</v>
      </c>
      <c r="H1452" t="s">
        <v>72</v>
      </c>
      <c r="I1452" t="s">
        <v>73</v>
      </c>
      <c r="J1452" t="s">
        <v>638</v>
      </c>
      <c r="K1452" t="s">
        <v>639</v>
      </c>
      <c r="L1452" t="s">
        <v>61</v>
      </c>
      <c r="M1452" t="s">
        <v>76</v>
      </c>
      <c r="N1452" t="s">
        <v>76</v>
      </c>
      <c r="O1452" t="s">
        <v>76</v>
      </c>
      <c r="P1452" t="s">
        <v>77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 s="1" t="s">
        <v>78</v>
      </c>
      <c r="AU1452" s="1">
        <v>0</v>
      </c>
      <c r="AV1452" s="1">
        <v>0</v>
      </c>
      <c r="AW1452" s="1">
        <v>0</v>
      </c>
      <c r="AX1452" t="s">
        <v>639</v>
      </c>
    </row>
    <row r="1453" spans="1:50" x14ac:dyDescent="0.25">
      <c r="A1453" t="s">
        <v>6529</v>
      </c>
      <c r="B1453" t="s">
        <v>67</v>
      </c>
      <c r="C1453" t="s">
        <v>284</v>
      </c>
      <c r="D1453" t="s">
        <v>6530</v>
      </c>
      <c r="E1453" t="s">
        <v>2619</v>
      </c>
      <c r="F1453" t="s">
        <v>493</v>
      </c>
      <c r="G1453" t="s">
        <v>71</v>
      </c>
      <c r="H1453" t="s">
        <v>72</v>
      </c>
      <c r="I1453" t="s">
        <v>230</v>
      </c>
      <c r="J1453" t="s">
        <v>494</v>
      </c>
      <c r="K1453" t="s">
        <v>495</v>
      </c>
      <c r="L1453" t="s">
        <v>61</v>
      </c>
      <c r="M1453" t="s">
        <v>76</v>
      </c>
      <c r="N1453" t="s">
        <v>76</v>
      </c>
      <c r="O1453" t="s">
        <v>76</v>
      </c>
      <c r="P1453" t="s">
        <v>77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748</v>
      </c>
      <c r="AH1453">
        <v>0</v>
      </c>
      <c r="AI1453">
        <v>748</v>
      </c>
      <c r="AJ1453">
        <v>210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240</v>
      </c>
      <c r="AR1453">
        <v>508</v>
      </c>
      <c r="AS1453">
        <v>120</v>
      </c>
      <c r="AT1453" s="1">
        <v>354.73110000000003</v>
      </c>
      <c r="AU1453" s="1">
        <v>0</v>
      </c>
      <c r="AV1453" s="1">
        <v>265338.8628</v>
      </c>
      <c r="AW1453" s="1">
        <v>0</v>
      </c>
      <c r="AX1453" t="s">
        <v>495</v>
      </c>
    </row>
    <row r="1454" spans="1:50" x14ac:dyDescent="0.25">
      <c r="A1454" t="s">
        <v>6299</v>
      </c>
      <c r="B1454" t="s">
        <v>51</v>
      </c>
      <c r="C1454" t="s">
        <v>52</v>
      </c>
      <c r="D1454" t="s">
        <v>6300</v>
      </c>
      <c r="E1454" t="s">
        <v>6301</v>
      </c>
      <c r="F1454" t="s">
        <v>4423</v>
      </c>
      <c r="G1454" t="s">
        <v>56</v>
      </c>
      <c r="H1454" t="s">
        <v>57</v>
      </c>
      <c r="I1454" t="s">
        <v>58</v>
      </c>
      <c r="J1454" t="s">
        <v>4424</v>
      </c>
      <c r="K1454" t="s">
        <v>4425</v>
      </c>
      <c r="L1454" t="s">
        <v>61</v>
      </c>
      <c r="M1454" t="s">
        <v>62</v>
      </c>
      <c r="N1454" t="s">
        <v>63</v>
      </c>
      <c r="O1454" t="s">
        <v>64</v>
      </c>
      <c r="P1454" t="s">
        <v>65</v>
      </c>
      <c r="Q1454">
        <v>1</v>
      </c>
      <c r="R1454">
        <v>1</v>
      </c>
      <c r="S1454">
        <v>1</v>
      </c>
      <c r="T1454">
        <v>1</v>
      </c>
      <c r="U1454">
        <v>1</v>
      </c>
      <c r="V1454">
        <v>1</v>
      </c>
      <c r="W1454">
        <v>1</v>
      </c>
      <c r="X1454">
        <v>1</v>
      </c>
      <c r="Y1454">
        <v>1</v>
      </c>
      <c r="Z1454">
        <v>1</v>
      </c>
      <c r="AA1454">
        <v>1</v>
      </c>
      <c r="AB1454">
        <v>1</v>
      </c>
      <c r="AC1454">
        <v>1</v>
      </c>
      <c r="AD1454">
        <v>1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</v>
      </c>
      <c r="AL1454">
        <v>0</v>
      </c>
      <c r="AM1454">
        <v>0</v>
      </c>
      <c r="AN1454">
        <v>0</v>
      </c>
      <c r="AO1454">
        <v>0</v>
      </c>
      <c r="AP1454">
        <v>1</v>
      </c>
      <c r="AQ1454">
        <v>0</v>
      </c>
      <c r="AR1454">
        <v>0</v>
      </c>
      <c r="AS1454">
        <v>0</v>
      </c>
      <c r="AT1454" s="1">
        <v>687.05</v>
      </c>
      <c r="AU1454" s="1">
        <v>687.05</v>
      </c>
      <c r="AV1454" s="1">
        <v>0</v>
      </c>
      <c r="AW1454" s="1">
        <v>687.05</v>
      </c>
      <c r="AX1454" t="s">
        <v>4425</v>
      </c>
    </row>
    <row r="1455" spans="1:50" x14ac:dyDescent="0.25">
      <c r="A1455" t="s">
        <v>6338</v>
      </c>
      <c r="B1455" t="s">
        <v>101</v>
      </c>
      <c r="C1455" t="s">
        <v>251</v>
      </c>
      <c r="D1455" t="s">
        <v>6339</v>
      </c>
      <c r="E1455" t="s">
        <v>4068</v>
      </c>
      <c r="F1455" t="s">
        <v>657</v>
      </c>
      <c r="G1455" t="s">
        <v>71</v>
      </c>
      <c r="H1455" t="s">
        <v>106</v>
      </c>
      <c r="I1455" t="s">
        <v>230</v>
      </c>
      <c r="J1455" t="s">
        <v>658</v>
      </c>
      <c r="K1455" t="s">
        <v>659</v>
      </c>
      <c r="L1455" t="s">
        <v>61</v>
      </c>
      <c r="M1455" t="s">
        <v>76</v>
      </c>
      <c r="N1455" t="s">
        <v>76</v>
      </c>
      <c r="O1455" t="s">
        <v>76</v>
      </c>
      <c r="P1455" t="s">
        <v>110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 s="1" t="s">
        <v>78</v>
      </c>
      <c r="AU1455" s="1">
        <v>0</v>
      </c>
      <c r="AV1455" s="1">
        <v>0</v>
      </c>
      <c r="AW1455" s="1">
        <v>0</v>
      </c>
      <c r="AX1455" t="s">
        <v>659</v>
      </c>
    </row>
    <row r="1456" spans="1:50" x14ac:dyDescent="0.25">
      <c r="A1456" t="s">
        <v>6340</v>
      </c>
      <c r="B1456" t="s">
        <v>67</v>
      </c>
      <c r="C1456" t="s">
        <v>233</v>
      </c>
      <c r="D1456" t="s">
        <v>6341</v>
      </c>
      <c r="E1456" t="s">
        <v>6342</v>
      </c>
      <c r="F1456" t="s">
        <v>882</v>
      </c>
      <c r="G1456" t="s">
        <v>71</v>
      </c>
      <c r="H1456" t="s">
        <v>72</v>
      </c>
      <c r="I1456" t="s">
        <v>73</v>
      </c>
      <c r="J1456" t="s">
        <v>883</v>
      </c>
      <c r="K1456" t="s">
        <v>884</v>
      </c>
      <c r="L1456" t="s">
        <v>61</v>
      </c>
      <c r="M1456" t="s">
        <v>62</v>
      </c>
      <c r="N1456" t="s">
        <v>63</v>
      </c>
      <c r="O1456" t="s">
        <v>85</v>
      </c>
      <c r="P1456" t="s">
        <v>77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 s="1" t="s">
        <v>78</v>
      </c>
      <c r="AU1456" s="1">
        <v>0</v>
      </c>
      <c r="AV1456" s="1">
        <v>0</v>
      </c>
      <c r="AW1456" s="1">
        <v>0</v>
      </c>
      <c r="AX1456" t="s">
        <v>884</v>
      </c>
    </row>
    <row r="1457" spans="1:50" x14ac:dyDescent="0.25">
      <c r="A1457" t="s">
        <v>6343</v>
      </c>
      <c r="B1457" t="s">
        <v>67</v>
      </c>
      <c r="C1457">
        <v>2014</v>
      </c>
      <c r="D1457" t="s">
        <v>6344</v>
      </c>
      <c r="E1457" t="s">
        <v>1469</v>
      </c>
      <c r="F1457" t="s">
        <v>236</v>
      </c>
      <c r="G1457" t="s">
        <v>71</v>
      </c>
      <c r="H1457" t="s">
        <v>72</v>
      </c>
      <c r="I1457" t="s">
        <v>73</v>
      </c>
      <c r="J1457" t="s">
        <v>237</v>
      </c>
      <c r="K1457" t="s">
        <v>238</v>
      </c>
      <c r="L1457" t="s">
        <v>61</v>
      </c>
      <c r="M1457" t="s">
        <v>76</v>
      </c>
      <c r="N1457" t="s">
        <v>76</v>
      </c>
      <c r="O1457" t="s">
        <v>76</v>
      </c>
      <c r="P1457" t="s">
        <v>77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 s="1" t="s">
        <v>78</v>
      </c>
      <c r="AU1457" s="1">
        <v>0</v>
      </c>
      <c r="AV1457" s="1">
        <v>0</v>
      </c>
      <c r="AW1457" s="1">
        <v>0</v>
      </c>
      <c r="AX1457" t="s">
        <v>238</v>
      </c>
    </row>
    <row r="1458" spans="1:50" x14ac:dyDescent="0.25">
      <c r="A1458" t="s">
        <v>6345</v>
      </c>
      <c r="B1458" t="s">
        <v>67</v>
      </c>
      <c r="C1458">
        <v>2014</v>
      </c>
      <c r="D1458" t="s">
        <v>6346</v>
      </c>
      <c r="E1458" t="s">
        <v>292</v>
      </c>
      <c r="F1458" t="s">
        <v>293</v>
      </c>
      <c r="G1458" t="s">
        <v>71</v>
      </c>
      <c r="H1458" t="s">
        <v>72</v>
      </c>
      <c r="I1458" t="s">
        <v>73</v>
      </c>
      <c r="J1458" t="s">
        <v>294</v>
      </c>
      <c r="K1458" t="s">
        <v>295</v>
      </c>
      <c r="L1458" t="s">
        <v>61</v>
      </c>
      <c r="M1458" t="s">
        <v>76</v>
      </c>
      <c r="N1458" t="s">
        <v>76</v>
      </c>
      <c r="O1458" t="s">
        <v>76</v>
      </c>
      <c r="P1458" t="s">
        <v>77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 s="1" t="s">
        <v>78</v>
      </c>
      <c r="AU1458" s="1">
        <v>0</v>
      </c>
      <c r="AV1458" s="1">
        <v>0</v>
      </c>
      <c r="AW1458" s="1">
        <v>0</v>
      </c>
      <c r="AX1458" t="s">
        <v>295</v>
      </c>
    </row>
    <row r="1459" spans="1:50" x14ac:dyDescent="0.25">
      <c r="A1459" t="s">
        <v>6531</v>
      </c>
      <c r="B1459" t="s">
        <v>67</v>
      </c>
      <c r="C1459">
        <v>2014</v>
      </c>
      <c r="D1459" t="s">
        <v>6532</v>
      </c>
      <c r="E1459" t="s">
        <v>1990</v>
      </c>
      <c r="F1459" t="s">
        <v>987</v>
      </c>
      <c r="G1459" t="s">
        <v>71</v>
      </c>
      <c r="H1459" t="s">
        <v>72</v>
      </c>
      <c r="I1459" t="s">
        <v>73</v>
      </c>
      <c r="J1459" t="s">
        <v>988</v>
      </c>
      <c r="K1459" t="s">
        <v>989</v>
      </c>
      <c r="L1459" t="s">
        <v>61</v>
      </c>
      <c r="M1459" t="s">
        <v>76</v>
      </c>
      <c r="N1459" t="s">
        <v>76</v>
      </c>
      <c r="O1459" t="s">
        <v>76</v>
      </c>
      <c r="P1459" t="s">
        <v>77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 s="1" t="s">
        <v>78</v>
      </c>
      <c r="AU1459" s="1">
        <v>0</v>
      </c>
      <c r="AV1459" s="1">
        <v>0</v>
      </c>
      <c r="AW1459" s="1">
        <v>0</v>
      </c>
      <c r="AX1459" t="s">
        <v>989</v>
      </c>
    </row>
    <row r="1460" spans="1:50" x14ac:dyDescent="0.25">
      <c r="A1460" t="s">
        <v>6533</v>
      </c>
      <c r="B1460" t="s">
        <v>67</v>
      </c>
      <c r="C1460">
        <v>2014</v>
      </c>
      <c r="D1460" t="s">
        <v>6534</v>
      </c>
      <c r="E1460" t="s">
        <v>3120</v>
      </c>
      <c r="F1460" t="s">
        <v>1000</v>
      </c>
      <c r="G1460" t="s">
        <v>71</v>
      </c>
      <c r="H1460" t="s">
        <v>72</v>
      </c>
      <c r="I1460" t="s">
        <v>73</v>
      </c>
      <c r="J1460" t="s">
        <v>1001</v>
      </c>
      <c r="K1460" t="s">
        <v>1002</v>
      </c>
      <c r="L1460" t="s">
        <v>61</v>
      </c>
      <c r="M1460" t="s">
        <v>62</v>
      </c>
      <c r="N1460" t="s">
        <v>76</v>
      </c>
      <c r="O1460" t="s">
        <v>76</v>
      </c>
      <c r="P1460" t="s">
        <v>77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 s="1" t="s">
        <v>78</v>
      </c>
      <c r="AU1460" s="1">
        <v>0</v>
      </c>
      <c r="AV1460" s="1">
        <v>0</v>
      </c>
      <c r="AW1460" s="1">
        <v>0</v>
      </c>
      <c r="AX1460" t="s">
        <v>1002</v>
      </c>
    </row>
    <row r="1461" spans="1:50" x14ac:dyDescent="0.25">
      <c r="A1461" t="s">
        <v>6535</v>
      </c>
      <c r="B1461" t="s">
        <v>51</v>
      </c>
      <c r="C1461" t="s">
        <v>156</v>
      </c>
      <c r="D1461" t="s">
        <v>6536</v>
      </c>
      <c r="E1461" t="s">
        <v>2162</v>
      </c>
      <c r="F1461" t="s">
        <v>6537</v>
      </c>
      <c r="G1461" t="s">
        <v>76</v>
      </c>
      <c r="H1461" t="s">
        <v>72</v>
      </c>
      <c r="I1461" t="s">
        <v>126</v>
      </c>
      <c r="J1461" t="s">
        <v>76</v>
      </c>
      <c r="K1461" t="s">
        <v>76</v>
      </c>
      <c r="L1461" t="s">
        <v>61</v>
      </c>
      <c r="M1461" t="s">
        <v>62</v>
      </c>
      <c r="N1461" t="s">
        <v>63</v>
      </c>
      <c r="O1461" t="s">
        <v>127</v>
      </c>
      <c r="P1461" t="s">
        <v>127</v>
      </c>
      <c r="Q1461">
        <v>34</v>
      </c>
      <c r="R1461">
        <v>34</v>
      </c>
      <c r="S1461">
        <v>34</v>
      </c>
      <c r="T1461">
        <v>30</v>
      </c>
      <c r="U1461">
        <v>14</v>
      </c>
      <c r="V1461">
        <v>14</v>
      </c>
      <c r="W1461">
        <v>14</v>
      </c>
      <c r="X1461">
        <v>14</v>
      </c>
      <c r="Y1461">
        <v>14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34</v>
      </c>
      <c r="AL1461">
        <v>0</v>
      </c>
      <c r="AM1461">
        <v>0</v>
      </c>
      <c r="AN1461">
        <v>0</v>
      </c>
      <c r="AO1461">
        <v>0</v>
      </c>
      <c r="AP1461">
        <v>34</v>
      </c>
      <c r="AQ1461">
        <v>0</v>
      </c>
      <c r="AR1461">
        <v>0</v>
      </c>
      <c r="AS1461">
        <v>0</v>
      </c>
      <c r="AT1461" s="1">
        <v>5066</v>
      </c>
      <c r="AU1461" s="1">
        <v>172244</v>
      </c>
      <c r="AV1461" s="1">
        <v>0</v>
      </c>
      <c r="AW1461" s="1">
        <v>70924</v>
      </c>
      <c r="AX1461" t="s">
        <v>76</v>
      </c>
    </row>
    <row r="1462" spans="1:50" x14ac:dyDescent="0.25">
      <c r="A1462" t="s">
        <v>6538</v>
      </c>
      <c r="B1462" t="s">
        <v>101</v>
      </c>
      <c r="C1462">
        <v>2012</v>
      </c>
      <c r="D1462" t="s">
        <v>6539</v>
      </c>
      <c r="E1462" t="s">
        <v>2311</v>
      </c>
      <c r="F1462" t="s">
        <v>1033</v>
      </c>
      <c r="G1462" t="s">
        <v>71</v>
      </c>
      <c r="H1462" t="s">
        <v>106</v>
      </c>
      <c r="I1462" t="s">
        <v>133</v>
      </c>
      <c r="J1462" t="s">
        <v>1034</v>
      </c>
      <c r="K1462" t="s">
        <v>1035</v>
      </c>
      <c r="L1462" t="s">
        <v>61</v>
      </c>
      <c r="M1462" t="s">
        <v>76</v>
      </c>
      <c r="N1462" t="s">
        <v>76</v>
      </c>
      <c r="O1462" t="s">
        <v>76</v>
      </c>
      <c r="P1462" t="s">
        <v>110</v>
      </c>
      <c r="Q1462">
        <v>1</v>
      </c>
      <c r="R1462">
        <v>1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1</v>
      </c>
      <c r="AB1462">
        <v>1</v>
      </c>
      <c r="AC1462">
        <v>1</v>
      </c>
      <c r="AD1462">
        <v>1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1</v>
      </c>
      <c r="AQ1462">
        <v>0</v>
      </c>
      <c r="AR1462">
        <v>0</v>
      </c>
      <c r="AS1462">
        <v>0</v>
      </c>
      <c r="AT1462" s="1">
        <v>861.38</v>
      </c>
      <c r="AU1462" s="1">
        <v>861.38</v>
      </c>
      <c r="AV1462" s="1">
        <v>0</v>
      </c>
      <c r="AW1462" s="1">
        <v>861.38</v>
      </c>
      <c r="AX1462" t="s">
        <v>1035</v>
      </c>
    </row>
    <row r="1463" spans="1:50" x14ac:dyDescent="0.25">
      <c r="A1463" t="s">
        <v>6728</v>
      </c>
      <c r="B1463" t="s">
        <v>67</v>
      </c>
      <c r="C1463" t="s">
        <v>284</v>
      </c>
      <c r="D1463" t="s">
        <v>6729</v>
      </c>
      <c r="E1463" t="s">
        <v>8347</v>
      </c>
      <c r="F1463" t="s">
        <v>535</v>
      </c>
      <c r="G1463" t="s">
        <v>71</v>
      </c>
      <c r="H1463" t="s">
        <v>72</v>
      </c>
      <c r="I1463" t="s">
        <v>230</v>
      </c>
      <c r="J1463" t="s">
        <v>536</v>
      </c>
      <c r="K1463" t="s">
        <v>537</v>
      </c>
      <c r="L1463" t="s">
        <v>61</v>
      </c>
      <c r="M1463" t="s">
        <v>76</v>
      </c>
      <c r="N1463" t="s">
        <v>76</v>
      </c>
      <c r="O1463" t="s">
        <v>76</v>
      </c>
      <c r="P1463" t="s">
        <v>77</v>
      </c>
      <c r="Q1463">
        <v>1410</v>
      </c>
      <c r="R1463">
        <v>1410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1910</v>
      </c>
      <c r="AH1463">
        <v>0</v>
      </c>
      <c r="AI1463">
        <v>1910</v>
      </c>
      <c r="AJ1463">
        <v>2560</v>
      </c>
      <c r="AK1463">
        <v>0</v>
      </c>
      <c r="AL1463">
        <v>0</v>
      </c>
      <c r="AM1463">
        <v>0</v>
      </c>
      <c r="AN1463">
        <v>1410</v>
      </c>
      <c r="AO1463">
        <v>0</v>
      </c>
      <c r="AP1463">
        <v>1410</v>
      </c>
      <c r="AQ1463">
        <v>1020</v>
      </c>
      <c r="AR1463">
        <v>890</v>
      </c>
      <c r="AS1463">
        <v>1020</v>
      </c>
      <c r="AT1463" s="1">
        <v>495.07</v>
      </c>
      <c r="AU1463" s="1">
        <v>698048.7</v>
      </c>
      <c r="AV1463" s="1">
        <v>945583.7</v>
      </c>
      <c r="AW1463" s="1">
        <v>0</v>
      </c>
      <c r="AX1463" t="s">
        <v>537</v>
      </c>
    </row>
    <row r="1464" spans="1:50" x14ac:dyDescent="0.25">
      <c r="A1464" t="s">
        <v>5416</v>
      </c>
      <c r="B1464" t="s">
        <v>101</v>
      </c>
      <c r="C1464" t="s">
        <v>718</v>
      </c>
      <c r="D1464" t="s">
        <v>5417</v>
      </c>
      <c r="E1464" t="s">
        <v>5418</v>
      </c>
      <c r="F1464" t="s">
        <v>535</v>
      </c>
      <c r="G1464" t="s">
        <v>71</v>
      </c>
      <c r="H1464" t="s">
        <v>106</v>
      </c>
      <c r="I1464" t="s">
        <v>230</v>
      </c>
      <c r="J1464" t="s">
        <v>536</v>
      </c>
      <c r="K1464" t="s">
        <v>537</v>
      </c>
      <c r="L1464" t="s">
        <v>61</v>
      </c>
      <c r="M1464" t="s">
        <v>76</v>
      </c>
      <c r="N1464" t="s">
        <v>76</v>
      </c>
      <c r="O1464" t="s">
        <v>76</v>
      </c>
      <c r="P1464" t="s">
        <v>110</v>
      </c>
      <c r="Q1464">
        <v>256</v>
      </c>
      <c r="R1464">
        <v>256</v>
      </c>
      <c r="S1464">
        <v>256</v>
      </c>
      <c r="T1464">
        <v>153</v>
      </c>
      <c r="U1464">
        <v>139</v>
      </c>
      <c r="V1464">
        <v>48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256</v>
      </c>
      <c r="AL1464">
        <v>0</v>
      </c>
      <c r="AM1464">
        <v>0</v>
      </c>
      <c r="AN1464">
        <v>0</v>
      </c>
      <c r="AO1464">
        <v>0</v>
      </c>
      <c r="AP1464">
        <v>256</v>
      </c>
      <c r="AQ1464">
        <v>0</v>
      </c>
      <c r="AR1464">
        <v>0</v>
      </c>
      <c r="AS1464">
        <v>0</v>
      </c>
      <c r="AT1464" s="1">
        <v>445.49</v>
      </c>
      <c r="AU1464" s="1">
        <v>114045.44</v>
      </c>
      <c r="AV1464" s="1">
        <v>0</v>
      </c>
      <c r="AW1464" s="1">
        <v>0</v>
      </c>
      <c r="AX1464" t="s">
        <v>537</v>
      </c>
    </row>
    <row r="1465" spans="1:50" x14ac:dyDescent="0.25">
      <c r="A1465" t="s">
        <v>5419</v>
      </c>
      <c r="B1465" t="s">
        <v>51</v>
      </c>
      <c r="C1465" t="s">
        <v>162</v>
      </c>
      <c r="D1465" t="s">
        <v>5420</v>
      </c>
      <c r="E1465" t="s">
        <v>5421</v>
      </c>
      <c r="F1465" t="s">
        <v>4423</v>
      </c>
      <c r="G1465" t="s">
        <v>56</v>
      </c>
      <c r="H1465" t="s">
        <v>57</v>
      </c>
      <c r="I1465" t="s">
        <v>58</v>
      </c>
      <c r="J1465" t="s">
        <v>4424</v>
      </c>
      <c r="K1465" t="s">
        <v>4425</v>
      </c>
      <c r="L1465" t="s">
        <v>61</v>
      </c>
      <c r="M1465" t="s">
        <v>62</v>
      </c>
      <c r="N1465" t="s">
        <v>76</v>
      </c>
      <c r="O1465" t="s">
        <v>76</v>
      </c>
      <c r="P1465" t="s">
        <v>65</v>
      </c>
      <c r="Q1465">
        <v>234</v>
      </c>
      <c r="R1465">
        <v>234</v>
      </c>
      <c r="S1465">
        <v>234</v>
      </c>
      <c r="T1465">
        <v>234</v>
      </c>
      <c r="U1465">
        <v>234</v>
      </c>
      <c r="V1465">
        <v>234</v>
      </c>
      <c r="W1465">
        <v>234</v>
      </c>
      <c r="X1465">
        <v>234</v>
      </c>
      <c r="Y1465">
        <v>234</v>
      </c>
      <c r="Z1465">
        <v>234</v>
      </c>
      <c r="AA1465">
        <v>234</v>
      </c>
      <c r="AB1465">
        <v>111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234</v>
      </c>
      <c r="AL1465">
        <v>0</v>
      </c>
      <c r="AM1465">
        <v>0</v>
      </c>
      <c r="AN1465">
        <v>0</v>
      </c>
      <c r="AO1465">
        <v>0</v>
      </c>
      <c r="AP1465">
        <v>234</v>
      </c>
      <c r="AQ1465">
        <v>0</v>
      </c>
      <c r="AR1465">
        <v>0</v>
      </c>
      <c r="AS1465">
        <v>0</v>
      </c>
      <c r="AT1465" s="1">
        <v>596.9</v>
      </c>
      <c r="AU1465" s="1">
        <v>139674.6</v>
      </c>
      <c r="AV1465" s="1">
        <v>0</v>
      </c>
      <c r="AW1465" s="1">
        <v>139674.6</v>
      </c>
      <c r="AX1465" t="s">
        <v>4425</v>
      </c>
    </row>
    <row r="1466" spans="1:50" x14ac:dyDescent="0.25">
      <c r="A1466" t="s">
        <v>5422</v>
      </c>
      <c r="B1466" t="s">
        <v>67</v>
      </c>
      <c r="C1466">
        <v>2014</v>
      </c>
      <c r="D1466" t="s">
        <v>5423</v>
      </c>
      <c r="E1466" t="s">
        <v>509</v>
      </c>
      <c r="F1466" t="s">
        <v>427</v>
      </c>
      <c r="G1466" t="s">
        <v>71</v>
      </c>
      <c r="H1466" t="s">
        <v>72</v>
      </c>
      <c r="I1466" t="s">
        <v>73</v>
      </c>
      <c r="J1466" t="s">
        <v>428</v>
      </c>
      <c r="K1466" t="s">
        <v>429</v>
      </c>
      <c r="L1466" t="s">
        <v>61</v>
      </c>
      <c r="M1466" t="s">
        <v>76</v>
      </c>
      <c r="N1466" t="s">
        <v>76</v>
      </c>
      <c r="O1466" t="s">
        <v>76</v>
      </c>
      <c r="P1466" t="s">
        <v>77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 s="1" t="s">
        <v>78</v>
      </c>
      <c r="AU1466" s="1">
        <v>0</v>
      </c>
      <c r="AV1466" s="1">
        <v>0</v>
      </c>
      <c r="AW1466" s="1">
        <v>0</v>
      </c>
      <c r="AX1466" t="s">
        <v>429</v>
      </c>
    </row>
    <row r="1467" spans="1:50" x14ac:dyDescent="0.25">
      <c r="A1467" t="s">
        <v>5424</v>
      </c>
      <c r="B1467" t="s">
        <v>51</v>
      </c>
      <c r="C1467" t="s">
        <v>156</v>
      </c>
      <c r="D1467" t="s">
        <v>5425</v>
      </c>
      <c r="E1467" t="s">
        <v>5149</v>
      </c>
      <c r="F1467" t="s">
        <v>841</v>
      </c>
      <c r="G1467" t="s">
        <v>56</v>
      </c>
      <c r="H1467" t="s">
        <v>57</v>
      </c>
      <c r="I1467" t="s">
        <v>58</v>
      </c>
      <c r="J1467" t="s">
        <v>842</v>
      </c>
      <c r="K1467" t="s">
        <v>843</v>
      </c>
      <c r="L1467" t="s">
        <v>61</v>
      </c>
      <c r="M1467" t="s">
        <v>76</v>
      </c>
      <c r="N1467" t="s">
        <v>76</v>
      </c>
      <c r="O1467" t="s">
        <v>76</v>
      </c>
      <c r="P1467" t="s">
        <v>65</v>
      </c>
      <c r="Q1467">
        <v>1259</v>
      </c>
      <c r="R1467">
        <v>1259</v>
      </c>
      <c r="S1467">
        <v>1259</v>
      </c>
      <c r="T1467">
        <v>863</v>
      </c>
      <c r="U1467">
        <v>863</v>
      </c>
      <c r="V1467">
        <v>183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924</v>
      </c>
      <c r="AH1467">
        <v>0</v>
      </c>
      <c r="AI1467">
        <v>924</v>
      </c>
      <c r="AJ1467">
        <v>264</v>
      </c>
      <c r="AK1467">
        <v>1223</v>
      </c>
      <c r="AL1467">
        <v>36</v>
      </c>
      <c r="AM1467">
        <v>0</v>
      </c>
      <c r="AN1467">
        <v>0</v>
      </c>
      <c r="AO1467">
        <v>0</v>
      </c>
      <c r="AP1467">
        <v>1259</v>
      </c>
      <c r="AQ1467">
        <v>264</v>
      </c>
      <c r="AR1467">
        <v>660</v>
      </c>
      <c r="AS1467">
        <v>264</v>
      </c>
      <c r="AT1467" s="1">
        <v>677.46</v>
      </c>
      <c r="AU1467" s="1">
        <v>852922.14</v>
      </c>
      <c r="AV1467" s="1">
        <v>625973.04</v>
      </c>
      <c r="AW1467" s="1">
        <v>0</v>
      </c>
      <c r="AX1467" t="s">
        <v>843</v>
      </c>
    </row>
    <row r="1468" spans="1:50" x14ac:dyDescent="0.25">
      <c r="A1468" t="s">
        <v>6540</v>
      </c>
      <c r="B1468" t="s">
        <v>67</v>
      </c>
      <c r="C1468" t="s">
        <v>102</v>
      </c>
      <c r="D1468" t="s">
        <v>6541</v>
      </c>
      <c r="E1468" t="s">
        <v>5465</v>
      </c>
      <c r="F1468" t="s">
        <v>397</v>
      </c>
      <c r="G1468" t="s">
        <v>71</v>
      </c>
      <c r="H1468" t="s">
        <v>72</v>
      </c>
      <c r="I1468" t="s">
        <v>230</v>
      </c>
      <c r="J1468" t="s">
        <v>398</v>
      </c>
      <c r="K1468" t="s">
        <v>399</v>
      </c>
      <c r="L1468" t="s">
        <v>61</v>
      </c>
      <c r="M1468" t="s">
        <v>76</v>
      </c>
      <c r="N1468" t="s">
        <v>76</v>
      </c>
      <c r="O1468" t="s">
        <v>76</v>
      </c>
      <c r="P1468" t="s">
        <v>77</v>
      </c>
      <c r="Q1468">
        <v>3359</v>
      </c>
      <c r="R1468">
        <v>3359</v>
      </c>
      <c r="S1468">
        <v>1667</v>
      </c>
      <c r="T1468">
        <v>71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76</v>
      </c>
      <c r="AG1468">
        <v>5769</v>
      </c>
      <c r="AH1468">
        <v>0</v>
      </c>
      <c r="AI1468">
        <v>5845</v>
      </c>
      <c r="AJ1468">
        <v>1673</v>
      </c>
      <c r="AK1468">
        <v>870</v>
      </c>
      <c r="AL1468">
        <v>0</v>
      </c>
      <c r="AM1468">
        <v>0</v>
      </c>
      <c r="AN1468">
        <v>2489</v>
      </c>
      <c r="AO1468">
        <v>0</v>
      </c>
      <c r="AP1468">
        <v>3359</v>
      </c>
      <c r="AQ1468">
        <v>0</v>
      </c>
      <c r="AR1468">
        <v>5845</v>
      </c>
      <c r="AS1468">
        <v>112</v>
      </c>
      <c r="AT1468" s="1">
        <v>523.12</v>
      </c>
      <c r="AU1468" s="1">
        <v>1757160.08</v>
      </c>
      <c r="AV1468" s="1">
        <v>3057636.4</v>
      </c>
      <c r="AW1468" s="1">
        <v>0</v>
      </c>
      <c r="AX1468" t="s">
        <v>399</v>
      </c>
    </row>
    <row r="1469" spans="1:50" x14ac:dyDescent="0.25">
      <c r="A1469" t="s">
        <v>6542</v>
      </c>
      <c r="B1469" t="s">
        <v>67</v>
      </c>
      <c r="C1469">
        <v>2014</v>
      </c>
      <c r="D1469" t="s">
        <v>6543</v>
      </c>
      <c r="E1469" t="s">
        <v>1165</v>
      </c>
      <c r="F1469" t="s">
        <v>1166</v>
      </c>
      <c r="G1469" t="s">
        <v>71</v>
      </c>
      <c r="H1469" t="s">
        <v>72</v>
      </c>
      <c r="I1469" t="s">
        <v>73</v>
      </c>
      <c r="J1469" t="s">
        <v>1167</v>
      </c>
      <c r="K1469" t="s">
        <v>1168</v>
      </c>
      <c r="L1469" t="s">
        <v>61</v>
      </c>
      <c r="M1469" t="s">
        <v>62</v>
      </c>
      <c r="N1469" t="s">
        <v>63</v>
      </c>
      <c r="O1469" t="s">
        <v>85</v>
      </c>
      <c r="P1469" t="s">
        <v>77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 s="1" t="s">
        <v>78</v>
      </c>
      <c r="AU1469" s="1">
        <v>0</v>
      </c>
      <c r="AV1469" s="1">
        <v>0</v>
      </c>
      <c r="AW1469" s="1">
        <v>0</v>
      </c>
      <c r="AX1469" t="s">
        <v>1168</v>
      </c>
    </row>
    <row r="1470" spans="1:50" x14ac:dyDescent="0.25">
      <c r="A1470" t="s">
        <v>6544</v>
      </c>
      <c r="B1470" t="s">
        <v>67</v>
      </c>
      <c r="C1470">
        <v>2014</v>
      </c>
      <c r="D1470" t="s">
        <v>6545</v>
      </c>
      <c r="E1470" t="s">
        <v>88</v>
      </c>
      <c r="F1470" t="s">
        <v>89</v>
      </c>
      <c r="G1470" t="s">
        <v>56</v>
      </c>
      <c r="H1470" t="s">
        <v>72</v>
      </c>
      <c r="I1470" t="s">
        <v>90</v>
      </c>
      <c r="J1470" t="s">
        <v>91</v>
      </c>
      <c r="K1470" t="s">
        <v>92</v>
      </c>
      <c r="L1470" t="s">
        <v>61</v>
      </c>
      <c r="M1470" t="s">
        <v>76</v>
      </c>
      <c r="N1470" t="s">
        <v>76</v>
      </c>
      <c r="O1470" t="s">
        <v>76</v>
      </c>
      <c r="P1470" t="s">
        <v>65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 s="1" t="s">
        <v>78</v>
      </c>
      <c r="AU1470" s="1">
        <v>0</v>
      </c>
      <c r="AV1470" s="1">
        <v>0</v>
      </c>
      <c r="AW1470" s="1">
        <v>0</v>
      </c>
      <c r="AX1470" t="s">
        <v>92</v>
      </c>
    </row>
    <row r="1471" spans="1:50" x14ac:dyDescent="0.25">
      <c r="A1471" t="s">
        <v>6753</v>
      </c>
      <c r="B1471" t="s">
        <v>67</v>
      </c>
      <c r="C1471" t="s">
        <v>284</v>
      </c>
      <c r="D1471" t="s">
        <v>6754</v>
      </c>
      <c r="E1471" t="s">
        <v>8349</v>
      </c>
      <c r="F1471" t="s">
        <v>451</v>
      </c>
      <c r="G1471" t="s">
        <v>71</v>
      </c>
      <c r="H1471" t="s">
        <v>72</v>
      </c>
      <c r="I1471" t="s">
        <v>73</v>
      </c>
      <c r="J1471" t="s">
        <v>452</v>
      </c>
      <c r="K1471" t="s">
        <v>453</v>
      </c>
      <c r="L1471" t="s">
        <v>61</v>
      </c>
      <c r="M1471" t="s">
        <v>76</v>
      </c>
      <c r="N1471" t="s">
        <v>76</v>
      </c>
      <c r="O1471" t="s">
        <v>76</v>
      </c>
      <c r="P1471" t="s">
        <v>77</v>
      </c>
      <c r="Q1471">
        <v>366</v>
      </c>
      <c r="R1471">
        <v>366</v>
      </c>
      <c r="S1471">
        <v>341</v>
      </c>
      <c r="T1471">
        <v>150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1114</v>
      </c>
      <c r="AH1471">
        <v>0</v>
      </c>
      <c r="AI1471">
        <v>1114</v>
      </c>
      <c r="AJ1471">
        <v>0</v>
      </c>
      <c r="AK1471">
        <v>366</v>
      </c>
      <c r="AL1471">
        <v>0</v>
      </c>
      <c r="AM1471">
        <v>0</v>
      </c>
      <c r="AN1471">
        <v>0</v>
      </c>
      <c r="AO1471">
        <v>0</v>
      </c>
      <c r="AP1471">
        <v>366</v>
      </c>
      <c r="AQ1471">
        <v>180</v>
      </c>
      <c r="AR1471">
        <v>934</v>
      </c>
      <c r="AS1471">
        <v>0</v>
      </c>
      <c r="AT1471" s="1">
        <v>581.99</v>
      </c>
      <c r="AU1471" s="1">
        <v>213008.34</v>
      </c>
      <c r="AV1471" s="1">
        <v>648336.86</v>
      </c>
      <c r="AW1471" s="1">
        <v>0</v>
      </c>
      <c r="AX1471" t="s">
        <v>453</v>
      </c>
    </row>
    <row r="1472" spans="1:50" x14ac:dyDescent="0.25">
      <c r="A1472" t="s">
        <v>6546</v>
      </c>
      <c r="B1472" t="s">
        <v>67</v>
      </c>
      <c r="C1472">
        <v>2014</v>
      </c>
      <c r="D1472" t="s">
        <v>6547</v>
      </c>
      <c r="E1472" t="s">
        <v>1543</v>
      </c>
      <c r="F1472" t="s">
        <v>1544</v>
      </c>
      <c r="G1472" t="s">
        <v>71</v>
      </c>
      <c r="H1472" t="s">
        <v>72</v>
      </c>
      <c r="I1472" t="s">
        <v>355</v>
      </c>
      <c r="J1472" t="s">
        <v>1545</v>
      </c>
      <c r="K1472" t="s">
        <v>1546</v>
      </c>
      <c r="L1472" t="s">
        <v>61</v>
      </c>
      <c r="M1472" t="s">
        <v>62</v>
      </c>
      <c r="N1472" t="s">
        <v>76</v>
      </c>
      <c r="O1472" t="s">
        <v>76</v>
      </c>
      <c r="P1472" t="s">
        <v>77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 s="1" t="s">
        <v>78</v>
      </c>
      <c r="AU1472" s="1">
        <v>0</v>
      </c>
      <c r="AV1472" s="1">
        <v>0</v>
      </c>
      <c r="AW1472" s="1">
        <v>0</v>
      </c>
      <c r="AX1472" t="s">
        <v>1546</v>
      </c>
    </row>
    <row r="1473" spans="1:50" x14ac:dyDescent="0.25">
      <c r="A1473" t="s">
        <v>6861</v>
      </c>
      <c r="B1473" t="s">
        <v>67</v>
      </c>
      <c r="C1473" t="s">
        <v>284</v>
      </c>
      <c r="D1473" t="s">
        <v>6862</v>
      </c>
      <c r="E1473" t="s">
        <v>8290</v>
      </c>
      <c r="F1473" t="s">
        <v>3355</v>
      </c>
      <c r="G1473" t="s">
        <v>71</v>
      </c>
      <c r="H1473" t="s">
        <v>72</v>
      </c>
      <c r="I1473" t="s">
        <v>73</v>
      </c>
      <c r="J1473" t="s">
        <v>3356</v>
      </c>
      <c r="K1473" t="s">
        <v>3357</v>
      </c>
      <c r="L1473" t="s">
        <v>61</v>
      </c>
      <c r="M1473" t="s">
        <v>76</v>
      </c>
      <c r="N1473" t="s">
        <v>76</v>
      </c>
      <c r="O1473" t="s">
        <v>76</v>
      </c>
      <c r="P1473" t="s">
        <v>77</v>
      </c>
      <c r="Q1473">
        <v>68</v>
      </c>
      <c r="R1473">
        <v>68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1511</v>
      </c>
      <c r="AK1473">
        <v>68</v>
      </c>
      <c r="AL1473">
        <v>0</v>
      </c>
      <c r="AM1473">
        <v>0</v>
      </c>
      <c r="AN1473">
        <v>0</v>
      </c>
      <c r="AO1473">
        <v>0</v>
      </c>
      <c r="AP1473">
        <v>68</v>
      </c>
      <c r="AQ1473">
        <v>0</v>
      </c>
      <c r="AR1473">
        <v>0</v>
      </c>
      <c r="AS1473">
        <v>0</v>
      </c>
      <c r="AT1473" s="1">
        <v>491.77609999999999</v>
      </c>
      <c r="AU1473" s="1">
        <v>33440.774799999999</v>
      </c>
      <c r="AV1473" s="1">
        <v>0</v>
      </c>
      <c r="AW1473" s="1">
        <v>0</v>
      </c>
      <c r="AX1473" t="s">
        <v>3357</v>
      </c>
    </row>
    <row r="1474" spans="1:50" x14ac:dyDescent="0.25">
      <c r="A1474" t="s">
        <v>6548</v>
      </c>
      <c r="B1474" t="s">
        <v>51</v>
      </c>
      <c r="C1474" t="s">
        <v>1264</v>
      </c>
      <c r="D1474" t="s">
        <v>6549</v>
      </c>
      <c r="E1474" t="s">
        <v>6550</v>
      </c>
      <c r="F1474" t="s">
        <v>935</v>
      </c>
      <c r="G1474" t="s">
        <v>56</v>
      </c>
      <c r="H1474" t="s">
        <v>57</v>
      </c>
      <c r="I1474" t="s">
        <v>90</v>
      </c>
      <c r="J1474" t="s">
        <v>936</v>
      </c>
      <c r="K1474" t="s">
        <v>937</v>
      </c>
      <c r="L1474" t="s">
        <v>61</v>
      </c>
      <c r="M1474" t="s">
        <v>62</v>
      </c>
      <c r="N1474" t="s">
        <v>63</v>
      </c>
      <c r="O1474" t="s">
        <v>64</v>
      </c>
      <c r="P1474" t="s">
        <v>65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 s="1" t="s">
        <v>78</v>
      </c>
      <c r="AU1474" s="1">
        <v>0</v>
      </c>
      <c r="AV1474" s="1">
        <v>0</v>
      </c>
      <c r="AW1474" s="1">
        <v>0</v>
      </c>
      <c r="AX1474" t="s">
        <v>937</v>
      </c>
    </row>
    <row r="1475" spans="1:50" x14ac:dyDescent="0.25">
      <c r="A1475" t="s">
        <v>6551</v>
      </c>
      <c r="B1475" t="s">
        <v>67</v>
      </c>
      <c r="C1475">
        <v>2014</v>
      </c>
      <c r="D1475" t="s">
        <v>6552</v>
      </c>
      <c r="E1475" t="s">
        <v>81</v>
      </c>
      <c r="F1475" t="s">
        <v>82</v>
      </c>
      <c r="G1475" t="s">
        <v>71</v>
      </c>
      <c r="H1475" t="s">
        <v>72</v>
      </c>
      <c r="I1475" t="s">
        <v>73</v>
      </c>
      <c r="J1475" t="s">
        <v>83</v>
      </c>
      <c r="K1475" t="s">
        <v>84</v>
      </c>
      <c r="L1475" t="s">
        <v>61</v>
      </c>
      <c r="M1475" t="s">
        <v>62</v>
      </c>
      <c r="N1475" t="s">
        <v>63</v>
      </c>
      <c r="O1475" t="s">
        <v>85</v>
      </c>
      <c r="P1475" t="s">
        <v>77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 s="1" t="s">
        <v>78</v>
      </c>
      <c r="AU1475" s="1">
        <v>0</v>
      </c>
      <c r="AV1475" s="1">
        <v>0</v>
      </c>
      <c r="AW1475" s="1">
        <v>0</v>
      </c>
      <c r="AX1475" t="s">
        <v>84</v>
      </c>
    </row>
    <row r="1476" spans="1:50" x14ac:dyDescent="0.25">
      <c r="A1476" t="s">
        <v>6553</v>
      </c>
      <c r="B1476" t="s">
        <v>101</v>
      </c>
      <c r="C1476" t="s">
        <v>156</v>
      </c>
      <c r="D1476" t="s">
        <v>6554</v>
      </c>
      <c r="E1476" t="s">
        <v>3235</v>
      </c>
      <c r="F1476" t="s">
        <v>3235</v>
      </c>
      <c r="G1476" t="s">
        <v>116</v>
      </c>
      <c r="H1476" t="s">
        <v>106</v>
      </c>
      <c r="I1476" t="s">
        <v>117</v>
      </c>
      <c r="J1476" t="s">
        <v>3236</v>
      </c>
      <c r="K1476" t="s">
        <v>3237</v>
      </c>
      <c r="L1476" t="s">
        <v>61</v>
      </c>
      <c r="M1476" t="s">
        <v>76</v>
      </c>
      <c r="N1476" t="s">
        <v>76</v>
      </c>
      <c r="O1476" t="s">
        <v>76</v>
      </c>
      <c r="P1476" t="s">
        <v>120</v>
      </c>
      <c r="Q1476">
        <v>728</v>
      </c>
      <c r="R1476">
        <v>728</v>
      </c>
      <c r="S1476">
        <v>728</v>
      </c>
      <c r="T1476">
        <v>728</v>
      </c>
      <c r="U1476">
        <v>728</v>
      </c>
      <c r="V1476">
        <v>728</v>
      </c>
      <c r="W1476">
        <v>728</v>
      </c>
      <c r="X1476">
        <v>728</v>
      </c>
      <c r="Y1476">
        <v>728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728</v>
      </c>
      <c r="AL1476">
        <v>0</v>
      </c>
      <c r="AM1476">
        <v>0</v>
      </c>
      <c r="AN1476">
        <v>0</v>
      </c>
      <c r="AO1476">
        <v>0</v>
      </c>
      <c r="AP1476">
        <v>728</v>
      </c>
      <c r="AQ1476">
        <v>0</v>
      </c>
      <c r="AR1476">
        <v>0</v>
      </c>
      <c r="AS1476">
        <v>0</v>
      </c>
      <c r="AT1476" s="1">
        <v>161.65</v>
      </c>
      <c r="AU1476" s="1">
        <v>117681.2</v>
      </c>
      <c r="AV1476" s="1">
        <v>0</v>
      </c>
      <c r="AW1476" s="1">
        <v>117681.2</v>
      </c>
      <c r="AX1476" t="s">
        <v>3237</v>
      </c>
    </row>
    <row r="1477" spans="1:50" x14ac:dyDescent="0.25">
      <c r="A1477" t="s">
        <v>5719</v>
      </c>
      <c r="B1477" t="s">
        <v>190</v>
      </c>
      <c r="C1477" t="s">
        <v>251</v>
      </c>
      <c r="D1477" t="s">
        <v>5720</v>
      </c>
      <c r="E1477" t="s">
        <v>802</v>
      </c>
      <c r="F1477" t="s">
        <v>794</v>
      </c>
      <c r="G1477" t="s">
        <v>71</v>
      </c>
      <c r="H1477" t="s">
        <v>106</v>
      </c>
      <c r="I1477" t="s">
        <v>73</v>
      </c>
      <c r="J1477" t="s">
        <v>795</v>
      </c>
      <c r="K1477" t="s">
        <v>796</v>
      </c>
      <c r="L1477" t="s">
        <v>196</v>
      </c>
      <c r="M1477" t="s">
        <v>196</v>
      </c>
      <c r="N1477" t="s">
        <v>76</v>
      </c>
      <c r="O1477" t="s">
        <v>76</v>
      </c>
      <c r="P1477" t="s">
        <v>110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1</v>
      </c>
      <c r="AA1477">
        <v>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1</v>
      </c>
      <c r="AQ1477">
        <v>0</v>
      </c>
      <c r="AR1477">
        <v>0</v>
      </c>
      <c r="AS1477">
        <v>0</v>
      </c>
      <c r="AT1477" s="1">
        <v>493.84</v>
      </c>
      <c r="AU1477" s="1">
        <v>493.84</v>
      </c>
      <c r="AV1477" s="1">
        <v>0</v>
      </c>
      <c r="AW1477" s="1">
        <v>493.84</v>
      </c>
      <c r="AX1477" t="s">
        <v>796</v>
      </c>
    </row>
    <row r="1478" spans="1:50" x14ac:dyDescent="0.25">
      <c r="A1478" t="s">
        <v>5721</v>
      </c>
      <c r="B1478" t="s">
        <v>67</v>
      </c>
      <c r="C1478">
        <v>2014</v>
      </c>
      <c r="D1478" t="s">
        <v>5722</v>
      </c>
      <c r="E1478" t="s">
        <v>1584</v>
      </c>
      <c r="F1478" t="s">
        <v>1585</v>
      </c>
      <c r="G1478" t="s">
        <v>71</v>
      </c>
      <c r="H1478" t="s">
        <v>72</v>
      </c>
      <c r="I1478" t="s">
        <v>73</v>
      </c>
      <c r="J1478" t="s">
        <v>1586</v>
      </c>
      <c r="K1478" t="s">
        <v>1587</v>
      </c>
      <c r="L1478" t="s">
        <v>61</v>
      </c>
      <c r="M1478" t="s">
        <v>76</v>
      </c>
      <c r="N1478" t="s">
        <v>76</v>
      </c>
      <c r="O1478" t="s">
        <v>76</v>
      </c>
      <c r="P1478" t="s">
        <v>77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 s="1" t="s">
        <v>78</v>
      </c>
      <c r="AU1478" s="1">
        <v>0</v>
      </c>
      <c r="AV1478" s="1">
        <v>0</v>
      </c>
      <c r="AW1478" s="1">
        <v>0</v>
      </c>
      <c r="AX1478" t="s">
        <v>1587</v>
      </c>
    </row>
    <row r="1479" spans="1:50" x14ac:dyDescent="0.25">
      <c r="A1479" t="s">
        <v>5746</v>
      </c>
      <c r="B1479" t="s">
        <v>51</v>
      </c>
      <c r="C1479" t="s">
        <v>156</v>
      </c>
      <c r="D1479" t="s">
        <v>5747</v>
      </c>
      <c r="E1479" t="s">
        <v>5748</v>
      </c>
      <c r="F1479" t="s">
        <v>159</v>
      </c>
      <c r="G1479" t="s">
        <v>56</v>
      </c>
      <c r="H1479" t="s">
        <v>57</v>
      </c>
      <c r="I1479" t="s">
        <v>90</v>
      </c>
      <c r="J1479" t="s">
        <v>91</v>
      </c>
      <c r="K1479" t="s">
        <v>160</v>
      </c>
      <c r="L1479" t="s">
        <v>61</v>
      </c>
      <c r="M1479" t="s">
        <v>76</v>
      </c>
      <c r="N1479" t="s">
        <v>76</v>
      </c>
      <c r="O1479" t="s">
        <v>76</v>
      </c>
      <c r="P1479" t="s">
        <v>65</v>
      </c>
      <c r="Q1479">
        <v>862</v>
      </c>
      <c r="R1479">
        <v>862</v>
      </c>
      <c r="S1479">
        <v>132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10</v>
      </c>
      <c r="AG1479">
        <v>1208</v>
      </c>
      <c r="AH1479">
        <v>0</v>
      </c>
      <c r="AI1479">
        <v>1218</v>
      </c>
      <c r="AJ1479">
        <v>1409</v>
      </c>
      <c r="AK1479">
        <v>177</v>
      </c>
      <c r="AL1479">
        <v>49</v>
      </c>
      <c r="AM1479">
        <v>0</v>
      </c>
      <c r="AN1479">
        <v>636</v>
      </c>
      <c r="AO1479">
        <v>0</v>
      </c>
      <c r="AP1479">
        <v>862</v>
      </c>
      <c r="AQ1479">
        <v>0</v>
      </c>
      <c r="AR1479">
        <v>1218</v>
      </c>
      <c r="AS1479">
        <v>640</v>
      </c>
      <c r="AT1479" s="1">
        <v>489.49</v>
      </c>
      <c r="AU1479" s="1">
        <v>421940.38</v>
      </c>
      <c r="AV1479" s="1">
        <v>596198.82000000007</v>
      </c>
      <c r="AW1479" s="1">
        <v>0</v>
      </c>
      <c r="AX1479" t="s">
        <v>160</v>
      </c>
    </row>
    <row r="1480" spans="1:50" x14ac:dyDescent="0.25">
      <c r="A1480" t="s">
        <v>5749</v>
      </c>
      <c r="B1480" t="s">
        <v>67</v>
      </c>
      <c r="C1480">
        <v>2014</v>
      </c>
      <c r="D1480" t="s">
        <v>5750</v>
      </c>
      <c r="E1480" t="s">
        <v>2169</v>
      </c>
      <c r="F1480" t="s">
        <v>2170</v>
      </c>
      <c r="G1480" t="s">
        <v>71</v>
      </c>
      <c r="H1480" t="s">
        <v>72</v>
      </c>
      <c r="I1480" t="s">
        <v>73</v>
      </c>
      <c r="J1480" t="s">
        <v>2171</v>
      </c>
      <c r="K1480" t="s">
        <v>2172</v>
      </c>
      <c r="L1480" t="s">
        <v>61</v>
      </c>
      <c r="M1480" t="s">
        <v>76</v>
      </c>
      <c r="N1480" t="s">
        <v>76</v>
      </c>
      <c r="O1480" t="s">
        <v>76</v>
      </c>
      <c r="P1480" t="s">
        <v>77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 s="1" t="s">
        <v>78</v>
      </c>
      <c r="AU1480" s="1">
        <v>0</v>
      </c>
      <c r="AV1480" s="1">
        <v>0</v>
      </c>
      <c r="AW1480" s="1">
        <v>0</v>
      </c>
      <c r="AX1480" t="s">
        <v>2172</v>
      </c>
    </row>
    <row r="1481" spans="1:50" x14ac:dyDescent="0.25">
      <c r="A1481" t="s">
        <v>8230</v>
      </c>
      <c r="B1481" t="s">
        <v>67</v>
      </c>
      <c r="C1481" t="s">
        <v>284</v>
      </c>
      <c r="D1481" t="s">
        <v>8231</v>
      </c>
      <c r="E1481" t="s">
        <v>8314</v>
      </c>
      <c r="F1481" t="s">
        <v>8264</v>
      </c>
      <c r="G1481" t="s">
        <v>71</v>
      </c>
      <c r="H1481" t="s">
        <v>72</v>
      </c>
      <c r="I1481" t="s">
        <v>280</v>
      </c>
      <c r="J1481" t="s">
        <v>8287</v>
      </c>
      <c r="K1481" t="s">
        <v>8232</v>
      </c>
      <c r="L1481" t="s">
        <v>61</v>
      </c>
      <c r="M1481" t="s">
        <v>76</v>
      </c>
      <c r="N1481" t="s">
        <v>76</v>
      </c>
      <c r="O1481" t="s">
        <v>76</v>
      </c>
      <c r="P1481" t="s">
        <v>77</v>
      </c>
      <c r="Q1481">
        <v>988</v>
      </c>
      <c r="R1481">
        <v>988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158</v>
      </c>
      <c r="AF1481">
        <v>0</v>
      </c>
      <c r="AG1481">
        <v>0</v>
      </c>
      <c r="AH1481">
        <v>0</v>
      </c>
      <c r="AI1481">
        <v>158</v>
      </c>
      <c r="AJ1481">
        <v>92</v>
      </c>
      <c r="AK1481">
        <v>868</v>
      </c>
      <c r="AL1481">
        <v>0</v>
      </c>
      <c r="AM1481">
        <v>0</v>
      </c>
      <c r="AN1481">
        <v>120</v>
      </c>
      <c r="AO1481">
        <v>0</v>
      </c>
      <c r="AP1481">
        <v>988</v>
      </c>
      <c r="AQ1481">
        <v>158</v>
      </c>
      <c r="AR1481">
        <v>0</v>
      </c>
      <c r="AS1481">
        <v>1042</v>
      </c>
      <c r="AT1481" s="1">
        <v>978.57460000000003</v>
      </c>
      <c r="AU1481" s="1">
        <v>966831.70480000007</v>
      </c>
      <c r="AV1481" s="1">
        <v>154614.7868</v>
      </c>
      <c r="AW1481" s="1">
        <v>0</v>
      </c>
      <c r="AX1481" t="s">
        <v>8232</v>
      </c>
    </row>
    <row r="1482" spans="1:50" x14ac:dyDescent="0.25">
      <c r="A1482" t="s">
        <v>6555</v>
      </c>
      <c r="B1482" t="s">
        <v>101</v>
      </c>
      <c r="C1482" t="s">
        <v>76</v>
      </c>
      <c r="D1482" t="s">
        <v>6556</v>
      </c>
      <c r="E1482" t="s">
        <v>954</v>
      </c>
      <c r="F1482" t="s">
        <v>229</v>
      </c>
      <c r="G1482" t="s">
        <v>71</v>
      </c>
      <c r="H1482" t="s">
        <v>106</v>
      </c>
      <c r="I1482" t="s">
        <v>230</v>
      </c>
      <c r="J1482" t="s">
        <v>231</v>
      </c>
      <c r="K1482" t="s">
        <v>229</v>
      </c>
      <c r="L1482" t="s">
        <v>61</v>
      </c>
      <c r="M1482" t="s">
        <v>76</v>
      </c>
      <c r="N1482" t="s">
        <v>76</v>
      </c>
      <c r="O1482" t="s">
        <v>76</v>
      </c>
      <c r="P1482" t="s">
        <v>110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 s="1" t="s">
        <v>78</v>
      </c>
      <c r="AU1482" s="1">
        <v>0</v>
      </c>
      <c r="AV1482" s="1">
        <v>0</v>
      </c>
      <c r="AW1482" s="1">
        <v>0</v>
      </c>
      <c r="AX1482" t="s">
        <v>229</v>
      </c>
    </row>
    <row r="1483" spans="1:50" x14ac:dyDescent="0.25">
      <c r="A1483" t="s">
        <v>6557</v>
      </c>
      <c r="B1483" t="s">
        <v>67</v>
      </c>
      <c r="C1483" t="s">
        <v>94</v>
      </c>
      <c r="D1483" t="s">
        <v>6558</v>
      </c>
      <c r="E1483" t="s">
        <v>6559</v>
      </c>
      <c r="F1483" t="s">
        <v>651</v>
      </c>
      <c r="G1483" t="s">
        <v>71</v>
      </c>
      <c r="H1483" t="s">
        <v>72</v>
      </c>
      <c r="I1483" t="s">
        <v>73</v>
      </c>
      <c r="J1483" t="s">
        <v>652</v>
      </c>
      <c r="K1483" t="s">
        <v>653</v>
      </c>
      <c r="L1483" t="s">
        <v>61</v>
      </c>
      <c r="M1483" t="s">
        <v>76</v>
      </c>
      <c r="N1483" t="s">
        <v>76</v>
      </c>
      <c r="O1483" t="s">
        <v>76</v>
      </c>
      <c r="P1483" t="s">
        <v>77</v>
      </c>
      <c r="Q1483">
        <v>1</v>
      </c>
      <c r="R1483">
        <v>1</v>
      </c>
      <c r="S1483">
        <v>1</v>
      </c>
      <c r="T1483">
        <v>1</v>
      </c>
      <c r="U1483">
        <v>1</v>
      </c>
      <c r="V1483">
        <v>1</v>
      </c>
      <c r="W1483">
        <v>1</v>
      </c>
      <c r="X1483">
        <v>1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1</v>
      </c>
      <c r="AQ1483">
        <v>0</v>
      </c>
      <c r="AR1483">
        <v>0</v>
      </c>
      <c r="AS1483">
        <v>0</v>
      </c>
      <c r="AT1483" s="1">
        <v>716.9</v>
      </c>
      <c r="AU1483" s="1">
        <v>716.9</v>
      </c>
      <c r="AV1483" s="1">
        <v>0</v>
      </c>
      <c r="AW1483" s="1">
        <v>716.9</v>
      </c>
      <c r="AX1483" t="s">
        <v>653</v>
      </c>
    </row>
    <row r="1484" spans="1:50" x14ac:dyDescent="0.25">
      <c r="A1484" t="s">
        <v>6560</v>
      </c>
      <c r="B1484" t="s">
        <v>101</v>
      </c>
      <c r="C1484" t="s">
        <v>102</v>
      </c>
      <c r="D1484" t="s">
        <v>6561</v>
      </c>
      <c r="E1484" t="s">
        <v>1215</v>
      </c>
      <c r="F1484" t="s">
        <v>1214</v>
      </c>
      <c r="G1484" t="s">
        <v>71</v>
      </c>
      <c r="H1484" t="s">
        <v>106</v>
      </c>
      <c r="I1484" t="s">
        <v>107</v>
      </c>
      <c r="J1484" t="s">
        <v>1215</v>
      </c>
      <c r="K1484" t="s">
        <v>1216</v>
      </c>
      <c r="L1484" t="s">
        <v>61</v>
      </c>
      <c r="M1484" t="s">
        <v>76</v>
      </c>
      <c r="N1484" t="s">
        <v>76</v>
      </c>
      <c r="O1484" t="s">
        <v>76</v>
      </c>
      <c r="P1484" t="s">
        <v>110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 s="1" t="s">
        <v>78</v>
      </c>
      <c r="AU1484" s="1">
        <v>0</v>
      </c>
      <c r="AV1484" s="1">
        <v>0</v>
      </c>
      <c r="AW1484" s="1">
        <v>0</v>
      </c>
      <c r="AX1484" t="s">
        <v>1216</v>
      </c>
    </row>
    <row r="1485" spans="1:50" x14ac:dyDescent="0.25">
      <c r="A1485" t="s">
        <v>6562</v>
      </c>
      <c r="B1485" t="s">
        <v>101</v>
      </c>
      <c r="C1485" t="s">
        <v>615</v>
      </c>
      <c r="D1485" t="s">
        <v>6563</v>
      </c>
      <c r="E1485" t="s">
        <v>6564</v>
      </c>
      <c r="F1485" t="s">
        <v>618</v>
      </c>
      <c r="G1485" t="s">
        <v>71</v>
      </c>
      <c r="H1485" t="s">
        <v>106</v>
      </c>
      <c r="I1485" t="s">
        <v>73</v>
      </c>
      <c r="J1485" t="s">
        <v>619</v>
      </c>
      <c r="K1485" t="s">
        <v>620</v>
      </c>
      <c r="L1485" t="s">
        <v>61</v>
      </c>
      <c r="M1485" t="s">
        <v>62</v>
      </c>
      <c r="N1485" t="s">
        <v>76</v>
      </c>
      <c r="O1485" t="s">
        <v>76</v>
      </c>
      <c r="P1485" t="s">
        <v>110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 s="1" t="s">
        <v>78</v>
      </c>
      <c r="AU1485" s="1">
        <v>0</v>
      </c>
      <c r="AV1485" s="1">
        <v>0</v>
      </c>
      <c r="AW1485" s="1">
        <v>0</v>
      </c>
      <c r="AX1485" t="s">
        <v>620</v>
      </c>
    </row>
    <row r="1486" spans="1:50" x14ac:dyDescent="0.25">
      <c r="A1486" t="s">
        <v>6565</v>
      </c>
      <c r="B1486" t="s">
        <v>51</v>
      </c>
      <c r="C1486">
        <v>2013</v>
      </c>
      <c r="D1486" t="s">
        <v>6566</v>
      </c>
      <c r="E1486" t="s">
        <v>6567</v>
      </c>
      <c r="F1486" t="s">
        <v>1865</v>
      </c>
      <c r="G1486" t="s">
        <v>319</v>
      </c>
      <c r="H1486" t="s">
        <v>57</v>
      </c>
      <c r="I1486" t="s">
        <v>90</v>
      </c>
      <c r="J1486" t="s">
        <v>76</v>
      </c>
      <c r="K1486" t="s">
        <v>1866</v>
      </c>
      <c r="L1486" t="s">
        <v>61</v>
      </c>
      <c r="M1486" t="s">
        <v>62</v>
      </c>
      <c r="N1486" t="s">
        <v>63</v>
      </c>
      <c r="O1486" t="s">
        <v>372</v>
      </c>
      <c r="P1486" t="s">
        <v>65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 s="1">
        <v>481.85002338363</v>
      </c>
      <c r="AU1486" s="1">
        <v>0</v>
      </c>
      <c r="AV1486" s="1">
        <v>0</v>
      </c>
      <c r="AW1486" s="1">
        <v>0</v>
      </c>
      <c r="AX1486" t="s">
        <v>1866</v>
      </c>
    </row>
    <row r="1487" spans="1:50" x14ac:dyDescent="0.25">
      <c r="A1487" t="s">
        <v>6143</v>
      </c>
      <c r="B1487" t="s">
        <v>101</v>
      </c>
      <c r="C1487" t="s">
        <v>718</v>
      </c>
      <c r="D1487" t="s">
        <v>6144</v>
      </c>
      <c r="E1487" t="s">
        <v>5388</v>
      </c>
      <c r="F1487" t="s">
        <v>451</v>
      </c>
      <c r="G1487" t="s">
        <v>71</v>
      </c>
      <c r="H1487" t="s">
        <v>106</v>
      </c>
      <c r="I1487" t="s">
        <v>73</v>
      </c>
      <c r="J1487" t="s">
        <v>452</v>
      </c>
      <c r="K1487" t="s">
        <v>453</v>
      </c>
      <c r="L1487" t="s">
        <v>61</v>
      </c>
      <c r="M1487" t="s">
        <v>76</v>
      </c>
      <c r="N1487" t="s">
        <v>76</v>
      </c>
      <c r="O1487" t="s">
        <v>76</v>
      </c>
      <c r="P1487" t="s">
        <v>110</v>
      </c>
      <c r="Q1487">
        <v>17</v>
      </c>
      <c r="R1487">
        <v>17</v>
      </c>
      <c r="S1487">
        <v>17</v>
      </c>
      <c r="T1487">
        <v>17</v>
      </c>
      <c r="U1487">
        <v>17</v>
      </c>
      <c r="V1487">
        <v>17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</v>
      </c>
      <c r="AK1487">
        <v>15</v>
      </c>
      <c r="AL1487">
        <v>0</v>
      </c>
      <c r="AM1487">
        <v>0</v>
      </c>
      <c r="AN1487">
        <v>2</v>
      </c>
      <c r="AO1487">
        <v>0</v>
      </c>
      <c r="AP1487">
        <v>17</v>
      </c>
      <c r="AQ1487">
        <v>0</v>
      </c>
      <c r="AR1487">
        <v>0</v>
      </c>
      <c r="AS1487">
        <v>0</v>
      </c>
      <c r="AT1487" s="1">
        <v>633.92999999999995</v>
      </c>
      <c r="AU1487" s="1">
        <v>10776.81</v>
      </c>
      <c r="AV1487" s="1">
        <v>0</v>
      </c>
      <c r="AW1487" s="1">
        <v>0</v>
      </c>
      <c r="AX1487" t="s">
        <v>453</v>
      </c>
    </row>
    <row r="1488" spans="1:50" x14ac:dyDescent="0.25">
      <c r="A1488" t="s">
        <v>6145</v>
      </c>
      <c r="B1488" t="s">
        <v>67</v>
      </c>
      <c r="C1488">
        <v>2014</v>
      </c>
      <c r="D1488" t="s">
        <v>6146</v>
      </c>
      <c r="E1488" t="s">
        <v>1526</v>
      </c>
      <c r="F1488" t="s">
        <v>1527</v>
      </c>
      <c r="G1488" t="s">
        <v>71</v>
      </c>
      <c r="H1488" t="s">
        <v>72</v>
      </c>
      <c r="I1488" t="s">
        <v>73</v>
      </c>
      <c r="J1488" t="s">
        <v>1528</v>
      </c>
      <c r="K1488" t="s">
        <v>1529</v>
      </c>
      <c r="L1488" t="s">
        <v>61</v>
      </c>
      <c r="M1488" t="s">
        <v>76</v>
      </c>
      <c r="N1488" t="s">
        <v>76</v>
      </c>
      <c r="O1488" t="s">
        <v>76</v>
      </c>
      <c r="P1488" t="s">
        <v>77</v>
      </c>
      <c r="Q1488">
        <v>358</v>
      </c>
      <c r="R1488">
        <v>358</v>
      </c>
      <c r="S1488">
        <v>358</v>
      </c>
      <c r="T1488">
        <v>358</v>
      </c>
      <c r="U1488">
        <v>358</v>
      </c>
      <c r="V1488">
        <v>358</v>
      </c>
      <c r="W1488">
        <v>302</v>
      </c>
      <c r="X1488">
        <v>302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</v>
      </c>
      <c r="AK1488">
        <v>358</v>
      </c>
      <c r="AL1488">
        <v>0</v>
      </c>
      <c r="AM1488">
        <v>0</v>
      </c>
      <c r="AN1488">
        <v>0</v>
      </c>
      <c r="AO1488">
        <v>0</v>
      </c>
      <c r="AP1488">
        <v>358</v>
      </c>
      <c r="AQ1488">
        <v>0</v>
      </c>
      <c r="AR1488">
        <v>0</v>
      </c>
      <c r="AS1488">
        <v>0</v>
      </c>
      <c r="AT1488" s="1">
        <v>550.99</v>
      </c>
      <c r="AU1488" s="1">
        <v>197254.42</v>
      </c>
      <c r="AV1488" s="1">
        <v>0</v>
      </c>
      <c r="AW1488" s="1">
        <v>166398.98000000001</v>
      </c>
      <c r="AX1488" t="s">
        <v>1529</v>
      </c>
    </row>
    <row r="1489" spans="1:50" x14ac:dyDescent="0.25">
      <c r="A1489" t="s">
        <v>6215</v>
      </c>
      <c r="B1489" t="s">
        <v>101</v>
      </c>
      <c r="C1489" t="s">
        <v>102</v>
      </c>
      <c r="D1489" t="s">
        <v>6216</v>
      </c>
      <c r="E1489" t="s">
        <v>6217</v>
      </c>
      <c r="F1489" t="s">
        <v>1591</v>
      </c>
      <c r="G1489" t="s">
        <v>71</v>
      </c>
      <c r="H1489" t="s">
        <v>106</v>
      </c>
      <c r="I1489" t="s">
        <v>674</v>
      </c>
      <c r="J1489" t="s">
        <v>1592</v>
      </c>
      <c r="K1489" t="s">
        <v>1593</v>
      </c>
      <c r="L1489" t="s">
        <v>61</v>
      </c>
      <c r="M1489" t="s">
        <v>76</v>
      </c>
      <c r="N1489" t="s">
        <v>76</v>
      </c>
      <c r="O1489" t="s">
        <v>76</v>
      </c>
      <c r="P1489" t="s">
        <v>110</v>
      </c>
      <c r="Q1489">
        <v>2164</v>
      </c>
      <c r="R1489">
        <v>2164</v>
      </c>
      <c r="S1489">
        <v>2104</v>
      </c>
      <c r="T1489">
        <v>2080</v>
      </c>
      <c r="U1489">
        <v>2080</v>
      </c>
      <c r="V1489">
        <v>1337</v>
      </c>
      <c r="W1489">
        <v>830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2164</v>
      </c>
      <c r="AL1489">
        <v>0</v>
      </c>
      <c r="AM1489">
        <v>0</v>
      </c>
      <c r="AN1489">
        <v>0</v>
      </c>
      <c r="AO1489">
        <v>0</v>
      </c>
      <c r="AP1489">
        <v>2164</v>
      </c>
      <c r="AQ1489">
        <v>0</v>
      </c>
      <c r="AR1489">
        <v>0</v>
      </c>
      <c r="AS1489">
        <v>0</v>
      </c>
      <c r="AT1489" s="1">
        <v>545.77</v>
      </c>
      <c r="AU1489" s="1">
        <v>1181046.28</v>
      </c>
      <c r="AV1489" s="1">
        <v>0</v>
      </c>
      <c r="AW1489" s="1">
        <v>0</v>
      </c>
      <c r="AX1489" t="s">
        <v>1593</v>
      </c>
    </row>
    <row r="1490" spans="1:50" x14ac:dyDescent="0.25">
      <c r="A1490" t="s">
        <v>6218</v>
      </c>
      <c r="B1490" t="s">
        <v>67</v>
      </c>
      <c r="C1490">
        <v>2014</v>
      </c>
      <c r="D1490" t="s">
        <v>6219</v>
      </c>
      <c r="E1490" t="s">
        <v>555</v>
      </c>
      <c r="F1490" t="s">
        <v>556</v>
      </c>
      <c r="G1490" t="s">
        <v>71</v>
      </c>
      <c r="H1490" t="s">
        <v>72</v>
      </c>
      <c r="I1490" t="s">
        <v>355</v>
      </c>
      <c r="J1490" t="s">
        <v>557</v>
      </c>
      <c r="K1490" t="s">
        <v>558</v>
      </c>
      <c r="L1490" t="s">
        <v>61</v>
      </c>
      <c r="M1490" t="s">
        <v>76</v>
      </c>
      <c r="N1490" t="s">
        <v>76</v>
      </c>
      <c r="O1490" t="s">
        <v>76</v>
      </c>
      <c r="P1490" t="s">
        <v>77</v>
      </c>
      <c r="Q1490">
        <v>251</v>
      </c>
      <c r="R1490">
        <v>251</v>
      </c>
      <c r="S1490">
        <v>251</v>
      </c>
      <c r="T1490">
        <v>251</v>
      </c>
      <c r="U1490">
        <v>251</v>
      </c>
      <c r="V1490">
        <v>251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</v>
      </c>
      <c r="AK1490">
        <v>251</v>
      </c>
      <c r="AL1490">
        <v>0</v>
      </c>
      <c r="AM1490">
        <v>0</v>
      </c>
      <c r="AN1490">
        <v>0</v>
      </c>
      <c r="AO1490">
        <v>0</v>
      </c>
      <c r="AP1490">
        <v>251</v>
      </c>
      <c r="AQ1490">
        <v>0</v>
      </c>
      <c r="AR1490">
        <v>0</v>
      </c>
      <c r="AS1490">
        <v>0</v>
      </c>
      <c r="AT1490" s="1">
        <v>782.42</v>
      </c>
      <c r="AU1490" s="1">
        <v>196387.41999999998</v>
      </c>
      <c r="AV1490" s="1">
        <v>0</v>
      </c>
      <c r="AW1490" s="1">
        <v>0</v>
      </c>
      <c r="AX1490" t="s">
        <v>558</v>
      </c>
    </row>
    <row r="1491" spans="1:50" x14ac:dyDescent="0.25">
      <c r="A1491" t="s">
        <v>6220</v>
      </c>
      <c r="B1491" t="s">
        <v>101</v>
      </c>
      <c r="C1491" t="s">
        <v>718</v>
      </c>
      <c r="D1491" t="s">
        <v>6221</v>
      </c>
      <c r="E1491" t="s">
        <v>6222</v>
      </c>
      <c r="F1491" t="s">
        <v>486</v>
      </c>
      <c r="G1491" t="s">
        <v>71</v>
      </c>
      <c r="H1491" t="s">
        <v>106</v>
      </c>
      <c r="I1491" t="s">
        <v>230</v>
      </c>
      <c r="J1491" t="s">
        <v>487</v>
      </c>
      <c r="K1491" t="s">
        <v>488</v>
      </c>
      <c r="L1491" t="s">
        <v>61</v>
      </c>
      <c r="M1491" t="s">
        <v>76</v>
      </c>
      <c r="N1491" t="s">
        <v>76</v>
      </c>
      <c r="O1491" t="s">
        <v>76</v>
      </c>
      <c r="P1491" t="s">
        <v>110</v>
      </c>
      <c r="Q1491">
        <v>12</v>
      </c>
      <c r="R1491">
        <v>12</v>
      </c>
      <c r="S1491">
        <v>12</v>
      </c>
      <c r="T1491">
        <v>12</v>
      </c>
      <c r="U1491">
        <v>12</v>
      </c>
      <c r="V1491">
        <v>12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12</v>
      </c>
      <c r="AL1491">
        <v>0</v>
      </c>
      <c r="AM1491">
        <v>0</v>
      </c>
      <c r="AN1491">
        <v>0</v>
      </c>
      <c r="AO1491">
        <v>0</v>
      </c>
      <c r="AP1491">
        <v>12</v>
      </c>
      <c r="AQ1491">
        <v>0</v>
      </c>
      <c r="AR1491">
        <v>0</v>
      </c>
      <c r="AS1491">
        <v>0</v>
      </c>
      <c r="AT1491" s="1">
        <v>383.95</v>
      </c>
      <c r="AU1491" s="1">
        <v>4607.3999999999996</v>
      </c>
      <c r="AV1491" s="1">
        <v>0</v>
      </c>
      <c r="AW1491" s="1">
        <v>0</v>
      </c>
      <c r="AX1491" t="s">
        <v>488</v>
      </c>
    </row>
    <row r="1492" spans="1:50" x14ac:dyDescent="0.25">
      <c r="A1492" t="s">
        <v>5466</v>
      </c>
      <c r="B1492" t="s">
        <v>51</v>
      </c>
      <c r="C1492" t="s">
        <v>112</v>
      </c>
      <c r="D1492" t="s">
        <v>5467</v>
      </c>
      <c r="E1492" t="s">
        <v>5468</v>
      </c>
      <c r="F1492" t="s">
        <v>1116</v>
      </c>
      <c r="G1492" t="s">
        <v>56</v>
      </c>
      <c r="H1492" t="s">
        <v>57</v>
      </c>
      <c r="I1492" t="s">
        <v>58</v>
      </c>
      <c r="J1492" t="s">
        <v>1117</v>
      </c>
      <c r="K1492" t="s">
        <v>1118</v>
      </c>
      <c r="L1492" t="s">
        <v>61</v>
      </c>
      <c r="M1492" t="s">
        <v>76</v>
      </c>
      <c r="N1492" t="s">
        <v>76</v>
      </c>
      <c r="O1492" t="s">
        <v>76</v>
      </c>
      <c r="P1492" t="s">
        <v>65</v>
      </c>
      <c r="Q1492">
        <v>1100</v>
      </c>
      <c r="R1492">
        <v>1100</v>
      </c>
      <c r="S1492">
        <v>1100</v>
      </c>
      <c r="T1492">
        <v>522</v>
      </c>
      <c r="U1492">
        <v>522</v>
      </c>
      <c r="V1492">
        <v>321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792</v>
      </c>
      <c r="AH1492">
        <v>0</v>
      </c>
      <c r="AI1492">
        <v>792</v>
      </c>
      <c r="AJ1492">
        <v>0</v>
      </c>
      <c r="AK1492">
        <v>1032</v>
      </c>
      <c r="AL1492">
        <v>68</v>
      </c>
      <c r="AM1492">
        <v>0</v>
      </c>
      <c r="AN1492">
        <v>0</v>
      </c>
      <c r="AO1492">
        <v>0</v>
      </c>
      <c r="AP1492">
        <v>1100</v>
      </c>
      <c r="AQ1492">
        <v>288</v>
      </c>
      <c r="AR1492">
        <v>504</v>
      </c>
      <c r="AS1492">
        <v>216</v>
      </c>
      <c r="AT1492" s="1">
        <v>914.02</v>
      </c>
      <c r="AU1492" s="1">
        <v>1005422</v>
      </c>
      <c r="AV1492" s="1">
        <v>723903.84</v>
      </c>
      <c r="AW1492" s="1">
        <v>0</v>
      </c>
      <c r="AX1492" t="s">
        <v>1118</v>
      </c>
    </row>
    <row r="1493" spans="1:50" x14ac:dyDescent="0.25">
      <c r="A1493" t="s">
        <v>5469</v>
      </c>
      <c r="B1493" t="s">
        <v>101</v>
      </c>
      <c r="C1493" t="s">
        <v>171</v>
      </c>
      <c r="D1493" t="s">
        <v>5470</v>
      </c>
      <c r="E1493" t="s">
        <v>5471</v>
      </c>
      <c r="F1493" t="s">
        <v>414</v>
      </c>
      <c r="G1493" t="s">
        <v>71</v>
      </c>
      <c r="H1493" t="s">
        <v>106</v>
      </c>
      <c r="I1493" t="s">
        <v>73</v>
      </c>
      <c r="J1493" t="s">
        <v>415</v>
      </c>
      <c r="K1493" t="s">
        <v>416</v>
      </c>
      <c r="L1493" t="s">
        <v>61</v>
      </c>
      <c r="M1493" t="s">
        <v>76</v>
      </c>
      <c r="N1493" t="s">
        <v>76</v>
      </c>
      <c r="O1493" t="s">
        <v>76</v>
      </c>
      <c r="P1493" t="s">
        <v>110</v>
      </c>
      <c r="Q1493">
        <v>40</v>
      </c>
      <c r="R1493">
        <v>40</v>
      </c>
      <c r="S1493">
        <v>5</v>
      </c>
      <c r="T1493">
        <v>5</v>
      </c>
      <c r="U1493">
        <v>5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1885</v>
      </c>
      <c r="AH1493">
        <v>0</v>
      </c>
      <c r="AI1493">
        <v>1885</v>
      </c>
      <c r="AJ1493">
        <v>10</v>
      </c>
      <c r="AK1493">
        <v>40</v>
      </c>
      <c r="AL1493">
        <v>0</v>
      </c>
      <c r="AM1493">
        <v>0</v>
      </c>
      <c r="AN1493">
        <v>0</v>
      </c>
      <c r="AO1493">
        <v>0</v>
      </c>
      <c r="AP1493">
        <v>40</v>
      </c>
      <c r="AQ1493">
        <v>1885</v>
      </c>
      <c r="AR1493">
        <v>0</v>
      </c>
      <c r="AS1493">
        <v>1920</v>
      </c>
      <c r="AT1493" s="1">
        <v>526.2441</v>
      </c>
      <c r="AU1493" s="1">
        <v>21049.763999999999</v>
      </c>
      <c r="AV1493" s="1">
        <v>991970.12849999999</v>
      </c>
      <c r="AW1493" s="1">
        <v>0</v>
      </c>
      <c r="AX1493" t="s">
        <v>416</v>
      </c>
    </row>
    <row r="1494" spans="1:50" x14ac:dyDescent="0.25">
      <c r="A1494" t="s">
        <v>5472</v>
      </c>
      <c r="B1494" t="s">
        <v>67</v>
      </c>
      <c r="C1494">
        <v>2014</v>
      </c>
      <c r="D1494" t="s">
        <v>5473</v>
      </c>
      <c r="E1494" t="s">
        <v>834</v>
      </c>
      <c r="F1494" t="s">
        <v>451</v>
      </c>
      <c r="G1494" t="s">
        <v>71</v>
      </c>
      <c r="H1494" t="s">
        <v>72</v>
      </c>
      <c r="I1494" t="s">
        <v>73</v>
      </c>
      <c r="J1494" t="s">
        <v>452</v>
      </c>
      <c r="K1494" t="s">
        <v>453</v>
      </c>
      <c r="L1494" t="s">
        <v>61</v>
      </c>
      <c r="M1494" t="s">
        <v>76</v>
      </c>
      <c r="N1494" t="s">
        <v>76</v>
      </c>
      <c r="O1494" t="s">
        <v>76</v>
      </c>
      <c r="P1494" t="s">
        <v>77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 s="1" t="s">
        <v>78</v>
      </c>
      <c r="AU1494" s="1">
        <v>0</v>
      </c>
      <c r="AV1494" s="1">
        <v>0</v>
      </c>
      <c r="AW1494" s="1">
        <v>0</v>
      </c>
      <c r="AX1494" t="s">
        <v>453</v>
      </c>
    </row>
    <row r="1495" spans="1:50" x14ac:dyDescent="0.25">
      <c r="A1495" t="s">
        <v>5474</v>
      </c>
      <c r="B1495" t="s">
        <v>67</v>
      </c>
      <c r="C1495">
        <v>2014</v>
      </c>
      <c r="D1495" t="s">
        <v>5475</v>
      </c>
      <c r="E1495" t="s">
        <v>1838</v>
      </c>
      <c r="F1495" t="s">
        <v>535</v>
      </c>
      <c r="G1495" t="s">
        <v>71</v>
      </c>
      <c r="H1495" t="s">
        <v>72</v>
      </c>
      <c r="I1495" t="s">
        <v>230</v>
      </c>
      <c r="J1495" t="s">
        <v>536</v>
      </c>
      <c r="K1495" t="s">
        <v>537</v>
      </c>
      <c r="L1495" t="s">
        <v>61</v>
      </c>
      <c r="M1495" t="s">
        <v>76</v>
      </c>
      <c r="N1495" t="s">
        <v>76</v>
      </c>
      <c r="O1495" t="s">
        <v>76</v>
      </c>
      <c r="P1495" t="s">
        <v>77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 s="1" t="s">
        <v>78</v>
      </c>
      <c r="AU1495" s="1">
        <v>0</v>
      </c>
      <c r="AV1495" s="1">
        <v>0</v>
      </c>
      <c r="AW1495" s="1">
        <v>0</v>
      </c>
      <c r="AX1495" t="s">
        <v>537</v>
      </c>
    </row>
    <row r="1496" spans="1:50" x14ac:dyDescent="0.25">
      <c r="A1496" t="s">
        <v>3977</v>
      </c>
      <c r="B1496" t="s">
        <v>67</v>
      </c>
      <c r="C1496">
        <v>2014</v>
      </c>
      <c r="D1496" t="s">
        <v>3978</v>
      </c>
      <c r="E1496" t="s">
        <v>151</v>
      </c>
      <c r="F1496" t="s">
        <v>152</v>
      </c>
      <c r="G1496" t="s">
        <v>71</v>
      </c>
      <c r="H1496" t="s">
        <v>72</v>
      </c>
      <c r="I1496" t="s">
        <v>73</v>
      </c>
      <c r="J1496" t="s">
        <v>153</v>
      </c>
      <c r="K1496" t="s">
        <v>154</v>
      </c>
      <c r="L1496" t="s">
        <v>61</v>
      </c>
      <c r="M1496" t="s">
        <v>76</v>
      </c>
      <c r="N1496" t="s">
        <v>76</v>
      </c>
      <c r="O1496" t="s">
        <v>76</v>
      </c>
      <c r="P1496" t="s">
        <v>77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 s="1" t="s">
        <v>78</v>
      </c>
      <c r="AU1496" s="1">
        <v>0</v>
      </c>
      <c r="AV1496" s="1">
        <v>0</v>
      </c>
      <c r="AW1496" s="1">
        <v>0</v>
      </c>
      <c r="AX1496" t="s">
        <v>154</v>
      </c>
    </row>
    <row r="1497" spans="1:50" x14ac:dyDescent="0.25">
      <c r="A1497" t="s">
        <v>6738</v>
      </c>
      <c r="B1497" t="s">
        <v>67</v>
      </c>
      <c r="C1497" t="s">
        <v>284</v>
      </c>
      <c r="D1497" t="s">
        <v>6739</v>
      </c>
      <c r="E1497" t="s">
        <v>8388</v>
      </c>
      <c r="F1497" t="s">
        <v>329</v>
      </c>
      <c r="G1497" t="s">
        <v>71</v>
      </c>
      <c r="H1497" t="s">
        <v>72</v>
      </c>
      <c r="I1497" t="s">
        <v>73</v>
      </c>
      <c r="J1497" t="s">
        <v>330</v>
      </c>
      <c r="K1497" t="s">
        <v>331</v>
      </c>
      <c r="L1497" t="s">
        <v>61</v>
      </c>
      <c r="M1497" t="s">
        <v>76</v>
      </c>
      <c r="N1497" t="s">
        <v>76</v>
      </c>
      <c r="O1497" t="s">
        <v>76</v>
      </c>
      <c r="P1497" t="s">
        <v>77</v>
      </c>
      <c r="Q1497">
        <v>540</v>
      </c>
      <c r="R1497">
        <v>540</v>
      </c>
      <c r="S1497">
        <v>540</v>
      </c>
      <c r="T1497">
        <v>30</v>
      </c>
      <c r="U1497">
        <v>30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1030</v>
      </c>
      <c r="AH1497">
        <v>0</v>
      </c>
      <c r="AI1497">
        <v>1030</v>
      </c>
      <c r="AJ1497">
        <v>6020</v>
      </c>
      <c r="AK1497">
        <v>450</v>
      </c>
      <c r="AL1497">
        <v>0</v>
      </c>
      <c r="AM1497">
        <v>0</v>
      </c>
      <c r="AN1497">
        <v>90</v>
      </c>
      <c r="AO1497">
        <v>0</v>
      </c>
      <c r="AP1497">
        <v>540</v>
      </c>
      <c r="AQ1497">
        <v>0</v>
      </c>
      <c r="AR1497">
        <v>1030</v>
      </c>
      <c r="AS1497">
        <v>0</v>
      </c>
      <c r="AT1497" s="1">
        <v>392.6</v>
      </c>
      <c r="AU1497" s="1">
        <v>212004</v>
      </c>
      <c r="AV1497" s="1">
        <v>404378</v>
      </c>
      <c r="AW1497" s="1">
        <v>0</v>
      </c>
      <c r="AX1497" t="s">
        <v>331</v>
      </c>
    </row>
    <row r="1498" spans="1:50" x14ac:dyDescent="0.25">
      <c r="A1498" t="s">
        <v>3979</v>
      </c>
      <c r="B1498" t="s">
        <v>67</v>
      </c>
      <c r="C1498" t="s">
        <v>129</v>
      </c>
      <c r="D1498" t="s">
        <v>3980</v>
      </c>
      <c r="E1498" t="s">
        <v>76</v>
      </c>
      <c r="F1498" t="s">
        <v>486</v>
      </c>
      <c r="G1498" t="s">
        <v>71</v>
      </c>
      <c r="H1498" t="s">
        <v>72</v>
      </c>
      <c r="I1498" t="s">
        <v>230</v>
      </c>
      <c r="J1498" t="s">
        <v>487</v>
      </c>
      <c r="K1498" t="s">
        <v>488</v>
      </c>
      <c r="L1498" t="s">
        <v>61</v>
      </c>
      <c r="M1498" t="s">
        <v>62</v>
      </c>
      <c r="N1498" t="s">
        <v>76</v>
      </c>
      <c r="O1498" t="s">
        <v>76</v>
      </c>
      <c r="P1498" t="s">
        <v>77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 s="1">
        <v>352.5462</v>
      </c>
      <c r="AU1498" s="1">
        <v>0</v>
      </c>
      <c r="AV1498" s="1">
        <v>0</v>
      </c>
      <c r="AW1498" s="1">
        <v>0</v>
      </c>
      <c r="AX1498" t="s">
        <v>488</v>
      </c>
    </row>
    <row r="1499" spans="1:50" x14ac:dyDescent="0.25">
      <c r="A1499" t="s">
        <v>4027</v>
      </c>
      <c r="B1499" t="s">
        <v>101</v>
      </c>
      <c r="C1499" t="s">
        <v>468</v>
      </c>
      <c r="D1499" t="s">
        <v>4028</v>
      </c>
      <c r="E1499" t="s">
        <v>1469</v>
      </c>
      <c r="F1499" t="s">
        <v>236</v>
      </c>
      <c r="G1499" t="s">
        <v>71</v>
      </c>
      <c r="H1499" t="s">
        <v>106</v>
      </c>
      <c r="I1499" t="s">
        <v>73</v>
      </c>
      <c r="J1499" t="s">
        <v>237</v>
      </c>
      <c r="K1499" t="s">
        <v>238</v>
      </c>
      <c r="L1499" t="s">
        <v>61</v>
      </c>
      <c r="M1499" t="s">
        <v>76</v>
      </c>
      <c r="N1499" t="s">
        <v>76</v>
      </c>
      <c r="O1499" t="s">
        <v>76</v>
      </c>
      <c r="P1499" t="s">
        <v>110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 s="1" t="s">
        <v>78</v>
      </c>
      <c r="AU1499" s="1">
        <v>0</v>
      </c>
      <c r="AV1499" s="1">
        <v>0</v>
      </c>
      <c r="AW1499" s="1">
        <v>0</v>
      </c>
      <c r="AX1499" t="s">
        <v>238</v>
      </c>
    </row>
    <row r="1500" spans="1:50" x14ac:dyDescent="0.25">
      <c r="A1500" t="s">
        <v>4029</v>
      </c>
      <c r="B1500" t="s">
        <v>101</v>
      </c>
      <c r="C1500" t="s">
        <v>359</v>
      </c>
      <c r="D1500" t="s">
        <v>4030</v>
      </c>
      <c r="E1500" t="s">
        <v>4031</v>
      </c>
      <c r="F1500" t="s">
        <v>1544</v>
      </c>
      <c r="G1500" t="s">
        <v>71</v>
      </c>
      <c r="H1500" t="s">
        <v>106</v>
      </c>
      <c r="I1500" t="s">
        <v>355</v>
      </c>
      <c r="J1500" t="s">
        <v>1545</v>
      </c>
      <c r="K1500" t="s">
        <v>1546</v>
      </c>
      <c r="L1500" t="s">
        <v>61</v>
      </c>
      <c r="M1500" t="s">
        <v>62</v>
      </c>
      <c r="N1500" t="s">
        <v>63</v>
      </c>
      <c r="O1500" t="s">
        <v>85</v>
      </c>
      <c r="P1500" t="s">
        <v>110</v>
      </c>
      <c r="Q1500">
        <v>14</v>
      </c>
      <c r="R1500">
        <v>14</v>
      </c>
      <c r="S1500">
        <v>14</v>
      </c>
      <c r="T1500">
        <v>14</v>
      </c>
      <c r="U1500">
        <v>14</v>
      </c>
      <c r="V1500">
        <v>14</v>
      </c>
      <c r="W1500">
        <v>14</v>
      </c>
      <c r="X1500">
        <v>14</v>
      </c>
      <c r="Y1500">
        <v>14</v>
      </c>
      <c r="Z1500">
        <v>14</v>
      </c>
      <c r="AA1500">
        <v>14</v>
      </c>
      <c r="AB1500">
        <v>14</v>
      </c>
      <c r="AC1500">
        <v>14</v>
      </c>
      <c r="AD1500">
        <v>14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14</v>
      </c>
      <c r="AL1500">
        <v>0</v>
      </c>
      <c r="AM1500">
        <v>0</v>
      </c>
      <c r="AN1500">
        <v>0</v>
      </c>
      <c r="AO1500">
        <v>0</v>
      </c>
      <c r="AP1500">
        <v>14</v>
      </c>
      <c r="AQ1500">
        <v>0</v>
      </c>
      <c r="AR1500">
        <v>0</v>
      </c>
      <c r="AS1500">
        <v>0</v>
      </c>
      <c r="AT1500" s="1">
        <v>784.33709999999996</v>
      </c>
      <c r="AU1500" s="1">
        <v>10980.7194</v>
      </c>
      <c r="AV1500" s="1">
        <v>0</v>
      </c>
      <c r="AW1500" s="1">
        <v>10980.7194</v>
      </c>
      <c r="AX1500" t="s">
        <v>1546</v>
      </c>
    </row>
    <row r="1501" spans="1:50" x14ac:dyDescent="0.25">
      <c r="A1501" t="s">
        <v>2268</v>
      </c>
      <c r="B1501" t="s">
        <v>67</v>
      </c>
      <c r="C1501" t="s">
        <v>284</v>
      </c>
      <c r="D1501" t="s">
        <v>2269</v>
      </c>
      <c r="E1501" t="s">
        <v>2270</v>
      </c>
      <c r="F1501" t="s">
        <v>987</v>
      </c>
      <c r="G1501" t="s">
        <v>71</v>
      </c>
      <c r="H1501" t="s">
        <v>72</v>
      </c>
      <c r="I1501" t="s">
        <v>73</v>
      </c>
      <c r="J1501" t="s">
        <v>988</v>
      </c>
      <c r="K1501" t="s">
        <v>989</v>
      </c>
      <c r="L1501" t="s">
        <v>61</v>
      </c>
      <c r="M1501" t="s">
        <v>76</v>
      </c>
      <c r="N1501" t="s">
        <v>76</v>
      </c>
      <c r="O1501" t="s">
        <v>76</v>
      </c>
      <c r="P1501" t="s">
        <v>77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268</v>
      </c>
      <c r="AF1501">
        <v>0</v>
      </c>
      <c r="AG1501">
        <v>0</v>
      </c>
      <c r="AH1501">
        <v>0</v>
      </c>
      <c r="AI1501">
        <v>268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268</v>
      </c>
      <c r="AR1501">
        <v>0</v>
      </c>
      <c r="AS1501">
        <v>268</v>
      </c>
      <c r="AT1501" s="1">
        <v>604.24069999999995</v>
      </c>
      <c r="AU1501" s="1">
        <v>0</v>
      </c>
      <c r="AV1501" s="1">
        <v>161936.50759999998</v>
      </c>
      <c r="AW1501" s="1">
        <v>0</v>
      </c>
      <c r="AX1501" t="s">
        <v>989</v>
      </c>
    </row>
    <row r="1502" spans="1:50" x14ac:dyDescent="0.25">
      <c r="A1502" t="s">
        <v>2271</v>
      </c>
      <c r="B1502" t="s">
        <v>67</v>
      </c>
      <c r="C1502">
        <v>2014</v>
      </c>
      <c r="D1502" t="s">
        <v>2272</v>
      </c>
      <c r="E1502" t="s">
        <v>441</v>
      </c>
      <c r="F1502" t="s">
        <v>362</v>
      </c>
      <c r="G1502" t="s">
        <v>71</v>
      </c>
      <c r="H1502" t="s">
        <v>72</v>
      </c>
      <c r="I1502" t="s">
        <v>230</v>
      </c>
      <c r="J1502" t="s">
        <v>363</v>
      </c>
      <c r="K1502" t="s">
        <v>364</v>
      </c>
      <c r="L1502" t="s">
        <v>61</v>
      </c>
      <c r="M1502" t="s">
        <v>62</v>
      </c>
      <c r="N1502" t="s">
        <v>76</v>
      </c>
      <c r="O1502" t="s">
        <v>76</v>
      </c>
      <c r="P1502" t="s">
        <v>77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 s="1" t="s">
        <v>78</v>
      </c>
      <c r="AU1502" s="1">
        <v>0</v>
      </c>
      <c r="AV1502" s="1">
        <v>0</v>
      </c>
      <c r="AW1502" s="1">
        <v>0</v>
      </c>
      <c r="AX1502" t="s">
        <v>364</v>
      </c>
    </row>
    <row r="1503" spans="1:50" x14ac:dyDescent="0.25">
      <c r="A1503" t="s">
        <v>2316</v>
      </c>
      <c r="B1503" t="s">
        <v>67</v>
      </c>
      <c r="C1503">
        <v>2014</v>
      </c>
      <c r="D1503" t="s">
        <v>2317</v>
      </c>
      <c r="E1503" t="s">
        <v>1232</v>
      </c>
      <c r="F1503" t="s">
        <v>115</v>
      </c>
      <c r="G1503" t="s">
        <v>116</v>
      </c>
      <c r="H1503" t="s">
        <v>72</v>
      </c>
      <c r="I1503" t="s">
        <v>117</v>
      </c>
      <c r="J1503" t="s">
        <v>118</v>
      </c>
      <c r="K1503" t="s">
        <v>119</v>
      </c>
      <c r="L1503" t="s">
        <v>61</v>
      </c>
      <c r="M1503" t="s">
        <v>62</v>
      </c>
      <c r="N1503" t="s">
        <v>63</v>
      </c>
      <c r="O1503" t="s">
        <v>120</v>
      </c>
      <c r="P1503" t="s">
        <v>120</v>
      </c>
      <c r="Q1503">
        <v>4</v>
      </c>
      <c r="R1503">
        <v>4</v>
      </c>
      <c r="S1503">
        <v>4</v>
      </c>
      <c r="T1503">
        <v>4</v>
      </c>
      <c r="U1503">
        <v>4</v>
      </c>
      <c r="V1503">
        <v>4</v>
      </c>
      <c r="W1503">
        <v>4</v>
      </c>
      <c r="X1503">
        <v>4</v>
      </c>
      <c r="Y1503">
        <v>4</v>
      </c>
      <c r="Z1503">
        <v>4</v>
      </c>
      <c r="AA1503">
        <v>4</v>
      </c>
      <c r="AB1503">
        <v>4</v>
      </c>
      <c r="AC1503">
        <v>4</v>
      </c>
      <c r="AD1503">
        <v>4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4</v>
      </c>
      <c r="AL1503">
        <v>0</v>
      </c>
      <c r="AM1503">
        <v>0</v>
      </c>
      <c r="AN1503">
        <v>0</v>
      </c>
      <c r="AO1503">
        <v>0</v>
      </c>
      <c r="AP1503">
        <v>4</v>
      </c>
      <c r="AQ1503">
        <v>0</v>
      </c>
      <c r="AR1503">
        <v>0</v>
      </c>
      <c r="AS1503">
        <v>0</v>
      </c>
      <c r="AT1503" s="1">
        <v>412.14</v>
      </c>
      <c r="AU1503" s="1">
        <v>1648.56</v>
      </c>
      <c r="AV1503" s="1">
        <v>0</v>
      </c>
      <c r="AW1503" s="1">
        <v>1648.56</v>
      </c>
      <c r="AX1503" t="s">
        <v>119</v>
      </c>
    </row>
    <row r="1504" spans="1:50" x14ac:dyDescent="0.25">
      <c r="A1504" t="s">
        <v>2318</v>
      </c>
      <c r="B1504" t="s">
        <v>51</v>
      </c>
      <c r="C1504" t="s">
        <v>122</v>
      </c>
      <c r="D1504" t="s">
        <v>2319</v>
      </c>
      <c r="E1504" t="s">
        <v>2320</v>
      </c>
      <c r="F1504" t="s">
        <v>2321</v>
      </c>
      <c r="G1504" t="s">
        <v>319</v>
      </c>
      <c r="H1504" t="s">
        <v>57</v>
      </c>
      <c r="I1504" t="s">
        <v>126</v>
      </c>
      <c r="J1504" t="s">
        <v>76</v>
      </c>
      <c r="K1504" t="s">
        <v>76</v>
      </c>
      <c r="L1504" t="s">
        <v>61</v>
      </c>
      <c r="M1504" t="s">
        <v>62</v>
      </c>
      <c r="N1504" t="s">
        <v>63</v>
      </c>
      <c r="O1504" t="s">
        <v>127</v>
      </c>
      <c r="P1504" t="s">
        <v>127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 s="1" t="s">
        <v>78</v>
      </c>
      <c r="AU1504" s="1">
        <v>0</v>
      </c>
      <c r="AV1504" s="1">
        <v>0</v>
      </c>
      <c r="AW1504" s="1">
        <v>0</v>
      </c>
      <c r="AX1504" t="s">
        <v>76</v>
      </c>
    </row>
    <row r="1505" spans="1:50" x14ac:dyDescent="0.25">
      <c r="A1505" t="s">
        <v>2322</v>
      </c>
      <c r="B1505" t="s">
        <v>101</v>
      </c>
      <c r="C1505" t="s">
        <v>468</v>
      </c>
      <c r="D1505" t="s">
        <v>2323</v>
      </c>
      <c r="E1505" t="s">
        <v>1838</v>
      </c>
      <c r="F1505" t="s">
        <v>535</v>
      </c>
      <c r="G1505" t="s">
        <v>71</v>
      </c>
      <c r="H1505" t="s">
        <v>106</v>
      </c>
      <c r="I1505" t="s">
        <v>230</v>
      </c>
      <c r="J1505" t="s">
        <v>536</v>
      </c>
      <c r="K1505" t="s">
        <v>537</v>
      </c>
      <c r="L1505" t="s">
        <v>61</v>
      </c>
      <c r="M1505" t="s">
        <v>76</v>
      </c>
      <c r="N1505" t="s">
        <v>76</v>
      </c>
      <c r="O1505" t="s">
        <v>76</v>
      </c>
      <c r="P1505" t="s">
        <v>110</v>
      </c>
      <c r="Q1505">
        <v>7</v>
      </c>
      <c r="R1505">
        <v>7</v>
      </c>
      <c r="S1505">
        <v>7</v>
      </c>
      <c r="T1505">
        <v>7</v>
      </c>
      <c r="U1505">
        <v>7</v>
      </c>
      <c r="V1505">
        <v>7</v>
      </c>
      <c r="W1505">
        <v>7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7</v>
      </c>
      <c r="AL1505">
        <v>0</v>
      </c>
      <c r="AM1505">
        <v>0</v>
      </c>
      <c r="AN1505">
        <v>0</v>
      </c>
      <c r="AO1505">
        <v>0</v>
      </c>
      <c r="AP1505">
        <v>7</v>
      </c>
      <c r="AQ1505">
        <v>0</v>
      </c>
      <c r="AR1505">
        <v>0</v>
      </c>
      <c r="AS1505">
        <v>0</v>
      </c>
      <c r="AT1505" s="1">
        <v>495.48</v>
      </c>
      <c r="AU1505" s="1">
        <v>3468.36</v>
      </c>
      <c r="AV1505" s="1">
        <v>0</v>
      </c>
      <c r="AW1505" s="1">
        <v>0</v>
      </c>
      <c r="AX1505" t="s">
        <v>537</v>
      </c>
    </row>
    <row r="1506" spans="1:50" x14ac:dyDescent="0.25">
      <c r="A1506" t="s">
        <v>2116</v>
      </c>
      <c r="B1506" t="s">
        <v>67</v>
      </c>
      <c r="C1506">
        <v>2014</v>
      </c>
      <c r="D1506" t="s">
        <v>2117</v>
      </c>
      <c r="E1506" t="s">
        <v>353</v>
      </c>
      <c r="F1506" t="s">
        <v>354</v>
      </c>
      <c r="G1506" t="s">
        <v>71</v>
      </c>
      <c r="H1506" t="s">
        <v>72</v>
      </c>
      <c r="I1506" t="s">
        <v>355</v>
      </c>
      <c r="J1506" t="s">
        <v>356</v>
      </c>
      <c r="K1506" t="s">
        <v>357</v>
      </c>
      <c r="L1506" t="s">
        <v>61</v>
      </c>
      <c r="M1506" t="s">
        <v>62</v>
      </c>
      <c r="N1506" t="s">
        <v>76</v>
      </c>
      <c r="O1506" t="s">
        <v>76</v>
      </c>
      <c r="P1506" t="s">
        <v>77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 s="1" t="s">
        <v>78</v>
      </c>
      <c r="AU1506" s="1">
        <v>0</v>
      </c>
      <c r="AV1506" s="1">
        <v>0</v>
      </c>
      <c r="AW1506" s="1">
        <v>0</v>
      </c>
      <c r="AX1506" t="s">
        <v>357</v>
      </c>
    </row>
    <row r="1507" spans="1:50" x14ac:dyDescent="0.25">
      <c r="A1507" t="s">
        <v>2118</v>
      </c>
      <c r="B1507" t="s">
        <v>67</v>
      </c>
      <c r="C1507">
        <v>2014</v>
      </c>
      <c r="D1507" t="s">
        <v>2119</v>
      </c>
      <c r="E1507" t="s">
        <v>69</v>
      </c>
      <c r="F1507" t="s">
        <v>70</v>
      </c>
      <c r="G1507" t="s">
        <v>71</v>
      </c>
      <c r="H1507" t="s">
        <v>72</v>
      </c>
      <c r="I1507" t="s">
        <v>73</v>
      </c>
      <c r="J1507" t="s">
        <v>74</v>
      </c>
      <c r="K1507" t="s">
        <v>75</v>
      </c>
      <c r="L1507" t="s">
        <v>61</v>
      </c>
      <c r="M1507" t="s">
        <v>76</v>
      </c>
      <c r="N1507" t="s">
        <v>76</v>
      </c>
      <c r="O1507" t="s">
        <v>76</v>
      </c>
      <c r="P1507" t="s">
        <v>77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 s="1" t="s">
        <v>78</v>
      </c>
      <c r="AU1507" s="1">
        <v>0</v>
      </c>
      <c r="AV1507" s="1">
        <v>0</v>
      </c>
      <c r="AW1507" s="1">
        <v>0</v>
      </c>
      <c r="AX1507" t="s">
        <v>75</v>
      </c>
    </row>
    <row r="1508" spans="1:50" x14ac:dyDescent="0.25">
      <c r="A1508" t="s">
        <v>2120</v>
      </c>
      <c r="B1508" t="s">
        <v>67</v>
      </c>
      <c r="C1508">
        <v>2014</v>
      </c>
      <c r="D1508" t="s">
        <v>2121</v>
      </c>
      <c r="E1508" t="s">
        <v>2122</v>
      </c>
      <c r="F1508" t="s">
        <v>2123</v>
      </c>
      <c r="G1508" t="s">
        <v>71</v>
      </c>
      <c r="H1508" t="s">
        <v>72</v>
      </c>
      <c r="I1508" t="s">
        <v>73</v>
      </c>
      <c r="J1508" t="s">
        <v>2124</v>
      </c>
      <c r="K1508" t="s">
        <v>2125</v>
      </c>
      <c r="L1508" t="s">
        <v>61</v>
      </c>
      <c r="M1508" t="s">
        <v>76</v>
      </c>
      <c r="N1508" t="s">
        <v>76</v>
      </c>
      <c r="O1508" t="s">
        <v>76</v>
      </c>
      <c r="P1508" t="s">
        <v>77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 s="1" t="s">
        <v>78</v>
      </c>
      <c r="AU1508" s="1">
        <v>0</v>
      </c>
      <c r="AV1508" s="1">
        <v>0</v>
      </c>
      <c r="AW1508" s="1">
        <v>0</v>
      </c>
      <c r="AX1508" t="s">
        <v>2125</v>
      </c>
    </row>
    <row r="1509" spans="1:50" x14ac:dyDescent="0.25">
      <c r="A1509" t="s">
        <v>2126</v>
      </c>
      <c r="B1509" t="s">
        <v>101</v>
      </c>
      <c r="C1509" t="s">
        <v>718</v>
      </c>
      <c r="D1509" t="s">
        <v>2127</v>
      </c>
      <c r="E1509" t="s">
        <v>2128</v>
      </c>
      <c r="F1509" t="s">
        <v>486</v>
      </c>
      <c r="G1509" t="s">
        <v>71</v>
      </c>
      <c r="H1509" t="s">
        <v>106</v>
      </c>
      <c r="I1509" t="s">
        <v>230</v>
      </c>
      <c r="J1509" t="s">
        <v>487</v>
      </c>
      <c r="K1509" t="s">
        <v>488</v>
      </c>
      <c r="L1509" t="s">
        <v>61</v>
      </c>
      <c r="M1509" t="s">
        <v>76</v>
      </c>
      <c r="N1509" t="s">
        <v>76</v>
      </c>
      <c r="O1509" t="s">
        <v>885</v>
      </c>
      <c r="P1509" t="s">
        <v>110</v>
      </c>
      <c r="Q1509">
        <v>1</v>
      </c>
      <c r="R1509">
        <v>1</v>
      </c>
      <c r="S1509">
        <v>1</v>
      </c>
      <c r="T1509">
        <v>1</v>
      </c>
      <c r="U1509">
        <v>1</v>
      </c>
      <c r="V1509">
        <v>1</v>
      </c>
      <c r="W1509">
        <v>1</v>
      </c>
      <c r="X1509">
        <v>1</v>
      </c>
      <c r="Y1509">
        <v>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>
        <v>1</v>
      </c>
      <c r="AQ1509">
        <v>0</v>
      </c>
      <c r="AR1509">
        <v>0</v>
      </c>
      <c r="AS1509">
        <v>0</v>
      </c>
      <c r="AT1509" s="1">
        <v>352.16</v>
      </c>
      <c r="AU1509" s="1">
        <v>352.16</v>
      </c>
      <c r="AV1509" s="1">
        <v>0</v>
      </c>
      <c r="AW1509" s="1">
        <v>352.16</v>
      </c>
      <c r="AX1509" t="s">
        <v>488</v>
      </c>
    </row>
    <row r="1510" spans="1:50" x14ac:dyDescent="0.25">
      <c r="A1510" t="s">
        <v>2417</v>
      </c>
      <c r="B1510" t="s">
        <v>51</v>
      </c>
      <c r="C1510" t="s">
        <v>156</v>
      </c>
      <c r="D1510" t="s">
        <v>2418</v>
      </c>
      <c r="E1510" t="s">
        <v>2419</v>
      </c>
      <c r="F1510" t="s">
        <v>748</v>
      </c>
      <c r="G1510" t="s">
        <v>56</v>
      </c>
      <c r="H1510" t="s">
        <v>57</v>
      </c>
      <c r="I1510" t="s">
        <v>58</v>
      </c>
      <c r="J1510" t="s">
        <v>749</v>
      </c>
      <c r="K1510" t="s">
        <v>750</v>
      </c>
      <c r="L1510" t="s">
        <v>61</v>
      </c>
      <c r="M1510" t="s">
        <v>76</v>
      </c>
      <c r="N1510" t="s">
        <v>76</v>
      </c>
      <c r="O1510" t="s">
        <v>76</v>
      </c>
      <c r="P1510" t="s">
        <v>65</v>
      </c>
      <c r="Q1510">
        <v>3264</v>
      </c>
      <c r="R1510">
        <v>3264</v>
      </c>
      <c r="S1510">
        <v>3264</v>
      </c>
      <c r="T1510">
        <v>2364</v>
      </c>
      <c r="U1510">
        <v>1060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2430</v>
      </c>
      <c r="AH1510">
        <v>0</v>
      </c>
      <c r="AI1510">
        <v>2430</v>
      </c>
      <c r="AJ1510">
        <v>125</v>
      </c>
      <c r="AK1510">
        <v>2715</v>
      </c>
      <c r="AL1510">
        <v>42</v>
      </c>
      <c r="AM1510">
        <v>0</v>
      </c>
      <c r="AN1510">
        <v>507</v>
      </c>
      <c r="AO1510">
        <v>0</v>
      </c>
      <c r="AP1510">
        <v>3264</v>
      </c>
      <c r="AQ1510">
        <v>720</v>
      </c>
      <c r="AR1510">
        <v>1710</v>
      </c>
      <c r="AS1510">
        <v>720</v>
      </c>
      <c r="AT1510" s="1">
        <v>621.03</v>
      </c>
      <c r="AU1510" s="1">
        <v>2027041.92</v>
      </c>
      <c r="AV1510" s="1">
        <v>1509102.9</v>
      </c>
      <c r="AW1510" s="1">
        <v>0</v>
      </c>
      <c r="AX1510" t="s">
        <v>750</v>
      </c>
    </row>
    <row r="1511" spans="1:50" x14ac:dyDescent="0.25">
      <c r="A1511" t="s">
        <v>5544</v>
      </c>
      <c r="B1511" t="s">
        <v>67</v>
      </c>
      <c r="C1511">
        <v>2014</v>
      </c>
      <c r="D1511" t="s">
        <v>5545</v>
      </c>
      <c r="E1511" t="s">
        <v>2646</v>
      </c>
      <c r="F1511" t="s">
        <v>2647</v>
      </c>
      <c r="G1511" t="s">
        <v>71</v>
      </c>
      <c r="H1511" t="s">
        <v>72</v>
      </c>
      <c r="I1511" t="s">
        <v>73</v>
      </c>
      <c r="J1511" t="s">
        <v>221</v>
      </c>
      <c r="K1511" t="s">
        <v>2648</v>
      </c>
      <c r="L1511" t="s">
        <v>61</v>
      </c>
      <c r="M1511" t="s">
        <v>76</v>
      </c>
      <c r="N1511" t="s">
        <v>76</v>
      </c>
      <c r="O1511" t="s">
        <v>76</v>
      </c>
      <c r="P1511" t="s">
        <v>77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 s="1" t="s">
        <v>78</v>
      </c>
      <c r="AU1511" s="1">
        <v>0</v>
      </c>
      <c r="AV1511" s="1">
        <v>0</v>
      </c>
      <c r="AW1511" s="1">
        <v>0</v>
      </c>
      <c r="AX1511" t="s">
        <v>2648</v>
      </c>
    </row>
    <row r="1512" spans="1:50" x14ac:dyDescent="0.25">
      <c r="A1512" t="s">
        <v>5587</v>
      </c>
      <c r="B1512" t="s">
        <v>67</v>
      </c>
      <c r="C1512">
        <v>2014</v>
      </c>
      <c r="D1512" t="s">
        <v>5588</v>
      </c>
      <c r="E1512" t="s">
        <v>923</v>
      </c>
      <c r="F1512" t="s">
        <v>397</v>
      </c>
      <c r="G1512" t="s">
        <v>71</v>
      </c>
      <c r="H1512" t="s">
        <v>72</v>
      </c>
      <c r="I1512" t="s">
        <v>230</v>
      </c>
      <c r="J1512" t="s">
        <v>398</v>
      </c>
      <c r="K1512" t="s">
        <v>399</v>
      </c>
      <c r="L1512" t="s">
        <v>61</v>
      </c>
      <c r="M1512" t="s">
        <v>62</v>
      </c>
      <c r="N1512" t="s">
        <v>63</v>
      </c>
      <c r="O1512" t="s">
        <v>85</v>
      </c>
      <c r="P1512" t="s">
        <v>77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 s="1" t="s">
        <v>78</v>
      </c>
      <c r="AU1512" s="1">
        <v>0</v>
      </c>
      <c r="AV1512" s="1">
        <v>0</v>
      </c>
      <c r="AW1512" s="1">
        <v>0</v>
      </c>
      <c r="AX1512" t="s">
        <v>399</v>
      </c>
    </row>
    <row r="1513" spans="1:50" x14ac:dyDescent="0.25">
      <c r="A1513" t="s">
        <v>5589</v>
      </c>
      <c r="B1513" t="s">
        <v>51</v>
      </c>
      <c r="C1513" t="s">
        <v>162</v>
      </c>
      <c r="D1513" t="s">
        <v>5590</v>
      </c>
      <c r="E1513" t="s">
        <v>5591</v>
      </c>
      <c r="F1513" t="s">
        <v>841</v>
      </c>
      <c r="G1513" t="s">
        <v>56</v>
      </c>
      <c r="H1513" t="s">
        <v>57</v>
      </c>
      <c r="I1513" t="s">
        <v>58</v>
      </c>
      <c r="J1513" t="s">
        <v>842</v>
      </c>
      <c r="K1513" t="s">
        <v>843</v>
      </c>
      <c r="L1513" t="s">
        <v>61</v>
      </c>
      <c r="M1513" t="s">
        <v>62</v>
      </c>
      <c r="N1513" t="s">
        <v>76</v>
      </c>
      <c r="O1513" t="s">
        <v>76</v>
      </c>
      <c r="P1513" t="s">
        <v>65</v>
      </c>
      <c r="Q1513">
        <v>1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1</v>
      </c>
      <c r="AA1513">
        <v>1</v>
      </c>
      <c r="AB1513">
        <v>1</v>
      </c>
      <c r="AC1513">
        <v>1</v>
      </c>
      <c r="AD1513">
        <v>1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1</v>
      </c>
      <c r="AM1513">
        <v>0</v>
      </c>
      <c r="AN1513">
        <v>0</v>
      </c>
      <c r="AO1513">
        <v>0</v>
      </c>
      <c r="AP1513">
        <v>1</v>
      </c>
      <c r="AQ1513">
        <v>0</v>
      </c>
      <c r="AR1513">
        <v>0</v>
      </c>
      <c r="AS1513">
        <v>0</v>
      </c>
      <c r="AT1513" s="1">
        <v>688.31</v>
      </c>
      <c r="AU1513" s="1">
        <v>688.31</v>
      </c>
      <c r="AV1513" s="1">
        <v>0</v>
      </c>
      <c r="AW1513" s="1">
        <v>688.31</v>
      </c>
      <c r="AX1513" t="s">
        <v>843</v>
      </c>
    </row>
    <row r="1514" spans="1:50" x14ac:dyDescent="0.25">
      <c r="A1514" t="s">
        <v>5592</v>
      </c>
      <c r="B1514" t="s">
        <v>101</v>
      </c>
      <c r="C1514" t="s">
        <v>468</v>
      </c>
      <c r="D1514" t="s">
        <v>5593</v>
      </c>
      <c r="E1514" t="s">
        <v>1634</v>
      </c>
      <c r="F1514" t="s">
        <v>1633</v>
      </c>
      <c r="G1514" t="s">
        <v>116</v>
      </c>
      <c r="H1514" t="s">
        <v>106</v>
      </c>
      <c r="I1514" t="s">
        <v>117</v>
      </c>
      <c r="J1514" t="s">
        <v>1634</v>
      </c>
      <c r="K1514" t="s">
        <v>1635</v>
      </c>
      <c r="L1514" t="s">
        <v>61</v>
      </c>
      <c r="M1514" t="s">
        <v>76</v>
      </c>
      <c r="N1514" t="s">
        <v>76</v>
      </c>
      <c r="O1514" t="s">
        <v>76</v>
      </c>
      <c r="P1514" t="s">
        <v>120</v>
      </c>
      <c r="Q1514">
        <v>273</v>
      </c>
      <c r="R1514">
        <v>273</v>
      </c>
      <c r="S1514">
        <v>273</v>
      </c>
      <c r="T1514">
        <v>273</v>
      </c>
      <c r="U1514">
        <v>273</v>
      </c>
      <c r="V1514">
        <v>273</v>
      </c>
      <c r="W1514">
        <v>273</v>
      </c>
      <c r="X1514">
        <v>273</v>
      </c>
      <c r="Y1514">
        <v>273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273</v>
      </c>
      <c r="AL1514">
        <v>0</v>
      </c>
      <c r="AM1514">
        <v>0</v>
      </c>
      <c r="AN1514">
        <v>0</v>
      </c>
      <c r="AO1514">
        <v>0</v>
      </c>
      <c r="AP1514">
        <v>273</v>
      </c>
      <c r="AQ1514">
        <v>0</v>
      </c>
      <c r="AR1514">
        <v>0</v>
      </c>
      <c r="AS1514">
        <v>0</v>
      </c>
      <c r="AT1514" s="1">
        <v>227.37</v>
      </c>
      <c r="AU1514" s="1">
        <v>62072.01</v>
      </c>
      <c r="AV1514" s="1">
        <v>0</v>
      </c>
      <c r="AW1514" s="1">
        <v>62072.01</v>
      </c>
      <c r="AX1514" t="s">
        <v>1635</v>
      </c>
    </row>
    <row r="1515" spans="1:50" x14ac:dyDescent="0.25">
      <c r="A1515" t="s">
        <v>6347</v>
      </c>
      <c r="B1515" t="s">
        <v>101</v>
      </c>
      <c r="C1515" t="s">
        <v>718</v>
      </c>
      <c r="D1515" t="s">
        <v>6348</v>
      </c>
      <c r="E1515" t="s">
        <v>6349</v>
      </c>
      <c r="F1515" t="s">
        <v>451</v>
      </c>
      <c r="G1515" t="s">
        <v>71</v>
      </c>
      <c r="H1515" t="s">
        <v>106</v>
      </c>
      <c r="I1515" t="s">
        <v>73</v>
      </c>
      <c r="J1515" t="s">
        <v>452</v>
      </c>
      <c r="K1515" t="s">
        <v>453</v>
      </c>
      <c r="L1515" t="s">
        <v>61</v>
      </c>
      <c r="M1515" t="s">
        <v>76</v>
      </c>
      <c r="N1515" t="s">
        <v>76</v>
      </c>
      <c r="O1515" t="s">
        <v>76</v>
      </c>
      <c r="P1515" t="s">
        <v>110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 s="1" t="s">
        <v>78</v>
      </c>
      <c r="AU1515" s="1">
        <v>0</v>
      </c>
      <c r="AV1515" s="1">
        <v>0</v>
      </c>
      <c r="AW1515" s="1">
        <v>0</v>
      </c>
      <c r="AX1515" t="s">
        <v>453</v>
      </c>
    </row>
    <row r="1516" spans="1:50" x14ac:dyDescent="0.25">
      <c r="A1516" t="s">
        <v>6361</v>
      </c>
      <c r="B1516" t="s">
        <v>101</v>
      </c>
      <c r="C1516" t="s">
        <v>615</v>
      </c>
      <c r="D1516" t="s">
        <v>6362</v>
      </c>
      <c r="E1516" t="s">
        <v>6363</v>
      </c>
      <c r="F1516" t="s">
        <v>397</v>
      </c>
      <c r="G1516" t="s">
        <v>71</v>
      </c>
      <c r="H1516" t="s">
        <v>106</v>
      </c>
      <c r="I1516" t="s">
        <v>230</v>
      </c>
      <c r="J1516" t="s">
        <v>398</v>
      </c>
      <c r="K1516" t="s">
        <v>399</v>
      </c>
      <c r="L1516" t="s">
        <v>61</v>
      </c>
      <c r="M1516" t="s">
        <v>62</v>
      </c>
      <c r="N1516" t="s">
        <v>76</v>
      </c>
      <c r="O1516" t="s">
        <v>76</v>
      </c>
      <c r="P1516" t="s">
        <v>110</v>
      </c>
      <c r="Q1516">
        <v>12</v>
      </c>
      <c r="R1516">
        <v>12</v>
      </c>
      <c r="S1516">
        <v>12</v>
      </c>
      <c r="T1516">
        <v>12</v>
      </c>
      <c r="U1516">
        <v>12</v>
      </c>
      <c r="V1516">
        <v>12</v>
      </c>
      <c r="W1516">
        <v>12</v>
      </c>
      <c r="X1516">
        <v>12</v>
      </c>
      <c r="Y1516">
        <v>12</v>
      </c>
      <c r="Z1516">
        <v>12</v>
      </c>
      <c r="AA1516">
        <v>12</v>
      </c>
      <c r="AB1516">
        <v>12</v>
      </c>
      <c r="AC1516">
        <v>12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12</v>
      </c>
      <c r="AL1516">
        <v>0</v>
      </c>
      <c r="AM1516">
        <v>0</v>
      </c>
      <c r="AN1516">
        <v>0</v>
      </c>
      <c r="AO1516">
        <v>0</v>
      </c>
      <c r="AP1516">
        <v>12</v>
      </c>
      <c r="AQ1516">
        <v>0</v>
      </c>
      <c r="AR1516">
        <v>0</v>
      </c>
      <c r="AS1516">
        <v>0</v>
      </c>
      <c r="AT1516" s="1">
        <v>449.66</v>
      </c>
      <c r="AU1516" s="1">
        <v>5395.92</v>
      </c>
      <c r="AV1516" s="1">
        <v>0</v>
      </c>
      <c r="AW1516" s="1">
        <v>5395.92</v>
      </c>
      <c r="AX1516" t="s">
        <v>399</v>
      </c>
    </row>
    <row r="1517" spans="1:50" x14ac:dyDescent="0.25">
      <c r="A1517" t="s">
        <v>6364</v>
      </c>
      <c r="B1517" t="s">
        <v>101</v>
      </c>
      <c r="C1517" t="s">
        <v>1743</v>
      </c>
      <c r="D1517" t="s">
        <v>6365</v>
      </c>
      <c r="E1517" t="s">
        <v>1745</v>
      </c>
      <c r="F1517" t="s">
        <v>299</v>
      </c>
      <c r="G1517" t="s">
        <v>71</v>
      </c>
      <c r="H1517" t="s">
        <v>106</v>
      </c>
      <c r="I1517" t="s">
        <v>230</v>
      </c>
      <c r="J1517" t="s">
        <v>300</v>
      </c>
      <c r="K1517" t="s">
        <v>301</v>
      </c>
      <c r="L1517" t="s">
        <v>61</v>
      </c>
      <c r="M1517" t="s">
        <v>62</v>
      </c>
      <c r="N1517" t="s">
        <v>63</v>
      </c>
      <c r="O1517" t="s">
        <v>885</v>
      </c>
      <c r="P1517" t="s">
        <v>110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 s="1">
        <v>306.95999999999998</v>
      </c>
      <c r="AU1517" s="1">
        <v>0</v>
      </c>
      <c r="AV1517" s="1">
        <v>0</v>
      </c>
      <c r="AW1517" s="1">
        <v>0</v>
      </c>
      <c r="AX1517" t="s">
        <v>495</v>
      </c>
    </row>
    <row r="1518" spans="1:50" x14ac:dyDescent="0.25">
      <c r="A1518" t="s">
        <v>6366</v>
      </c>
      <c r="B1518" t="s">
        <v>101</v>
      </c>
      <c r="C1518" t="s">
        <v>171</v>
      </c>
      <c r="D1518" t="s">
        <v>6367</v>
      </c>
      <c r="E1518" t="s">
        <v>3684</v>
      </c>
      <c r="F1518" t="s">
        <v>1808</v>
      </c>
      <c r="G1518" t="s">
        <v>71</v>
      </c>
      <c r="H1518" t="s">
        <v>106</v>
      </c>
      <c r="I1518" t="s">
        <v>73</v>
      </c>
      <c r="J1518" t="s">
        <v>1809</v>
      </c>
      <c r="K1518" t="s">
        <v>1810</v>
      </c>
      <c r="L1518" t="s">
        <v>61</v>
      </c>
      <c r="M1518" t="s">
        <v>76</v>
      </c>
      <c r="N1518" t="s">
        <v>76</v>
      </c>
      <c r="O1518" t="s">
        <v>76</v>
      </c>
      <c r="P1518" t="s">
        <v>110</v>
      </c>
      <c r="Q1518">
        <v>638</v>
      </c>
      <c r="R1518">
        <v>638</v>
      </c>
      <c r="S1518">
        <v>624</v>
      </c>
      <c r="T1518">
        <v>428</v>
      </c>
      <c r="U1518">
        <v>407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2738</v>
      </c>
      <c r="AH1518">
        <v>0</v>
      </c>
      <c r="AI1518">
        <v>2738</v>
      </c>
      <c r="AJ1518">
        <v>165</v>
      </c>
      <c r="AK1518">
        <v>638</v>
      </c>
      <c r="AL1518">
        <v>0</v>
      </c>
      <c r="AM1518">
        <v>0</v>
      </c>
      <c r="AN1518">
        <v>0</v>
      </c>
      <c r="AO1518">
        <v>0</v>
      </c>
      <c r="AP1518">
        <v>638</v>
      </c>
      <c r="AQ1518">
        <v>2468</v>
      </c>
      <c r="AR1518">
        <v>270</v>
      </c>
      <c r="AS1518">
        <v>912</v>
      </c>
      <c r="AT1518" s="1">
        <v>555.28</v>
      </c>
      <c r="AU1518" s="1">
        <v>354268.63999999996</v>
      </c>
      <c r="AV1518" s="1">
        <v>1520356.64</v>
      </c>
      <c r="AW1518" s="1">
        <v>0</v>
      </c>
      <c r="AX1518" t="s">
        <v>1810</v>
      </c>
    </row>
    <row r="1519" spans="1:50" x14ac:dyDescent="0.25">
      <c r="A1519" t="s">
        <v>6368</v>
      </c>
      <c r="B1519" t="s">
        <v>51</v>
      </c>
      <c r="C1519" t="s">
        <v>122</v>
      </c>
      <c r="D1519" t="s">
        <v>6369</v>
      </c>
      <c r="E1519" t="s">
        <v>6370</v>
      </c>
      <c r="F1519" t="s">
        <v>700</v>
      </c>
      <c r="G1519" t="s">
        <v>76</v>
      </c>
      <c r="H1519" t="s">
        <v>57</v>
      </c>
      <c r="I1519" t="s">
        <v>126</v>
      </c>
      <c r="J1519" t="s">
        <v>76</v>
      </c>
      <c r="K1519" t="s">
        <v>76</v>
      </c>
      <c r="L1519" t="s">
        <v>61</v>
      </c>
      <c r="M1519" t="s">
        <v>62</v>
      </c>
      <c r="N1519" t="s">
        <v>76</v>
      </c>
      <c r="O1519" t="s">
        <v>76</v>
      </c>
      <c r="P1519" t="s">
        <v>127</v>
      </c>
      <c r="Q1519">
        <v>9</v>
      </c>
      <c r="R1519">
        <v>9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9</v>
      </c>
      <c r="AL1519">
        <v>0</v>
      </c>
      <c r="AM1519">
        <v>0</v>
      </c>
      <c r="AN1519">
        <v>0</v>
      </c>
      <c r="AO1519">
        <v>0</v>
      </c>
      <c r="AP1519">
        <v>9</v>
      </c>
      <c r="AQ1519">
        <v>0</v>
      </c>
      <c r="AR1519">
        <v>0</v>
      </c>
      <c r="AS1519">
        <v>0</v>
      </c>
      <c r="AT1519" s="1">
        <v>5087</v>
      </c>
      <c r="AU1519" s="1">
        <v>45783</v>
      </c>
      <c r="AV1519" s="1">
        <v>0</v>
      </c>
      <c r="AW1519" s="1">
        <v>0</v>
      </c>
      <c r="AX1519" t="s">
        <v>700</v>
      </c>
    </row>
    <row r="1520" spans="1:50" x14ac:dyDescent="0.25">
      <c r="A1520" t="s">
        <v>5751</v>
      </c>
      <c r="B1520" t="s">
        <v>51</v>
      </c>
      <c r="C1520" t="s">
        <v>156</v>
      </c>
      <c r="D1520" t="s">
        <v>5752</v>
      </c>
      <c r="E1520" t="s">
        <v>5753</v>
      </c>
      <c r="F1520" t="s">
        <v>1267</v>
      </c>
      <c r="G1520" t="s">
        <v>56</v>
      </c>
      <c r="H1520" t="s">
        <v>57</v>
      </c>
      <c r="I1520" t="s">
        <v>90</v>
      </c>
      <c r="J1520" t="s">
        <v>91</v>
      </c>
      <c r="K1520" t="s">
        <v>1268</v>
      </c>
      <c r="L1520" t="s">
        <v>61</v>
      </c>
      <c r="M1520" t="s">
        <v>76</v>
      </c>
      <c r="N1520" t="s">
        <v>76</v>
      </c>
      <c r="O1520" t="s">
        <v>76</v>
      </c>
      <c r="P1520" t="s">
        <v>65</v>
      </c>
      <c r="Q1520">
        <v>1748</v>
      </c>
      <c r="R1520">
        <v>1748</v>
      </c>
      <c r="S1520">
        <v>1748</v>
      </c>
      <c r="T1520">
        <v>1748</v>
      </c>
      <c r="U1520">
        <v>1748</v>
      </c>
      <c r="V1520">
        <v>1748</v>
      </c>
      <c r="W1520">
        <v>1748</v>
      </c>
      <c r="X1520">
        <v>1748</v>
      </c>
      <c r="Y1520">
        <v>1748</v>
      </c>
      <c r="Z1520">
        <v>1748</v>
      </c>
      <c r="AA1520">
        <v>1748</v>
      </c>
      <c r="AB1520">
        <v>533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1708</v>
      </c>
      <c r="AL1520">
        <v>40</v>
      </c>
      <c r="AM1520">
        <v>0</v>
      </c>
      <c r="AN1520">
        <v>0</v>
      </c>
      <c r="AO1520">
        <v>0</v>
      </c>
      <c r="AP1520">
        <v>1748</v>
      </c>
      <c r="AQ1520">
        <v>0</v>
      </c>
      <c r="AR1520">
        <v>0</v>
      </c>
      <c r="AS1520">
        <v>0</v>
      </c>
      <c r="AT1520" s="1">
        <v>379.15</v>
      </c>
      <c r="AU1520" s="1">
        <v>662754.19999999995</v>
      </c>
      <c r="AV1520" s="1">
        <v>0</v>
      </c>
      <c r="AW1520" s="1">
        <v>662754.19999999995</v>
      </c>
      <c r="AX1520" t="s">
        <v>1268</v>
      </c>
    </row>
    <row r="1521" spans="1:50" x14ac:dyDescent="0.25">
      <c r="A1521" t="s">
        <v>5754</v>
      </c>
      <c r="B1521" t="s">
        <v>67</v>
      </c>
      <c r="C1521" t="s">
        <v>129</v>
      </c>
      <c r="D1521" t="s">
        <v>5755</v>
      </c>
      <c r="E1521" t="s">
        <v>5756</v>
      </c>
      <c r="F1521" t="s">
        <v>229</v>
      </c>
      <c r="G1521" t="s">
        <v>71</v>
      </c>
      <c r="H1521" t="s">
        <v>72</v>
      </c>
      <c r="I1521" t="s">
        <v>230</v>
      </c>
      <c r="J1521" t="s">
        <v>231</v>
      </c>
      <c r="K1521" t="s">
        <v>229</v>
      </c>
      <c r="L1521" t="s">
        <v>61</v>
      </c>
      <c r="M1521" t="s">
        <v>62</v>
      </c>
      <c r="N1521" t="s">
        <v>63</v>
      </c>
      <c r="O1521" t="s">
        <v>85</v>
      </c>
      <c r="P1521" t="s">
        <v>77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 s="1" t="s">
        <v>78</v>
      </c>
      <c r="AU1521" s="1">
        <v>0</v>
      </c>
      <c r="AV1521" s="1">
        <v>0</v>
      </c>
      <c r="AW1521" s="1">
        <v>0</v>
      </c>
      <c r="AX1521" t="s">
        <v>229</v>
      </c>
    </row>
    <row r="1522" spans="1:50" x14ac:dyDescent="0.25">
      <c r="A1522" t="s">
        <v>5757</v>
      </c>
      <c r="B1522" t="s">
        <v>67</v>
      </c>
      <c r="C1522" t="s">
        <v>129</v>
      </c>
      <c r="D1522" t="s">
        <v>5758</v>
      </c>
      <c r="E1522" t="s">
        <v>5759</v>
      </c>
      <c r="F1522" t="s">
        <v>1419</v>
      </c>
      <c r="G1522" t="s">
        <v>71</v>
      </c>
      <c r="H1522" t="s">
        <v>72</v>
      </c>
      <c r="I1522" t="s">
        <v>355</v>
      </c>
      <c r="J1522" t="s">
        <v>1420</v>
      </c>
      <c r="K1522" t="s">
        <v>1421</v>
      </c>
      <c r="L1522" t="s">
        <v>61</v>
      </c>
      <c r="M1522" t="s">
        <v>62</v>
      </c>
      <c r="N1522" t="s">
        <v>76</v>
      </c>
      <c r="O1522" t="s">
        <v>76</v>
      </c>
      <c r="P1522" t="s">
        <v>77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 s="1">
        <v>942.02</v>
      </c>
      <c r="AU1522" s="1">
        <v>0</v>
      </c>
      <c r="AV1522" s="1">
        <v>0</v>
      </c>
      <c r="AW1522" s="1">
        <v>0</v>
      </c>
      <c r="AX1522" t="s">
        <v>1421</v>
      </c>
    </row>
    <row r="1523" spans="1:50" x14ac:dyDescent="0.25">
      <c r="A1523" t="s">
        <v>6767</v>
      </c>
      <c r="B1523" t="s">
        <v>67</v>
      </c>
      <c r="C1523" t="s">
        <v>284</v>
      </c>
      <c r="D1523" t="s">
        <v>6768</v>
      </c>
      <c r="E1523" t="s">
        <v>4586</v>
      </c>
      <c r="F1523" t="s">
        <v>4509</v>
      </c>
      <c r="G1523" t="s">
        <v>71</v>
      </c>
      <c r="H1523" t="s">
        <v>72</v>
      </c>
      <c r="I1523" t="s">
        <v>73</v>
      </c>
      <c r="J1523" t="s">
        <v>4510</v>
      </c>
      <c r="K1523" t="s">
        <v>4511</v>
      </c>
      <c r="L1523" t="s">
        <v>61</v>
      </c>
      <c r="M1523" t="s">
        <v>76</v>
      </c>
      <c r="N1523" t="s">
        <v>76</v>
      </c>
      <c r="O1523" t="s">
        <v>76</v>
      </c>
      <c r="P1523" t="s">
        <v>77</v>
      </c>
      <c r="Q1523">
        <v>50</v>
      </c>
      <c r="R1523">
        <v>50</v>
      </c>
      <c r="S1523">
        <v>50</v>
      </c>
      <c r="T1523">
        <v>50</v>
      </c>
      <c r="U1523">
        <v>50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909</v>
      </c>
      <c r="AF1523">
        <v>0</v>
      </c>
      <c r="AG1523">
        <v>0</v>
      </c>
      <c r="AH1523">
        <v>0</v>
      </c>
      <c r="AI1523">
        <v>909</v>
      </c>
      <c r="AJ1523">
        <v>169</v>
      </c>
      <c r="AK1523">
        <v>29</v>
      </c>
      <c r="AL1523">
        <v>0</v>
      </c>
      <c r="AM1523">
        <v>0</v>
      </c>
      <c r="AN1523">
        <v>21</v>
      </c>
      <c r="AO1523">
        <v>0</v>
      </c>
      <c r="AP1523">
        <v>50</v>
      </c>
      <c r="AQ1523">
        <v>909</v>
      </c>
      <c r="AR1523">
        <v>0</v>
      </c>
      <c r="AS1523">
        <v>909</v>
      </c>
      <c r="AT1523" s="1">
        <v>695.32</v>
      </c>
      <c r="AU1523" s="1">
        <v>34766</v>
      </c>
      <c r="AV1523" s="1">
        <v>632045.88</v>
      </c>
      <c r="AW1523" s="1">
        <v>0</v>
      </c>
      <c r="AX1523" t="s">
        <v>4511</v>
      </c>
    </row>
    <row r="1524" spans="1:50" x14ac:dyDescent="0.25">
      <c r="A1524" t="s">
        <v>5849</v>
      </c>
      <c r="B1524" t="s">
        <v>67</v>
      </c>
      <c r="C1524">
        <v>2014</v>
      </c>
      <c r="D1524" t="s">
        <v>5850</v>
      </c>
      <c r="E1524" t="s">
        <v>650</v>
      </c>
      <c r="F1524" t="s">
        <v>651</v>
      </c>
      <c r="G1524" t="s">
        <v>71</v>
      </c>
      <c r="H1524" t="s">
        <v>72</v>
      </c>
      <c r="I1524" t="s">
        <v>73</v>
      </c>
      <c r="J1524" t="s">
        <v>652</v>
      </c>
      <c r="K1524" t="s">
        <v>653</v>
      </c>
      <c r="L1524" t="s">
        <v>61</v>
      </c>
      <c r="M1524" t="s">
        <v>76</v>
      </c>
      <c r="N1524" t="s">
        <v>76</v>
      </c>
      <c r="O1524" t="s">
        <v>76</v>
      </c>
      <c r="P1524" t="s">
        <v>77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 s="1" t="s">
        <v>78</v>
      </c>
      <c r="AU1524" s="1">
        <v>0</v>
      </c>
      <c r="AV1524" s="1">
        <v>0</v>
      </c>
      <c r="AW1524" s="1">
        <v>0</v>
      </c>
      <c r="AX1524" t="s">
        <v>653</v>
      </c>
    </row>
    <row r="1525" spans="1:50" x14ac:dyDescent="0.25">
      <c r="A1525" t="s">
        <v>6734</v>
      </c>
      <c r="B1525" t="s">
        <v>67</v>
      </c>
      <c r="C1525" t="s">
        <v>284</v>
      </c>
      <c r="D1525" t="s">
        <v>6735</v>
      </c>
      <c r="E1525" t="s">
        <v>8327</v>
      </c>
      <c r="F1525" t="s">
        <v>4509</v>
      </c>
      <c r="G1525" t="s">
        <v>71</v>
      </c>
      <c r="H1525" t="s">
        <v>72</v>
      </c>
      <c r="I1525" t="s">
        <v>73</v>
      </c>
      <c r="J1525" t="s">
        <v>4510</v>
      </c>
      <c r="K1525" t="s">
        <v>4511</v>
      </c>
      <c r="L1525" t="s">
        <v>61</v>
      </c>
      <c r="M1525" t="s">
        <v>76</v>
      </c>
      <c r="N1525" t="s">
        <v>76</v>
      </c>
      <c r="O1525" t="s">
        <v>76</v>
      </c>
      <c r="P1525" t="s">
        <v>77</v>
      </c>
      <c r="Q1525">
        <v>1475</v>
      </c>
      <c r="R1525">
        <v>1475</v>
      </c>
      <c r="S1525">
        <v>1475</v>
      </c>
      <c r="T1525">
        <v>1475</v>
      </c>
      <c r="U1525">
        <v>1475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8</v>
      </c>
      <c r="AK1525">
        <v>1475</v>
      </c>
      <c r="AL1525">
        <v>0</v>
      </c>
      <c r="AM1525">
        <v>0</v>
      </c>
      <c r="AN1525">
        <v>0</v>
      </c>
      <c r="AO1525">
        <v>0</v>
      </c>
      <c r="AP1525">
        <v>1475</v>
      </c>
      <c r="AQ1525">
        <v>0</v>
      </c>
      <c r="AR1525">
        <v>0</v>
      </c>
      <c r="AS1525">
        <v>0</v>
      </c>
      <c r="AT1525" s="1">
        <v>657.39</v>
      </c>
      <c r="AU1525" s="1">
        <v>969650.25</v>
      </c>
      <c r="AV1525" s="1">
        <v>0</v>
      </c>
      <c r="AW1525" s="1">
        <v>0</v>
      </c>
      <c r="AX1525" t="s">
        <v>4511</v>
      </c>
    </row>
    <row r="1526" spans="1:50" x14ac:dyDescent="0.25">
      <c r="A1526" t="s">
        <v>2296</v>
      </c>
      <c r="B1526" t="s">
        <v>67</v>
      </c>
      <c r="C1526">
        <v>2014</v>
      </c>
      <c r="D1526" t="s">
        <v>2297</v>
      </c>
      <c r="E1526" t="s">
        <v>2298</v>
      </c>
      <c r="F1526" t="s">
        <v>965</v>
      </c>
      <c r="G1526" t="s">
        <v>71</v>
      </c>
      <c r="H1526" t="s">
        <v>72</v>
      </c>
      <c r="I1526" t="s">
        <v>230</v>
      </c>
      <c r="J1526" t="s">
        <v>966</v>
      </c>
      <c r="K1526" t="s">
        <v>967</v>
      </c>
      <c r="L1526" t="s">
        <v>61</v>
      </c>
      <c r="M1526" t="s">
        <v>76</v>
      </c>
      <c r="N1526" t="s">
        <v>76</v>
      </c>
      <c r="O1526" t="s">
        <v>76</v>
      </c>
      <c r="P1526" t="s">
        <v>77</v>
      </c>
      <c r="Q1526">
        <v>649</v>
      </c>
      <c r="R1526">
        <v>649</v>
      </c>
      <c r="S1526">
        <v>649</v>
      </c>
      <c r="T1526">
        <v>649</v>
      </c>
      <c r="U1526">
        <v>649</v>
      </c>
      <c r="V1526">
        <v>649</v>
      </c>
      <c r="W1526">
        <v>649</v>
      </c>
      <c r="X1526">
        <v>649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649</v>
      </c>
      <c r="AL1526">
        <v>0</v>
      </c>
      <c r="AM1526">
        <v>0</v>
      </c>
      <c r="AN1526">
        <v>0</v>
      </c>
      <c r="AO1526">
        <v>0</v>
      </c>
      <c r="AP1526">
        <v>649</v>
      </c>
      <c r="AQ1526">
        <v>0</v>
      </c>
      <c r="AR1526">
        <v>0</v>
      </c>
      <c r="AS1526">
        <v>0</v>
      </c>
      <c r="AT1526" s="1">
        <v>204.19</v>
      </c>
      <c r="AU1526" s="1">
        <v>132519.31</v>
      </c>
      <c r="AV1526" s="1">
        <v>0</v>
      </c>
      <c r="AW1526" s="1">
        <v>132519.31</v>
      </c>
      <c r="AX1526" t="s">
        <v>967</v>
      </c>
    </row>
    <row r="1527" spans="1:50" x14ac:dyDescent="0.25">
      <c r="A1527" t="s">
        <v>2299</v>
      </c>
      <c r="B1527" t="s">
        <v>101</v>
      </c>
      <c r="C1527" t="s">
        <v>2300</v>
      </c>
      <c r="D1527" t="s">
        <v>2301</v>
      </c>
      <c r="E1527" t="s">
        <v>2302</v>
      </c>
      <c r="F1527" t="s">
        <v>2303</v>
      </c>
      <c r="G1527" t="s">
        <v>71</v>
      </c>
      <c r="H1527" t="s">
        <v>106</v>
      </c>
      <c r="I1527" t="s">
        <v>107</v>
      </c>
      <c r="J1527" t="s">
        <v>2304</v>
      </c>
      <c r="K1527" t="s">
        <v>2305</v>
      </c>
      <c r="L1527" t="s">
        <v>61</v>
      </c>
      <c r="M1527" t="s">
        <v>196</v>
      </c>
      <c r="N1527" t="s">
        <v>76</v>
      </c>
      <c r="O1527" t="s">
        <v>76</v>
      </c>
      <c r="P1527" t="s">
        <v>110</v>
      </c>
      <c r="Q1527">
        <v>3</v>
      </c>
      <c r="R1527">
        <v>3</v>
      </c>
      <c r="S1527">
        <v>3</v>
      </c>
      <c r="T1527">
        <v>3</v>
      </c>
      <c r="U1527">
        <v>3</v>
      </c>
      <c r="V1527">
        <v>3</v>
      </c>
      <c r="W1527">
        <v>3</v>
      </c>
      <c r="X1527">
        <v>3</v>
      </c>
      <c r="Y1527">
        <v>3</v>
      </c>
      <c r="Z1527">
        <v>3</v>
      </c>
      <c r="AA1527">
        <v>3</v>
      </c>
      <c r="AB1527">
        <v>3</v>
      </c>
      <c r="AC1527">
        <v>3</v>
      </c>
      <c r="AD1527">
        <v>3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3</v>
      </c>
      <c r="AL1527">
        <v>0</v>
      </c>
      <c r="AM1527">
        <v>0</v>
      </c>
      <c r="AN1527">
        <v>0</v>
      </c>
      <c r="AO1527">
        <v>0</v>
      </c>
      <c r="AP1527">
        <v>3</v>
      </c>
      <c r="AQ1527">
        <v>0</v>
      </c>
      <c r="AR1527">
        <v>0</v>
      </c>
      <c r="AS1527">
        <v>0</v>
      </c>
      <c r="AT1527" s="1">
        <v>581.1</v>
      </c>
      <c r="AU1527" s="1">
        <v>1743.3000000000002</v>
      </c>
      <c r="AV1527" s="1">
        <v>0</v>
      </c>
      <c r="AW1527" s="1">
        <v>1743.3000000000002</v>
      </c>
      <c r="AX1527" t="s">
        <v>2305</v>
      </c>
    </row>
    <row r="1528" spans="1:50" x14ac:dyDescent="0.25">
      <c r="A1528" t="s">
        <v>2306</v>
      </c>
      <c r="B1528" t="s">
        <v>51</v>
      </c>
      <c r="C1528" t="s">
        <v>122</v>
      </c>
      <c r="D1528" t="s">
        <v>2307</v>
      </c>
      <c r="E1528" t="s">
        <v>2308</v>
      </c>
      <c r="F1528" t="s">
        <v>700</v>
      </c>
      <c r="G1528" t="s">
        <v>76</v>
      </c>
      <c r="H1528" t="s">
        <v>57</v>
      </c>
      <c r="I1528" t="s">
        <v>126</v>
      </c>
      <c r="J1528" t="s">
        <v>76</v>
      </c>
      <c r="K1528" t="s">
        <v>76</v>
      </c>
      <c r="L1528" t="s">
        <v>61</v>
      </c>
      <c r="M1528" t="s">
        <v>62</v>
      </c>
      <c r="N1528" t="s">
        <v>76</v>
      </c>
      <c r="O1528" t="s">
        <v>76</v>
      </c>
      <c r="P1528" t="s">
        <v>127</v>
      </c>
      <c r="Q1528">
        <v>15</v>
      </c>
      <c r="R1528">
        <v>15</v>
      </c>
      <c r="S1528">
        <v>15</v>
      </c>
      <c r="T1528">
        <v>11</v>
      </c>
      <c r="U1528">
        <v>11</v>
      </c>
      <c r="V1528">
        <v>11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15</v>
      </c>
      <c r="AL1528">
        <v>0</v>
      </c>
      <c r="AM1528">
        <v>0</v>
      </c>
      <c r="AN1528">
        <v>0</v>
      </c>
      <c r="AO1528">
        <v>0</v>
      </c>
      <c r="AP1528">
        <v>15</v>
      </c>
      <c r="AQ1528">
        <v>0</v>
      </c>
      <c r="AR1528">
        <v>0</v>
      </c>
      <c r="AS1528">
        <v>0</v>
      </c>
      <c r="AT1528" s="1">
        <v>5510</v>
      </c>
      <c r="AU1528" s="1">
        <v>82650</v>
      </c>
      <c r="AV1528" s="1">
        <v>0</v>
      </c>
      <c r="AW1528" s="1">
        <v>0</v>
      </c>
      <c r="AX1528" t="s">
        <v>700</v>
      </c>
    </row>
    <row r="1529" spans="1:50" x14ac:dyDescent="0.25">
      <c r="A1529" t="s">
        <v>2309</v>
      </c>
      <c r="B1529" t="s">
        <v>101</v>
      </c>
      <c r="C1529">
        <v>2012</v>
      </c>
      <c r="D1529" t="s">
        <v>2310</v>
      </c>
      <c r="E1529" t="s">
        <v>2311</v>
      </c>
      <c r="F1529" t="s">
        <v>152</v>
      </c>
      <c r="G1529" t="s">
        <v>71</v>
      </c>
      <c r="H1529" t="s">
        <v>106</v>
      </c>
      <c r="I1529" t="s">
        <v>73</v>
      </c>
      <c r="J1529" t="s">
        <v>153</v>
      </c>
      <c r="K1529" t="s">
        <v>154</v>
      </c>
      <c r="L1529" t="s">
        <v>61</v>
      </c>
      <c r="M1529" t="s">
        <v>76</v>
      </c>
      <c r="N1529" t="s">
        <v>76</v>
      </c>
      <c r="O1529" t="s">
        <v>76</v>
      </c>
      <c r="P1529" t="s">
        <v>110</v>
      </c>
      <c r="Q1529">
        <v>1</v>
      </c>
      <c r="R1529">
        <v>1</v>
      </c>
      <c r="S1529">
        <v>1</v>
      </c>
      <c r="T1529">
        <v>1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1</v>
      </c>
      <c r="AA1529">
        <v>1</v>
      </c>
      <c r="AB1529">
        <v>1</v>
      </c>
      <c r="AC1529">
        <v>1</v>
      </c>
      <c r="AD1529">
        <v>1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1</v>
      </c>
      <c r="AQ1529">
        <v>0</v>
      </c>
      <c r="AR1529">
        <v>0</v>
      </c>
      <c r="AS1529">
        <v>0</v>
      </c>
      <c r="AT1529" s="1">
        <v>552.53</v>
      </c>
      <c r="AU1529" s="1">
        <v>552.53</v>
      </c>
      <c r="AV1529" s="1">
        <v>0</v>
      </c>
      <c r="AW1529" s="1">
        <v>552.53</v>
      </c>
      <c r="AX1529" t="s">
        <v>154</v>
      </c>
    </row>
    <row r="1530" spans="1:50" x14ac:dyDescent="0.25">
      <c r="A1530" t="s">
        <v>2467</v>
      </c>
      <c r="B1530" t="s">
        <v>67</v>
      </c>
      <c r="C1530">
        <v>2014</v>
      </c>
      <c r="D1530" t="s">
        <v>2468</v>
      </c>
      <c r="E1530" t="s">
        <v>910</v>
      </c>
      <c r="F1530" t="s">
        <v>911</v>
      </c>
      <c r="G1530" t="s">
        <v>71</v>
      </c>
      <c r="H1530" t="s">
        <v>72</v>
      </c>
      <c r="I1530" t="s">
        <v>73</v>
      </c>
      <c r="J1530" t="s">
        <v>912</v>
      </c>
      <c r="K1530" t="s">
        <v>913</v>
      </c>
      <c r="L1530" t="s">
        <v>61</v>
      </c>
      <c r="M1530" t="s">
        <v>76</v>
      </c>
      <c r="N1530" t="s">
        <v>76</v>
      </c>
      <c r="O1530" t="s">
        <v>76</v>
      </c>
      <c r="P1530" t="s">
        <v>77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 s="1" t="s">
        <v>78</v>
      </c>
      <c r="AU1530" s="1">
        <v>0</v>
      </c>
      <c r="AV1530" s="1">
        <v>0</v>
      </c>
      <c r="AW1530" s="1">
        <v>0</v>
      </c>
      <c r="AX1530" t="s">
        <v>913</v>
      </c>
    </row>
    <row r="1531" spans="1:50" x14ac:dyDescent="0.25">
      <c r="A1531" t="s">
        <v>2469</v>
      </c>
      <c r="B1531" t="s">
        <v>101</v>
      </c>
      <c r="C1531" t="s">
        <v>2300</v>
      </c>
      <c r="D1531" t="s">
        <v>2470</v>
      </c>
      <c r="E1531" t="s">
        <v>2471</v>
      </c>
      <c r="F1531" t="s">
        <v>2472</v>
      </c>
      <c r="G1531" t="s">
        <v>71</v>
      </c>
      <c r="H1531" t="s">
        <v>106</v>
      </c>
      <c r="I1531" t="s">
        <v>73</v>
      </c>
      <c r="J1531" t="s">
        <v>2473</v>
      </c>
      <c r="K1531" t="s">
        <v>2474</v>
      </c>
      <c r="L1531" t="s">
        <v>61</v>
      </c>
      <c r="M1531" t="s">
        <v>196</v>
      </c>
      <c r="N1531" t="s">
        <v>76</v>
      </c>
      <c r="O1531" t="s">
        <v>76</v>
      </c>
      <c r="P1531" t="s">
        <v>110</v>
      </c>
      <c r="Q1531">
        <v>2</v>
      </c>
      <c r="R1531">
        <v>2</v>
      </c>
      <c r="S1531">
        <v>2</v>
      </c>
      <c r="T1531">
        <v>2</v>
      </c>
      <c r="U1531">
        <v>2</v>
      </c>
      <c r="V1531">
        <v>2</v>
      </c>
      <c r="W1531">
        <v>2</v>
      </c>
      <c r="X1531">
        <v>2</v>
      </c>
      <c r="Y1531">
        <v>2</v>
      </c>
      <c r="Z1531">
        <v>2</v>
      </c>
      <c r="AA1531">
        <v>2</v>
      </c>
      <c r="AB1531">
        <v>2</v>
      </c>
      <c r="AC1531">
        <v>2</v>
      </c>
      <c r="AD1531">
        <v>2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2</v>
      </c>
      <c r="AL1531">
        <v>0</v>
      </c>
      <c r="AM1531">
        <v>0</v>
      </c>
      <c r="AN1531">
        <v>0</v>
      </c>
      <c r="AO1531">
        <v>0</v>
      </c>
      <c r="AP1531">
        <v>2</v>
      </c>
      <c r="AQ1531">
        <v>0</v>
      </c>
      <c r="AR1531">
        <v>0</v>
      </c>
      <c r="AS1531">
        <v>0</v>
      </c>
      <c r="AT1531" s="1">
        <v>410.51</v>
      </c>
      <c r="AU1531" s="1">
        <v>821.02</v>
      </c>
      <c r="AV1531" s="1">
        <v>0</v>
      </c>
      <c r="AW1531" s="1">
        <v>821.02</v>
      </c>
      <c r="AX1531" t="s">
        <v>2474</v>
      </c>
    </row>
    <row r="1532" spans="1:50" x14ac:dyDescent="0.25">
      <c r="A1532" t="s">
        <v>2475</v>
      </c>
      <c r="B1532" t="s">
        <v>67</v>
      </c>
      <c r="C1532" t="s">
        <v>455</v>
      </c>
      <c r="D1532" t="s">
        <v>2476</v>
      </c>
      <c r="E1532" t="s">
        <v>2477</v>
      </c>
      <c r="F1532" t="s">
        <v>354</v>
      </c>
      <c r="G1532" t="s">
        <v>71</v>
      </c>
      <c r="H1532" t="s">
        <v>72</v>
      </c>
      <c r="I1532" t="s">
        <v>355</v>
      </c>
      <c r="J1532" t="s">
        <v>356</v>
      </c>
      <c r="K1532" t="s">
        <v>357</v>
      </c>
      <c r="L1532" t="s">
        <v>61</v>
      </c>
      <c r="M1532" t="s">
        <v>62</v>
      </c>
      <c r="N1532" t="s">
        <v>63</v>
      </c>
      <c r="O1532" t="s">
        <v>85</v>
      </c>
      <c r="P1532" t="s">
        <v>77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 s="1" t="s">
        <v>78</v>
      </c>
      <c r="AU1532" s="1">
        <v>0</v>
      </c>
      <c r="AV1532" s="1">
        <v>0</v>
      </c>
      <c r="AW1532" s="1">
        <v>0</v>
      </c>
      <c r="AX1532" t="s">
        <v>357</v>
      </c>
    </row>
    <row r="1533" spans="1:50" x14ac:dyDescent="0.25">
      <c r="A1533" t="s">
        <v>2478</v>
      </c>
      <c r="B1533" t="s">
        <v>67</v>
      </c>
      <c r="C1533">
        <v>2014</v>
      </c>
      <c r="D1533" t="s">
        <v>2479</v>
      </c>
      <c r="E1533" t="s">
        <v>2122</v>
      </c>
      <c r="F1533" t="s">
        <v>2123</v>
      </c>
      <c r="G1533" t="s">
        <v>71</v>
      </c>
      <c r="H1533" t="s">
        <v>72</v>
      </c>
      <c r="I1533" t="s">
        <v>73</v>
      </c>
      <c r="J1533" t="s">
        <v>2124</v>
      </c>
      <c r="K1533" t="s">
        <v>2125</v>
      </c>
      <c r="L1533" t="s">
        <v>61</v>
      </c>
      <c r="M1533" t="s">
        <v>76</v>
      </c>
      <c r="N1533" t="s">
        <v>76</v>
      </c>
      <c r="O1533" t="s">
        <v>76</v>
      </c>
      <c r="P1533" t="s">
        <v>77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 s="1" t="s">
        <v>78</v>
      </c>
      <c r="AU1533" s="1">
        <v>0</v>
      </c>
      <c r="AV1533" s="1">
        <v>0</v>
      </c>
      <c r="AW1533" s="1">
        <v>0</v>
      </c>
      <c r="AX1533" t="s">
        <v>2125</v>
      </c>
    </row>
    <row r="1534" spans="1:50" x14ac:dyDescent="0.25">
      <c r="A1534" t="s">
        <v>2480</v>
      </c>
      <c r="B1534" t="s">
        <v>67</v>
      </c>
      <c r="C1534">
        <v>2014</v>
      </c>
      <c r="D1534" t="s">
        <v>2481</v>
      </c>
      <c r="E1534" t="s">
        <v>834</v>
      </c>
      <c r="F1534" t="s">
        <v>451</v>
      </c>
      <c r="G1534" t="s">
        <v>71</v>
      </c>
      <c r="H1534" t="s">
        <v>72</v>
      </c>
      <c r="I1534" t="s">
        <v>73</v>
      </c>
      <c r="J1534" t="s">
        <v>452</v>
      </c>
      <c r="K1534" t="s">
        <v>453</v>
      </c>
      <c r="L1534" t="s">
        <v>61</v>
      </c>
      <c r="M1534" t="s">
        <v>76</v>
      </c>
      <c r="N1534" t="s">
        <v>76</v>
      </c>
      <c r="O1534" t="s">
        <v>76</v>
      </c>
      <c r="P1534" t="s">
        <v>77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 s="1" t="s">
        <v>78</v>
      </c>
      <c r="AU1534" s="1">
        <v>0</v>
      </c>
      <c r="AV1534" s="1">
        <v>0</v>
      </c>
      <c r="AW1534" s="1">
        <v>0</v>
      </c>
      <c r="AX1534" t="s">
        <v>453</v>
      </c>
    </row>
    <row r="1535" spans="1:50" x14ac:dyDescent="0.25">
      <c r="A1535" t="s">
        <v>2676</v>
      </c>
      <c r="B1535" t="s">
        <v>67</v>
      </c>
      <c r="C1535" t="s">
        <v>129</v>
      </c>
      <c r="D1535" t="s">
        <v>2677</v>
      </c>
      <c r="E1535" t="s">
        <v>2678</v>
      </c>
      <c r="F1535" t="s">
        <v>556</v>
      </c>
      <c r="G1535" t="s">
        <v>71</v>
      </c>
      <c r="H1535" t="s">
        <v>72</v>
      </c>
      <c r="I1535" t="s">
        <v>355</v>
      </c>
      <c r="J1535" t="s">
        <v>557</v>
      </c>
      <c r="K1535" t="s">
        <v>558</v>
      </c>
      <c r="L1535" t="s">
        <v>61</v>
      </c>
      <c r="M1535" t="s">
        <v>62</v>
      </c>
      <c r="N1535" t="s">
        <v>76</v>
      </c>
      <c r="O1535" t="s">
        <v>76</v>
      </c>
      <c r="P1535" t="s">
        <v>77</v>
      </c>
      <c r="Q1535">
        <v>2</v>
      </c>
      <c r="R1535">
        <v>2</v>
      </c>
      <c r="S1535">
        <v>2</v>
      </c>
      <c r="T1535">
        <v>2</v>
      </c>
      <c r="U1535">
        <v>2</v>
      </c>
      <c r="V1535">
        <v>2</v>
      </c>
      <c r="W1535">
        <v>2</v>
      </c>
      <c r="X1535">
        <v>2</v>
      </c>
      <c r="Y1535">
        <v>2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2</v>
      </c>
      <c r="AL1535">
        <v>0</v>
      </c>
      <c r="AM1535">
        <v>0</v>
      </c>
      <c r="AN1535">
        <v>0</v>
      </c>
      <c r="AO1535">
        <v>0</v>
      </c>
      <c r="AP1535">
        <v>2</v>
      </c>
      <c r="AQ1535">
        <v>0</v>
      </c>
      <c r="AR1535">
        <v>0</v>
      </c>
      <c r="AS1535">
        <v>0</v>
      </c>
      <c r="AT1535" s="1">
        <v>1075.7</v>
      </c>
      <c r="AU1535" s="1">
        <v>2151.4</v>
      </c>
      <c r="AV1535" s="1">
        <v>0</v>
      </c>
      <c r="AW1535" s="1">
        <v>2151.4</v>
      </c>
      <c r="AX1535" t="s">
        <v>558</v>
      </c>
    </row>
    <row r="1536" spans="1:50" x14ac:dyDescent="0.25">
      <c r="A1536" t="s">
        <v>2679</v>
      </c>
      <c r="B1536" t="s">
        <v>101</v>
      </c>
      <c r="C1536" t="s">
        <v>468</v>
      </c>
      <c r="D1536" t="s">
        <v>2680</v>
      </c>
      <c r="E1536" t="s">
        <v>2681</v>
      </c>
      <c r="F1536" t="s">
        <v>486</v>
      </c>
      <c r="G1536" t="s">
        <v>71</v>
      </c>
      <c r="H1536" t="s">
        <v>106</v>
      </c>
      <c r="I1536" t="s">
        <v>230</v>
      </c>
      <c r="J1536" t="s">
        <v>487</v>
      </c>
      <c r="K1536" t="s">
        <v>488</v>
      </c>
      <c r="L1536" t="s">
        <v>61</v>
      </c>
      <c r="M1536" t="s">
        <v>76</v>
      </c>
      <c r="N1536" t="s">
        <v>76</v>
      </c>
      <c r="O1536" t="s">
        <v>76</v>
      </c>
      <c r="P1536" t="s">
        <v>110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 s="1" t="s">
        <v>78</v>
      </c>
      <c r="AU1536" s="1">
        <v>0</v>
      </c>
      <c r="AV1536" s="1">
        <v>0</v>
      </c>
      <c r="AW1536" s="1">
        <v>0</v>
      </c>
      <c r="AX1536" t="s">
        <v>488</v>
      </c>
    </row>
    <row r="1537" spans="1:50" x14ac:dyDescent="0.25">
      <c r="A1537" t="s">
        <v>2682</v>
      </c>
      <c r="B1537" t="s">
        <v>67</v>
      </c>
      <c r="C1537">
        <v>2014</v>
      </c>
      <c r="D1537" t="s">
        <v>2683</v>
      </c>
      <c r="E1537" t="s">
        <v>213</v>
      </c>
      <c r="F1537" t="s">
        <v>214</v>
      </c>
      <c r="G1537" t="s">
        <v>71</v>
      </c>
      <c r="H1537" t="s">
        <v>72</v>
      </c>
      <c r="I1537" t="s">
        <v>133</v>
      </c>
      <c r="J1537" t="s">
        <v>215</v>
      </c>
      <c r="K1537" t="s">
        <v>216</v>
      </c>
      <c r="L1537" t="s">
        <v>61</v>
      </c>
      <c r="M1537" t="s">
        <v>62</v>
      </c>
      <c r="N1537" t="s">
        <v>76</v>
      </c>
      <c r="O1537" t="s">
        <v>76</v>
      </c>
      <c r="P1537" t="s">
        <v>77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 s="1" t="s">
        <v>78</v>
      </c>
      <c r="AU1537" s="1">
        <v>0</v>
      </c>
      <c r="AV1537" s="1">
        <v>0</v>
      </c>
      <c r="AW1537" s="1">
        <v>0</v>
      </c>
      <c r="AX1537" t="s">
        <v>216</v>
      </c>
    </row>
    <row r="1538" spans="1:50" x14ac:dyDescent="0.25">
      <c r="A1538" t="s">
        <v>2684</v>
      </c>
      <c r="B1538" t="s">
        <v>67</v>
      </c>
      <c r="C1538" t="s">
        <v>455</v>
      </c>
      <c r="D1538" t="s">
        <v>2685</v>
      </c>
      <c r="E1538" t="s">
        <v>2686</v>
      </c>
      <c r="F1538" t="s">
        <v>458</v>
      </c>
      <c r="G1538" t="s">
        <v>71</v>
      </c>
      <c r="H1538" t="s">
        <v>72</v>
      </c>
      <c r="I1538" t="s">
        <v>73</v>
      </c>
      <c r="J1538" t="s">
        <v>459</v>
      </c>
      <c r="K1538" t="s">
        <v>460</v>
      </c>
      <c r="L1538" t="s">
        <v>61</v>
      </c>
      <c r="M1538" t="s">
        <v>62</v>
      </c>
      <c r="N1538" t="s">
        <v>76</v>
      </c>
      <c r="O1538" t="s">
        <v>76</v>
      </c>
      <c r="P1538" t="s">
        <v>77</v>
      </c>
      <c r="Q1538">
        <v>12</v>
      </c>
      <c r="R1538">
        <v>12</v>
      </c>
      <c r="S1538">
        <v>12</v>
      </c>
      <c r="T1538">
        <v>12</v>
      </c>
      <c r="U1538">
        <v>12</v>
      </c>
      <c r="V1538">
        <v>12</v>
      </c>
      <c r="W1538">
        <v>12</v>
      </c>
      <c r="X1538">
        <v>12</v>
      </c>
      <c r="Y1538">
        <v>12</v>
      </c>
      <c r="Z1538">
        <v>12</v>
      </c>
      <c r="AA1538">
        <v>12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12</v>
      </c>
      <c r="AL1538">
        <v>0</v>
      </c>
      <c r="AM1538">
        <v>0</v>
      </c>
      <c r="AN1538">
        <v>0</v>
      </c>
      <c r="AO1538">
        <v>0</v>
      </c>
      <c r="AP1538">
        <v>12</v>
      </c>
      <c r="AQ1538">
        <v>0</v>
      </c>
      <c r="AR1538">
        <v>0</v>
      </c>
      <c r="AS1538">
        <v>0</v>
      </c>
      <c r="AT1538" s="1">
        <v>433.47</v>
      </c>
      <c r="AU1538" s="1">
        <v>5201.6400000000003</v>
      </c>
      <c r="AV1538" s="1">
        <v>0</v>
      </c>
      <c r="AW1538" s="1">
        <v>5201.6400000000003</v>
      </c>
      <c r="AX1538" t="s">
        <v>460</v>
      </c>
    </row>
    <row r="1539" spans="1:50" x14ac:dyDescent="0.25">
      <c r="A1539" t="s">
        <v>2687</v>
      </c>
      <c r="B1539" t="s">
        <v>67</v>
      </c>
      <c r="C1539">
        <v>2014</v>
      </c>
      <c r="D1539" t="s">
        <v>2688</v>
      </c>
      <c r="E1539" t="s">
        <v>138</v>
      </c>
      <c r="F1539" t="s">
        <v>139</v>
      </c>
      <c r="G1539" t="s">
        <v>71</v>
      </c>
      <c r="H1539" t="s">
        <v>72</v>
      </c>
      <c r="I1539" t="s">
        <v>73</v>
      </c>
      <c r="J1539" t="s">
        <v>140</v>
      </c>
      <c r="K1539" t="s">
        <v>141</v>
      </c>
      <c r="L1539" t="s">
        <v>61</v>
      </c>
      <c r="M1539" t="s">
        <v>76</v>
      </c>
      <c r="N1539" t="s">
        <v>76</v>
      </c>
      <c r="O1539" t="s">
        <v>76</v>
      </c>
      <c r="P1539" t="s">
        <v>77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 s="1" t="s">
        <v>78</v>
      </c>
      <c r="AU1539" s="1">
        <v>0</v>
      </c>
      <c r="AV1539" s="1">
        <v>0</v>
      </c>
      <c r="AW1539" s="1">
        <v>0</v>
      </c>
      <c r="AX1539" t="s">
        <v>141</v>
      </c>
    </row>
    <row r="1540" spans="1:50" x14ac:dyDescent="0.25">
      <c r="A1540" t="s">
        <v>5851</v>
      </c>
      <c r="B1540" t="s">
        <v>51</v>
      </c>
      <c r="C1540" t="s">
        <v>162</v>
      </c>
      <c r="D1540" t="s">
        <v>5852</v>
      </c>
      <c r="E1540" t="s">
        <v>5853</v>
      </c>
      <c r="F1540" t="s">
        <v>1671</v>
      </c>
      <c r="G1540" t="s">
        <v>56</v>
      </c>
      <c r="H1540" t="s">
        <v>57</v>
      </c>
      <c r="I1540" t="s">
        <v>58</v>
      </c>
      <c r="J1540" t="s">
        <v>1672</v>
      </c>
      <c r="K1540" t="s">
        <v>1673</v>
      </c>
      <c r="L1540" t="s">
        <v>61</v>
      </c>
      <c r="M1540" t="s">
        <v>62</v>
      </c>
      <c r="N1540" t="s">
        <v>76</v>
      </c>
      <c r="O1540" t="s">
        <v>76</v>
      </c>
      <c r="P1540" t="s">
        <v>65</v>
      </c>
      <c r="Q1540">
        <v>195</v>
      </c>
      <c r="R1540">
        <v>195</v>
      </c>
      <c r="S1540">
        <v>195</v>
      </c>
      <c r="T1540">
        <v>195</v>
      </c>
      <c r="U1540">
        <v>195</v>
      </c>
      <c r="V1540">
        <v>195</v>
      </c>
      <c r="W1540">
        <v>195</v>
      </c>
      <c r="X1540">
        <v>195</v>
      </c>
      <c r="Y1540">
        <v>195</v>
      </c>
      <c r="Z1540">
        <v>195</v>
      </c>
      <c r="AA1540">
        <v>195</v>
      </c>
      <c r="AB1540">
        <v>195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195</v>
      </c>
      <c r="AL1540">
        <v>0</v>
      </c>
      <c r="AM1540">
        <v>0</v>
      </c>
      <c r="AN1540">
        <v>0</v>
      </c>
      <c r="AO1540">
        <v>0</v>
      </c>
      <c r="AP1540">
        <v>195</v>
      </c>
      <c r="AQ1540">
        <v>0</v>
      </c>
      <c r="AR1540">
        <v>0</v>
      </c>
      <c r="AS1540">
        <v>0</v>
      </c>
      <c r="AT1540" s="1">
        <v>588.63</v>
      </c>
      <c r="AU1540" s="1">
        <v>114782.85</v>
      </c>
      <c r="AV1540" s="1">
        <v>0</v>
      </c>
      <c r="AW1540" s="1">
        <v>114782.85</v>
      </c>
      <c r="AX1540" t="s">
        <v>1673</v>
      </c>
    </row>
    <row r="1541" spans="1:50" x14ac:dyDescent="0.25">
      <c r="A1541" t="s">
        <v>5854</v>
      </c>
      <c r="B1541" t="s">
        <v>51</v>
      </c>
      <c r="C1541" t="s">
        <v>52</v>
      </c>
      <c r="D1541" t="s">
        <v>5855</v>
      </c>
      <c r="E1541" t="s">
        <v>5300</v>
      </c>
      <c r="F1541" t="s">
        <v>200</v>
      </c>
      <c r="G1541" t="s">
        <v>56</v>
      </c>
      <c r="H1541" t="s">
        <v>72</v>
      </c>
      <c r="I1541" t="s">
        <v>58</v>
      </c>
      <c r="J1541" t="s">
        <v>201</v>
      </c>
      <c r="K1541" t="s">
        <v>202</v>
      </c>
      <c r="L1541" t="s">
        <v>61</v>
      </c>
      <c r="M1541" t="s">
        <v>196</v>
      </c>
      <c r="N1541" t="s">
        <v>826</v>
      </c>
      <c r="O1541" t="s">
        <v>64</v>
      </c>
      <c r="P1541" t="s">
        <v>65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 s="1" t="s">
        <v>78</v>
      </c>
      <c r="AU1541" s="1">
        <v>0</v>
      </c>
      <c r="AV1541" s="1">
        <v>0</v>
      </c>
      <c r="AW1541" s="1">
        <v>0</v>
      </c>
      <c r="AX1541" t="s">
        <v>202</v>
      </c>
    </row>
    <row r="1542" spans="1:50" x14ac:dyDescent="0.25">
      <c r="A1542" t="s">
        <v>5856</v>
      </c>
      <c r="B1542" t="s">
        <v>51</v>
      </c>
      <c r="C1542" t="s">
        <v>303</v>
      </c>
      <c r="D1542" t="s">
        <v>5857</v>
      </c>
      <c r="E1542" t="s">
        <v>5858</v>
      </c>
      <c r="F1542" t="s">
        <v>755</v>
      </c>
      <c r="G1542" t="s">
        <v>56</v>
      </c>
      <c r="H1542" t="s">
        <v>72</v>
      </c>
      <c r="I1542" t="s">
        <v>90</v>
      </c>
      <c r="J1542" t="s">
        <v>91</v>
      </c>
      <c r="K1542" t="s">
        <v>756</v>
      </c>
      <c r="L1542" t="s">
        <v>61</v>
      </c>
      <c r="M1542" t="s">
        <v>196</v>
      </c>
      <c r="N1542" t="s">
        <v>826</v>
      </c>
      <c r="O1542" t="s">
        <v>757</v>
      </c>
      <c r="P1542" t="s">
        <v>65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 s="1" t="s">
        <v>78</v>
      </c>
      <c r="AU1542" s="1">
        <v>0</v>
      </c>
      <c r="AV1542" s="1">
        <v>0</v>
      </c>
      <c r="AW1542" s="1">
        <v>0</v>
      </c>
      <c r="AX1542" t="s">
        <v>756</v>
      </c>
    </row>
    <row r="1543" spans="1:50" x14ac:dyDescent="0.25">
      <c r="A1543" t="s">
        <v>5859</v>
      </c>
      <c r="B1543" t="s">
        <v>67</v>
      </c>
      <c r="C1543">
        <v>2014</v>
      </c>
      <c r="D1543" t="s">
        <v>5860</v>
      </c>
      <c r="E1543" t="s">
        <v>509</v>
      </c>
      <c r="F1543" t="s">
        <v>427</v>
      </c>
      <c r="G1543" t="s">
        <v>71</v>
      </c>
      <c r="H1543" t="s">
        <v>72</v>
      </c>
      <c r="I1543" t="s">
        <v>73</v>
      </c>
      <c r="J1543" t="s">
        <v>428</v>
      </c>
      <c r="K1543" t="s">
        <v>429</v>
      </c>
      <c r="L1543" t="s">
        <v>61</v>
      </c>
      <c r="M1543" t="s">
        <v>76</v>
      </c>
      <c r="N1543" t="s">
        <v>76</v>
      </c>
      <c r="O1543" t="s">
        <v>76</v>
      </c>
      <c r="P1543" t="s">
        <v>77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 s="1" t="s">
        <v>78</v>
      </c>
      <c r="AU1543" s="1">
        <v>0</v>
      </c>
      <c r="AV1543" s="1">
        <v>0</v>
      </c>
      <c r="AW1543" s="1">
        <v>0</v>
      </c>
      <c r="AX1543" t="s">
        <v>429</v>
      </c>
    </row>
    <row r="1544" spans="1:50" x14ac:dyDescent="0.25">
      <c r="A1544" t="s">
        <v>6223</v>
      </c>
      <c r="B1544" t="s">
        <v>51</v>
      </c>
      <c r="C1544">
        <v>2013</v>
      </c>
      <c r="D1544" t="s">
        <v>6224</v>
      </c>
      <c r="E1544" t="s">
        <v>6225</v>
      </c>
      <c r="F1544" t="s">
        <v>6226</v>
      </c>
      <c r="G1544" t="s">
        <v>2374</v>
      </c>
      <c r="H1544" t="s">
        <v>57</v>
      </c>
      <c r="I1544" t="s">
        <v>2754</v>
      </c>
      <c r="J1544" t="s">
        <v>76</v>
      </c>
      <c r="K1544" t="s">
        <v>6227</v>
      </c>
      <c r="L1544" t="s">
        <v>61</v>
      </c>
      <c r="M1544" t="s">
        <v>62</v>
      </c>
      <c r="N1544" t="s">
        <v>63</v>
      </c>
      <c r="O1544" t="s">
        <v>372</v>
      </c>
      <c r="P1544" t="s">
        <v>65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 s="1" t="s">
        <v>78</v>
      </c>
      <c r="AU1544" s="1">
        <v>0</v>
      </c>
      <c r="AV1544" s="1">
        <v>0</v>
      </c>
      <c r="AW1544" s="1">
        <v>0</v>
      </c>
      <c r="AX1544" t="s">
        <v>6227</v>
      </c>
    </row>
    <row r="1545" spans="1:50" x14ac:dyDescent="0.25">
      <c r="A1545" t="s">
        <v>6228</v>
      </c>
      <c r="B1545" t="s">
        <v>67</v>
      </c>
      <c r="C1545">
        <v>2014</v>
      </c>
      <c r="D1545" t="s">
        <v>6229</v>
      </c>
      <c r="E1545" t="s">
        <v>334</v>
      </c>
      <c r="F1545" t="s">
        <v>335</v>
      </c>
      <c r="G1545" t="s">
        <v>71</v>
      </c>
      <c r="H1545" t="s">
        <v>72</v>
      </c>
      <c r="I1545" t="s">
        <v>230</v>
      </c>
      <c r="J1545" t="s">
        <v>336</v>
      </c>
      <c r="K1545" t="s">
        <v>335</v>
      </c>
      <c r="L1545" t="s">
        <v>61</v>
      </c>
      <c r="M1545" t="s">
        <v>76</v>
      </c>
      <c r="N1545" t="s">
        <v>76</v>
      </c>
      <c r="O1545" t="s">
        <v>76</v>
      </c>
      <c r="P1545" t="s">
        <v>77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 s="1" t="s">
        <v>78</v>
      </c>
      <c r="AU1545" s="1">
        <v>0</v>
      </c>
      <c r="AV1545" s="1">
        <v>0</v>
      </c>
      <c r="AW1545" s="1">
        <v>0</v>
      </c>
      <c r="AX1545" t="s">
        <v>335</v>
      </c>
    </row>
    <row r="1546" spans="1:50" x14ac:dyDescent="0.25">
      <c r="A1546" t="s">
        <v>6281</v>
      </c>
      <c r="B1546" t="s">
        <v>67</v>
      </c>
      <c r="C1546" t="s">
        <v>615</v>
      </c>
      <c r="D1546" t="s">
        <v>6282</v>
      </c>
      <c r="E1546" t="s">
        <v>6283</v>
      </c>
      <c r="F1546" t="s">
        <v>180</v>
      </c>
      <c r="G1546" t="s">
        <v>71</v>
      </c>
      <c r="H1546" t="s">
        <v>72</v>
      </c>
      <c r="I1546" t="s">
        <v>73</v>
      </c>
      <c r="J1546" t="s">
        <v>181</v>
      </c>
      <c r="K1546" t="s">
        <v>182</v>
      </c>
      <c r="L1546" t="s">
        <v>61</v>
      </c>
      <c r="M1546" t="s">
        <v>62</v>
      </c>
      <c r="N1546" t="s">
        <v>63</v>
      </c>
      <c r="O1546" t="s">
        <v>85</v>
      </c>
      <c r="P1546" t="s">
        <v>77</v>
      </c>
      <c r="Q1546">
        <v>39</v>
      </c>
      <c r="R1546">
        <v>39</v>
      </c>
      <c r="S1546">
        <v>39</v>
      </c>
      <c r="T1546">
        <v>39</v>
      </c>
      <c r="U1546">
        <v>39</v>
      </c>
      <c r="V1546">
        <v>39</v>
      </c>
      <c r="W1546">
        <v>39</v>
      </c>
      <c r="X1546">
        <v>39</v>
      </c>
      <c r="Y1546">
        <v>39</v>
      </c>
      <c r="Z1546">
        <v>39</v>
      </c>
      <c r="AA1546">
        <v>39</v>
      </c>
      <c r="AB1546">
        <v>39</v>
      </c>
      <c r="AC1546">
        <v>39</v>
      </c>
      <c r="AD1546">
        <v>39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39</v>
      </c>
      <c r="AL1546">
        <v>0</v>
      </c>
      <c r="AM1546">
        <v>0</v>
      </c>
      <c r="AN1546">
        <v>0</v>
      </c>
      <c r="AO1546">
        <v>0</v>
      </c>
      <c r="AP1546">
        <v>39</v>
      </c>
      <c r="AQ1546">
        <v>0</v>
      </c>
      <c r="AR1546">
        <v>0</v>
      </c>
      <c r="AS1546">
        <v>0</v>
      </c>
      <c r="AT1546" s="1">
        <v>505.84</v>
      </c>
      <c r="AU1546" s="1">
        <v>19727.759999999998</v>
      </c>
      <c r="AV1546" s="1">
        <v>0</v>
      </c>
      <c r="AW1546" s="1">
        <v>19727.759999999998</v>
      </c>
      <c r="AX1546" t="s">
        <v>182</v>
      </c>
    </row>
    <row r="1547" spans="1:50" x14ac:dyDescent="0.25">
      <c r="A1547" t="s">
        <v>6284</v>
      </c>
      <c r="B1547" t="s">
        <v>67</v>
      </c>
      <c r="C1547">
        <v>2014</v>
      </c>
      <c r="D1547" t="s">
        <v>6285</v>
      </c>
      <c r="E1547" t="s">
        <v>219</v>
      </c>
      <c r="F1547" t="s">
        <v>220</v>
      </c>
      <c r="G1547" t="s">
        <v>71</v>
      </c>
      <c r="H1547" t="s">
        <v>72</v>
      </c>
      <c r="I1547" t="s">
        <v>73</v>
      </c>
      <c r="J1547" t="s">
        <v>221</v>
      </c>
      <c r="K1547" t="s">
        <v>222</v>
      </c>
      <c r="L1547" t="s">
        <v>61</v>
      </c>
      <c r="M1547" t="s">
        <v>76</v>
      </c>
      <c r="N1547" t="s">
        <v>76</v>
      </c>
      <c r="O1547" t="s">
        <v>76</v>
      </c>
      <c r="P1547" t="s">
        <v>77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 s="1" t="s">
        <v>78</v>
      </c>
      <c r="AU1547" s="1">
        <v>0</v>
      </c>
      <c r="AV1547" s="1">
        <v>0</v>
      </c>
      <c r="AW1547" s="1">
        <v>0</v>
      </c>
      <c r="AX1547" t="s">
        <v>222</v>
      </c>
    </row>
    <row r="1548" spans="1:50" x14ac:dyDescent="0.25">
      <c r="A1548" t="s">
        <v>6286</v>
      </c>
      <c r="B1548" t="s">
        <v>190</v>
      </c>
      <c r="C1548" t="s">
        <v>791</v>
      </c>
      <c r="D1548" t="s">
        <v>6287</v>
      </c>
      <c r="E1548" t="s">
        <v>2653</v>
      </c>
      <c r="F1548" t="s">
        <v>2652</v>
      </c>
      <c r="G1548" t="s">
        <v>56</v>
      </c>
      <c r="H1548" t="s">
        <v>106</v>
      </c>
      <c r="I1548" t="s">
        <v>58</v>
      </c>
      <c r="J1548" t="s">
        <v>2653</v>
      </c>
      <c r="K1548" t="s">
        <v>2654</v>
      </c>
      <c r="L1548" t="s">
        <v>196</v>
      </c>
      <c r="M1548" t="s">
        <v>76</v>
      </c>
      <c r="N1548" t="s">
        <v>76</v>
      </c>
      <c r="O1548" t="s">
        <v>76</v>
      </c>
      <c r="P1548" t="s">
        <v>65</v>
      </c>
      <c r="Q1548">
        <v>1</v>
      </c>
      <c r="R1548">
        <v>1</v>
      </c>
      <c r="S1548">
        <v>1</v>
      </c>
      <c r="T1548">
        <v>1</v>
      </c>
      <c r="U1548">
        <v>1</v>
      </c>
      <c r="V1548">
        <v>1</v>
      </c>
      <c r="W1548">
        <v>1</v>
      </c>
      <c r="X1548">
        <v>1</v>
      </c>
      <c r="Y1548">
        <v>1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1</v>
      </c>
      <c r="AQ1548">
        <v>0</v>
      </c>
      <c r="AR1548">
        <v>0</v>
      </c>
      <c r="AS1548">
        <v>0</v>
      </c>
      <c r="AT1548" s="1">
        <v>412</v>
      </c>
      <c r="AU1548" s="1">
        <v>412</v>
      </c>
      <c r="AV1548" s="1">
        <v>0</v>
      </c>
      <c r="AW1548" s="1">
        <v>412</v>
      </c>
      <c r="AX1548" t="s">
        <v>2654</v>
      </c>
    </row>
    <row r="1549" spans="1:50" x14ac:dyDescent="0.25">
      <c r="A1549" t="s">
        <v>5515</v>
      </c>
      <c r="B1549" t="s">
        <v>67</v>
      </c>
      <c r="C1549">
        <v>2014</v>
      </c>
      <c r="D1549" t="s">
        <v>5516</v>
      </c>
      <c r="E1549" t="s">
        <v>69</v>
      </c>
      <c r="F1549" t="s">
        <v>70</v>
      </c>
      <c r="G1549" t="s">
        <v>71</v>
      </c>
      <c r="H1549" t="s">
        <v>72</v>
      </c>
      <c r="I1549" t="s">
        <v>73</v>
      </c>
      <c r="J1549" t="s">
        <v>74</v>
      </c>
      <c r="K1549" t="s">
        <v>75</v>
      </c>
      <c r="L1549" t="s">
        <v>61</v>
      </c>
      <c r="M1549" t="s">
        <v>76</v>
      </c>
      <c r="N1549" t="s">
        <v>76</v>
      </c>
      <c r="O1549" t="s">
        <v>76</v>
      </c>
      <c r="P1549" t="s">
        <v>77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 s="1" t="s">
        <v>78</v>
      </c>
      <c r="AU1549" s="1">
        <v>0</v>
      </c>
      <c r="AV1549" s="1">
        <v>0</v>
      </c>
      <c r="AW1549" s="1">
        <v>0</v>
      </c>
      <c r="AX1549" t="s">
        <v>75</v>
      </c>
    </row>
    <row r="1550" spans="1:50" x14ac:dyDescent="0.25">
      <c r="A1550" t="s">
        <v>8319</v>
      </c>
      <c r="B1550" t="s">
        <v>101</v>
      </c>
      <c r="C1550" t="s">
        <v>8320</v>
      </c>
      <c r="D1550" t="s">
        <v>8321</v>
      </c>
      <c r="E1550" t="s">
        <v>8322</v>
      </c>
      <c r="F1550" t="s">
        <v>115</v>
      </c>
      <c r="G1550" t="s">
        <v>116</v>
      </c>
      <c r="H1550" t="s">
        <v>106</v>
      </c>
      <c r="I1550" t="s">
        <v>117</v>
      </c>
      <c r="J1550" t="s">
        <v>118</v>
      </c>
      <c r="K1550" t="s">
        <v>119</v>
      </c>
      <c r="L1550" t="s">
        <v>61</v>
      </c>
      <c r="M1550" t="s">
        <v>76</v>
      </c>
      <c r="N1550" t="s">
        <v>76</v>
      </c>
      <c r="O1550" t="s">
        <v>76</v>
      </c>
      <c r="P1550" t="s">
        <v>120</v>
      </c>
      <c r="Q1550">
        <v>2</v>
      </c>
      <c r="R1550">
        <v>2</v>
      </c>
      <c r="S1550">
        <v>2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2</v>
      </c>
      <c r="AL1550">
        <v>0</v>
      </c>
      <c r="AM1550">
        <v>0</v>
      </c>
      <c r="AN1550">
        <v>0</v>
      </c>
      <c r="AO1550">
        <v>0</v>
      </c>
      <c r="AP1550">
        <v>2</v>
      </c>
      <c r="AQ1550">
        <v>0</v>
      </c>
      <c r="AR1550">
        <v>0</v>
      </c>
      <c r="AS1550">
        <v>0</v>
      </c>
      <c r="AT1550" s="1">
        <v>373.36430000000001</v>
      </c>
      <c r="AU1550" s="1">
        <v>746.72860000000003</v>
      </c>
      <c r="AV1550" s="1">
        <v>0</v>
      </c>
      <c r="AW1550" s="1">
        <v>0</v>
      </c>
      <c r="AX1550" t="s">
        <v>119</v>
      </c>
    </row>
    <row r="1551" spans="1:50" x14ac:dyDescent="0.25">
      <c r="A1551" t="s">
        <v>5517</v>
      </c>
      <c r="B1551" t="s">
        <v>51</v>
      </c>
      <c r="C1551" t="s">
        <v>122</v>
      </c>
      <c r="D1551" t="s">
        <v>5518</v>
      </c>
      <c r="E1551" t="s">
        <v>5519</v>
      </c>
      <c r="F1551" t="s">
        <v>275</v>
      </c>
      <c r="G1551" t="s">
        <v>76</v>
      </c>
      <c r="H1551" t="s">
        <v>57</v>
      </c>
      <c r="I1551" t="s">
        <v>126</v>
      </c>
      <c r="J1551" t="s">
        <v>76</v>
      </c>
      <c r="K1551" t="s">
        <v>76</v>
      </c>
      <c r="L1551" t="s">
        <v>61</v>
      </c>
      <c r="M1551" t="s">
        <v>62</v>
      </c>
      <c r="N1551" t="s">
        <v>76</v>
      </c>
      <c r="O1551" t="s">
        <v>76</v>
      </c>
      <c r="P1551" t="s">
        <v>127</v>
      </c>
      <c r="Q1551">
        <v>16</v>
      </c>
      <c r="R1551">
        <v>16</v>
      </c>
      <c r="S1551">
        <v>16</v>
      </c>
      <c r="T1551">
        <v>12</v>
      </c>
      <c r="U1551">
        <v>12</v>
      </c>
      <c r="V1551">
        <v>4</v>
      </c>
      <c r="W1551">
        <v>4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16</v>
      </c>
      <c r="AL1551">
        <v>0</v>
      </c>
      <c r="AM1551">
        <v>0</v>
      </c>
      <c r="AN1551">
        <v>0</v>
      </c>
      <c r="AO1551">
        <v>0</v>
      </c>
      <c r="AP1551">
        <v>16</v>
      </c>
      <c r="AQ1551">
        <v>0</v>
      </c>
      <c r="AR1551">
        <v>0</v>
      </c>
      <c r="AS1551">
        <v>0</v>
      </c>
      <c r="AT1551" s="1">
        <v>6224</v>
      </c>
      <c r="AU1551" s="1">
        <v>99584</v>
      </c>
      <c r="AV1551" s="1">
        <v>0</v>
      </c>
      <c r="AW1551" s="1">
        <v>0</v>
      </c>
      <c r="AX1551" t="s">
        <v>275</v>
      </c>
    </row>
    <row r="1552" spans="1:50" x14ac:dyDescent="0.25">
      <c r="A1552" t="s">
        <v>5520</v>
      </c>
      <c r="B1552" t="s">
        <v>67</v>
      </c>
      <c r="C1552" t="s">
        <v>94</v>
      </c>
      <c r="D1552" t="s">
        <v>5521</v>
      </c>
      <c r="E1552" t="s">
        <v>5522</v>
      </c>
      <c r="F1552" t="s">
        <v>651</v>
      </c>
      <c r="G1552" t="s">
        <v>71</v>
      </c>
      <c r="H1552" t="s">
        <v>72</v>
      </c>
      <c r="I1552" t="s">
        <v>73</v>
      </c>
      <c r="J1552" t="s">
        <v>652</v>
      </c>
      <c r="K1552" t="s">
        <v>653</v>
      </c>
      <c r="L1552" t="s">
        <v>61</v>
      </c>
      <c r="M1552" t="s">
        <v>76</v>
      </c>
      <c r="N1552" t="s">
        <v>76</v>
      </c>
      <c r="O1552" t="s">
        <v>76</v>
      </c>
      <c r="P1552" t="s">
        <v>77</v>
      </c>
      <c r="Q1552">
        <v>51</v>
      </c>
      <c r="R1552">
        <v>51</v>
      </c>
      <c r="S1552">
        <v>51</v>
      </c>
      <c r="T1552">
        <v>51</v>
      </c>
      <c r="U1552">
        <v>51</v>
      </c>
      <c r="V1552">
        <v>51</v>
      </c>
      <c r="W1552">
        <v>51</v>
      </c>
      <c r="X1552">
        <v>51</v>
      </c>
      <c r="Y1552">
        <v>51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51</v>
      </c>
      <c r="AL1552">
        <v>0</v>
      </c>
      <c r="AM1552">
        <v>0</v>
      </c>
      <c r="AN1552">
        <v>0</v>
      </c>
      <c r="AO1552">
        <v>0</v>
      </c>
      <c r="AP1552">
        <v>51</v>
      </c>
      <c r="AQ1552">
        <v>0</v>
      </c>
      <c r="AR1552">
        <v>0</v>
      </c>
      <c r="AS1552">
        <v>0</v>
      </c>
      <c r="AT1552" s="1">
        <v>816.9</v>
      </c>
      <c r="AU1552" s="1">
        <v>41661.9</v>
      </c>
      <c r="AV1552" s="1">
        <v>0</v>
      </c>
      <c r="AW1552" s="1">
        <v>41661.9</v>
      </c>
      <c r="AX1552" t="s">
        <v>653</v>
      </c>
    </row>
    <row r="1553" spans="1:50" x14ac:dyDescent="0.25">
      <c r="A1553" t="s">
        <v>5972</v>
      </c>
      <c r="B1553" t="s">
        <v>67</v>
      </c>
      <c r="C1553">
        <v>2014</v>
      </c>
      <c r="D1553" t="s">
        <v>5973</v>
      </c>
      <c r="E1553" t="s">
        <v>2298</v>
      </c>
      <c r="F1553" t="s">
        <v>965</v>
      </c>
      <c r="G1553" t="s">
        <v>71</v>
      </c>
      <c r="H1553" t="s">
        <v>72</v>
      </c>
      <c r="I1553" t="s">
        <v>230</v>
      </c>
      <c r="J1553" t="s">
        <v>966</v>
      </c>
      <c r="K1553" t="s">
        <v>967</v>
      </c>
      <c r="L1553" t="s">
        <v>61</v>
      </c>
      <c r="M1553" t="s">
        <v>76</v>
      </c>
      <c r="N1553" t="s">
        <v>76</v>
      </c>
      <c r="O1553" t="s">
        <v>76</v>
      </c>
      <c r="P1553" t="s">
        <v>77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 s="1" t="s">
        <v>78</v>
      </c>
      <c r="AU1553" s="1">
        <v>0</v>
      </c>
      <c r="AV1553" s="1">
        <v>0</v>
      </c>
      <c r="AW1553" s="1">
        <v>0</v>
      </c>
      <c r="AX1553" t="s">
        <v>967</v>
      </c>
    </row>
    <row r="1554" spans="1:50" x14ac:dyDescent="0.25">
      <c r="A1554" t="s">
        <v>5974</v>
      </c>
      <c r="B1554" t="s">
        <v>101</v>
      </c>
      <c r="C1554" t="s">
        <v>2300</v>
      </c>
      <c r="D1554" t="s">
        <v>5975</v>
      </c>
      <c r="E1554" t="s">
        <v>5976</v>
      </c>
      <c r="F1554" t="s">
        <v>556</v>
      </c>
      <c r="G1554" t="s">
        <v>71</v>
      </c>
      <c r="H1554" t="s">
        <v>106</v>
      </c>
      <c r="I1554" t="s">
        <v>355</v>
      </c>
      <c r="J1554" t="s">
        <v>557</v>
      </c>
      <c r="K1554" t="s">
        <v>558</v>
      </c>
      <c r="L1554" t="s">
        <v>61</v>
      </c>
      <c r="M1554" t="s">
        <v>62</v>
      </c>
      <c r="N1554" t="s">
        <v>63</v>
      </c>
      <c r="O1554" t="s">
        <v>885</v>
      </c>
      <c r="P1554" t="s">
        <v>110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 s="1" t="s">
        <v>78</v>
      </c>
      <c r="AU1554" s="1">
        <v>0</v>
      </c>
      <c r="AV1554" s="1">
        <v>0</v>
      </c>
      <c r="AW1554" s="1">
        <v>0</v>
      </c>
      <c r="AX1554" t="s">
        <v>558</v>
      </c>
    </row>
    <row r="1555" spans="1:50" x14ac:dyDescent="0.25">
      <c r="A1555" t="s">
        <v>5977</v>
      </c>
      <c r="B1555" t="s">
        <v>190</v>
      </c>
      <c r="C1555">
        <v>2014</v>
      </c>
      <c r="D1555" t="s">
        <v>5978</v>
      </c>
      <c r="E1555" t="s">
        <v>802</v>
      </c>
      <c r="F1555" t="s">
        <v>794</v>
      </c>
      <c r="G1555" t="s">
        <v>71</v>
      </c>
      <c r="H1555" t="s">
        <v>72</v>
      </c>
      <c r="I1555" t="s">
        <v>73</v>
      </c>
      <c r="J1555" t="s">
        <v>795</v>
      </c>
      <c r="K1555" t="s">
        <v>796</v>
      </c>
      <c r="L1555" t="s">
        <v>196</v>
      </c>
      <c r="M1555" t="s">
        <v>76</v>
      </c>
      <c r="N1555" t="s">
        <v>76</v>
      </c>
      <c r="O1555" t="s">
        <v>76</v>
      </c>
      <c r="P1555" t="s">
        <v>1748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 s="1" t="s">
        <v>78</v>
      </c>
      <c r="AU1555" s="1">
        <v>0</v>
      </c>
      <c r="AV1555" s="1">
        <v>0</v>
      </c>
      <c r="AW1555" s="1">
        <v>0</v>
      </c>
      <c r="AX1555" t="s">
        <v>796</v>
      </c>
    </row>
    <row r="1556" spans="1:50" x14ac:dyDescent="0.25">
      <c r="A1556" t="s">
        <v>5979</v>
      </c>
      <c r="B1556" t="s">
        <v>190</v>
      </c>
      <c r="C1556" t="s">
        <v>191</v>
      </c>
      <c r="D1556" t="s">
        <v>5980</v>
      </c>
      <c r="E1556" t="s">
        <v>5981</v>
      </c>
      <c r="F1556" t="s">
        <v>146</v>
      </c>
      <c r="G1556" t="s">
        <v>56</v>
      </c>
      <c r="H1556" t="s">
        <v>57</v>
      </c>
      <c r="I1556" t="s">
        <v>90</v>
      </c>
      <c r="J1556" t="s">
        <v>147</v>
      </c>
      <c r="K1556" t="s">
        <v>148</v>
      </c>
      <c r="L1556" t="s">
        <v>196</v>
      </c>
      <c r="M1556" t="s">
        <v>76</v>
      </c>
      <c r="N1556" t="s">
        <v>76</v>
      </c>
      <c r="O1556" t="s">
        <v>76</v>
      </c>
      <c r="P1556" t="s">
        <v>65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5</v>
      </c>
      <c r="AG1556">
        <v>0</v>
      </c>
      <c r="AH1556">
        <v>0</v>
      </c>
      <c r="AI1556">
        <v>5</v>
      </c>
      <c r="AJ1556">
        <v>41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5</v>
      </c>
      <c r="AS1556">
        <v>5</v>
      </c>
      <c r="AT1556" s="1">
        <v>498.29239999999999</v>
      </c>
      <c r="AU1556" s="1">
        <v>0</v>
      </c>
      <c r="AV1556" s="1">
        <v>2491.462</v>
      </c>
      <c r="AW1556" s="1">
        <v>0</v>
      </c>
      <c r="AX1556" t="s">
        <v>148</v>
      </c>
    </row>
    <row r="1557" spans="1:50" x14ac:dyDescent="0.25">
      <c r="A1557" t="s">
        <v>5982</v>
      </c>
      <c r="B1557" t="s">
        <v>101</v>
      </c>
      <c r="C1557" t="s">
        <v>718</v>
      </c>
      <c r="D1557" t="s">
        <v>5983</v>
      </c>
      <c r="E1557" t="s">
        <v>5984</v>
      </c>
      <c r="F1557" t="s">
        <v>486</v>
      </c>
      <c r="G1557" t="s">
        <v>71</v>
      </c>
      <c r="H1557" t="s">
        <v>106</v>
      </c>
      <c r="I1557" t="s">
        <v>230</v>
      </c>
      <c r="J1557" t="s">
        <v>487</v>
      </c>
      <c r="K1557" t="s">
        <v>488</v>
      </c>
      <c r="L1557" t="s">
        <v>61</v>
      </c>
      <c r="M1557" t="s">
        <v>76</v>
      </c>
      <c r="N1557" t="s">
        <v>76</v>
      </c>
      <c r="O1557" t="s">
        <v>76</v>
      </c>
      <c r="P1557" t="s">
        <v>110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1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 s="1">
        <v>352.21</v>
      </c>
      <c r="AU1557" s="1">
        <v>0</v>
      </c>
      <c r="AV1557" s="1">
        <v>0</v>
      </c>
      <c r="AW1557" s="1">
        <v>0</v>
      </c>
      <c r="AX1557" t="s">
        <v>488</v>
      </c>
    </row>
    <row r="1558" spans="1:50" x14ac:dyDescent="0.25">
      <c r="A1558" t="s">
        <v>6568</v>
      </c>
      <c r="B1558" t="s">
        <v>67</v>
      </c>
      <c r="C1558">
        <v>2014</v>
      </c>
      <c r="D1558" t="s">
        <v>6569</v>
      </c>
      <c r="E1558" t="s">
        <v>88</v>
      </c>
      <c r="F1558" t="s">
        <v>89</v>
      </c>
      <c r="G1558" t="s">
        <v>56</v>
      </c>
      <c r="H1558" t="s">
        <v>72</v>
      </c>
      <c r="I1558" t="s">
        <v>90</v>
      </c>
      <c r="J1558" t="s">
        <v>91</v>
      </c>
      <c r="K1558" t="s">
        <v>92</v>
      </c>
      <c r="L1558" t="s">
        <v>61</v>
      </c>
      <c r="M1558" t="s">
        <v>76</v>
      </c>
      <c r="N1558" t="s">
        <v>76</v>
      </c>
      <c r="O1558" t="s">
        <v>76</v>
      </c>
      <c r="P1558" t="s">
        <v>65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 s="1" t="s">
        <v>78</v>
      </c>
      <c r="AU1558" s="1">
        <v>0</v>
      </c>
      <c r="AV1558" s="1">
        <v>0</v>
      </c>
      <c r="AW1558" s="1">
        <v>0</v>
      </c>
      <c r="AX1558" t="s">
        <v>92</v>
      </c>
    </row>
    <row r="1559" spans="1:50" x14ac:dyDescent="0.25">
      <c r="A1559" t="s">
        <v>6570</v>
      </c>
      <c r="B1559" t="s">
        <v>67</v>
      </c>
      <c r="C1559">
        <v>2014</v>
      </c>
      <c r="D1559" t="s">
        <v>6571</v>
      </c>
      <c r="E1559" t="s">
        <v>353</v>
      </c>
      <c r="F1559" t="s">
        <v>354</v>
      </c>
      <c r="G1559" t="s">
        <v>71</v>
      </c>
      <c r="H1559" t="s">
        <v>72</v>
      </c>
      <c r="I1559" t="s">
        <v>355</v>
      </c>
      <c r="J1559" t="s">
        <v>356</v>
      </c>
      <c r="K1559" t="s">
        <v>357</v>
      </c>
      <c r="L1559" t="s">
        <v>61</v>
      </c>
      <c r="M1559" t="s">
        <v>62</v>
      </c>
      <c r="N1559" t="s">
        <v>76</v>
      </c>
      <c r="O1559" t="s">
        <v>76</v>
      </c>
      <c r="P1559" t="s">
        <v>77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 s="1" t="s">
        <v>78</v>
      </c>
      <c r="AU1559" s="1">
        <v>0</v>
      </c>
      <c r="AV1559" s="1">
        <v>0</v>
      </c>
      <c r="AW1559" s="1">
        <v>0</v>
      </c>
      <c r="AX1559" t="s">
        <v>357</v>
      </c>
    </row>
    <row r="1560" spans="1:50" x14ac:dyDescent="0.25">
      <c r="A1560" t="s">
        <v>6572</v>
      </c>
      <c r="B1560" t="s">
        <v>51</v>
      </c>
      <c r="C1560">
        <v>2013</v>
      </c>
      <c r="D1560" t="s">
        <v>6573</v>
      </c>
      <c r="E1560" t="s">
        <v>6574</v>
      </c>
      <c r="F1560" t="s">
        <v>4692</v>
      </c>
      <c r="G1560" t="s">
        <v>2986</v>
      </c>
      <c r="H1560" t="s">
        <v>57</v>
      </c>
      <c r="I1560" t="s">
        <v>58</v>
      </c>
      <c r="J1560" t="s">
        <v>76</v>
      </c>
      <c r="K1560" t="s">
        <v>4107</v>
      </c>
      <c r="L1560" t="s">
        <v>61</v>
      </c>
      <c r="M1560" t="s">
        <v>62</v>
      </c>
      <c r="N1560" t="s">
        <v>76</v>
      </c>
      <c r="O1560" t="s">
        <v>76</v>
      </c>
      <c r="P1560" t="s">
        <v>65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 s="1" t="s">
        <v>78</v>
      </c>
      <c r="AU1560" s="1">
        <v>0</v>
      </c>
      <c r="AV1560" s="1">
        <v>0</v>
      </c>
      <c r="AW1560" s="1">
        <v>0</v>
      </c>
      <c r="AX1560" t="s">
        <v>4107</v>
      </c>
    </row>
    <row r="1561" spans="1:50" x14ac:dyDescent="0.25">
      <c r="A1561" t="s">
        <v>6575</v>
      </c>
      <c r="B1561" t="s">
        <v>190</v>
      </c>
      <c r="C1561" t="s">
        <v>539</v>
      </c>
      <c r="D1561" t="s">
        <v>6576</v>
      </c>
      <c r="E1561" t="s">
        <v>658</v>
      </c>
      <c r="F1561" t="s">
        <v>657</v>
      </c>
      <c r="G1561" t="s">
        <v>71</v>
      </c>
      <c r="H1561" t="s">
        <v>106</v>
      </c>
      <c r="I1561" t="s">
        <v>230</v>
      </c>
      <c r="J1561" t="s">
        <v>658</v>
      </c>
      <c r="K1561" t="s">
        <v>659</v>
      </c>
      <c r="L1561" t="s">
        <v>196</v>
      </c>
      <c r="M1561" t="s">
        <v>76</v>
      </c>
      <c r="N1561" t="s">
        <v>76</v>
      </c>
      <c r="O1561" t="s">
        <v>76</v>
      </c>
      <c r="P1561" t="s">
        <v>110</v>
      </c>
      <c r="Q1561">
        <v>1907</v>
      </c>
      <c r="R1561">
        <v>1907</v>
      </c>
      <c r="S1561">
        <v>1907</v>
      </c>
      <c r="T1561">
        <v>1907</v>
      </c>
      <c r="U1561">
        <v>1907</v>
      </c>
      <c r="V1561">
        <v>1907</v>
      </c>
      <c r="W1561">
        <v>1907</v>
      </c>
      <c r="X1561">
        <v>1907</v>
      </c>
      <c r="Y1561">
        <v>1907</v>
      </c>
      <c r="Z1561">
        <v>1907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680</v>
      </c>
      <c r="AL1561">
        <v>0</v>
      </c>
      <c r="AM1561">
        <v>0</v>
      </c>
      <c r="AN1561">
        <v>0</v>
      </c>
      <c r="AO1561">
        <v>1227</v>
      </c>
      <c r="AP1561">
        <v>1907</v>
      </c>
      <c r="AQ1561">
        <v>0</v>
      </c>
      <c r="AR1561">
        <v>0</v>
      </c>
      <c r="AS1561">
        <v>0</v>
      </c>
      <c r="AT1561" s="1">
        <v>290.64</v>
      </c>
      <c r="AU1561" s="1">
        <v>554250.48</v>
      </c>
      <c r="AV1561" s="1">
        <v>0</v>
      </c>
      <c r="AW1561" s="1">
        <v>554250.48</v>
      </c>
      <c r="AX1561" t="s">
        <v>659</v>
      </c>
    </row>
    <row r="1562" spans="1:50" x14ac:dyDescent="0.25">
      <c r="A1562" t="s">
        <v>6577</v>
      </c>
      <c r="B1562" t="s">
        <v>101</v>
      </c>
      <c r="C1562" t="s">
        <v>615</v>
      </c>
      <c r="D1562" t="s">
        <v>6578</v>
      </c>
      <c r="E1562" t="s">
        <v>6579</v>
      </c>
      <c r="F1562" t="s">
        <v>82</v>
      </c>
      <c r="G1562" t="s">
        <v>71</v>
      </c>
      <c r="H1562" t="s">
        <v>106</v>
      </c>
      <c r="I1562" t="s">
        <v>73</v>
      </c>
      <c r="J1562" t="s">
        <v>83</v>
      </c>
      <c r="K1562" t="s">
        <v>84</v>
      </c>
      <c r="L1562" t="s">
        <v>61</v>
      </c>
      <c r="M1562" t="s">
        <v>62</v>
      </c>
      <c r="N1562" t="s">
        <v>76</v>
      </c>
      <c r="O1562" t="s">
        <v>76</v>
      </c>
      <c r="P1562" t="s">
        <v>110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 s="1" t="s">
        <v>78</v>
      </c>
      <c r="AU1562" s="1">
        <v>0</v>
      </c>
      <c r="AV1562" s="1">
        <v>0</v>
      </c>
      <c r="AW1562" s="1">
        <v>0</v>
      </c>
      <c r="AX1562" t="s">
        <v>84</v>
      </c>
    </row>
    <row r="1563" spans="1:50" x14ac:dyDescent="0.25">
      <c r="A1563" t="s">
        <v>3502</v>
      </c>
      <c r="B1563" t="s">
        <v>67</v>
      </c>
      <c r="C1563">
        <v>2014</v>
      </c>
      <c r="D1563" t="s">
        <v>3503</v>
      </c>
      <c r="E1563" t="s">
        <v>1354</v>
      </c>
      <c r="F1563" t="s">
        <v>1355</v>
      </c>
      <c r="G1563" t="s">
        <v>71</v>
      </c>
      <c r="H1563" t="s">
        <v>72</v>
      </c>
      <c r="I1563" t="s">
        <v>355</v>
      </c>
      <c r="J1563" t="s">
        <v>1356</v>
      </c>
      <c r="K1563" t="s">
        <v>1357</v>
      </c>
      <c r="L1563" t="s">
        <v>61</v>
      </c>
      <c r="M1563" t="s">
        <v>76</v>
      </c>
      <c r="N1563" t="s">
        <v>76</v>
      </c>
      <c r="O1563" t="s">
        <v>76</v>
      </c>
      <c r="P1563" t="s">
        <v>77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 s="1" t="s">
        <v>78</v>
      </c>
      <c r="AU1563" s="1">
        <v>0</v>
      </c>
      <c r="AV1563" s="1">
        <v>0</v>
      </c>
      <c r="AW1563" s="1">
        <v>0</v>
      </c>
      <c r="AX1563" t="s">
        <v>1357</v>
      </c>
    </row>
    <row r="1564" spans="1:50" x14ac:dyDescent="0.25">
      <c r="A1564" t="s">
        <v>6830</v>
      </c>
      <c r="B1564" t="s">
        <v>190</v>
      </c>
      <c r="C1564" t="s">
        <v>171</v>
      </c>
      <c r="D1564" t="s">
        <v>6831</v>
      </c>
      <c r="E1564" t="s">
        <v>8344</v>
      </c>
      <c r="F1564" t="s">
        <v>97</v>
      </c>
      <c r="G1564" t="s">
        <v>71</v>
      </c>
      <c r="H1564" t="s">
        <v>72</v>
      </c>
      <c r="I1564" t="s">
        <v>73</v>
      </c>
      <c r="J1564" t="s">
        <v>98</v>
      </c>
      <c r="K1564" t="s">
        <v>99</v>
      </c>
      <c r="L1564" t="s">
        <v>196</v>
      </c>
      <c r="M1564" t="s">
        <v>76</v>
      </c>
      <c r="N1564" t="s">
        <v>76</v>
      </c>
      <c r="O1564" t="s">
        <v>76</v>
      </c>
      <c r="P1564" t="s">
        <v>110</v>
      </c>
      <c r="Q1564">
        <v>26</v>
      </c>
      <c r="R1564">
        <v>26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50</v>
      </c>
      <c r="AH1564">
        <v>0</v>
      </c>
      <c r="AI1564">
        <v>50</v>
      </c>
      <c r="AJ1564">
        <v>743</v>
      </c>
      <c r="AK1564">
        <v>0</v>
      </c>
      <c r="AL1564">
        <v>0</v>
      </c>
      <c r="AM1564">
        <v>0</v>
      </c>
      <c r="AN1564">
        <v>0</v>
      </c>
      <c r="AO1564">
        <v>26</v>
      </c>
      <c r="AP1564">
        <v>26</v>
      </c>
      <c r="AQ1564">
        <v>50</v>
      </c>
      <c r="AR1564">
        <v>0</v>
      </c>
      <c r="AS1564">
        <v>0</v>
      </c>
      <c r="AT1564" s="1">
        <v>458.65280000000001</v>
      </c>
      <c r="AU1564" s="1">
        <v>11924.9728</v>
      </c>
      <c r="AV1564" s="1">
        <v>22932.639999999999</v>
      </c>
      <c r="AW1564" s="1">
        <v>0</v>
      </c>
      <c r="AX1564" t="s">
        <v>99</v>
      </c>
    </row>
    <row r="1565" spans="1:50" x14ac:dyDescent="0.25">
      <c r="A1565" t="s">
        <v>3504</v>
      </c>
      <c r="B1565" t="s">
        <v>67</v>
      </c>
      <c r="C1565" t="s">
        <v>94</v>
      </c>
      <c r="D1565" t="s">
        <v>3505</v>
      </c>
      <c r="E1565" t="s">
        <v>3506</v>
      </c>
      <c r="F1565" t="s">
        <v>1579</v>
      </c>
      <c r="G1565" t="s">
        <v>71</v>
      </c>
      <c r="H1565" t="s">
        <v>72</v>
      </c>
      <c r="I1565" t="s">
        <v>73</v>
      </c>
      <c r="J1565" t="s">
        <v>1580</v>
      </c>
      <c r="K1565" t="s">
        <v>1581</v>
      </c>
      <c r="L1565" t="s">
        <v>61</v>
      </c>
      <c r="M1565" t="s">
        <v>76</v>
      </c>
      <c r="N1565" t="s">
        <v>76</v>
      </c>
      <c r="O1565" t="s">
        <v>76</v>
      </c>
      <c r="P1565" t="s">
        <v>77</v>
      </c>
      <c r="Q1565">
        <v>2</v>
      </c>
      <c r="R1565">
        <v>2</v>
      </c>
      <c r="S1565">
        <v>2</v>
      </c>
      <c r="T1565">
        <v>2</v>
      </c>
      <c r="U1565">
        <v>2</v>
      </c>
      <c r="V1565">
        <v>2</v>
      </c>
      <c r="W1565">
        <v>2</v>
      </c>
      <c r="X1565">
        <v>2</v>
      </c>
      <c r="Y1565">
        <v>2</v>
      </c>
      <c r="Z1565">
        <v>2</v>
      </c>
      <c r="AA1565">
        <v>2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2</v>
      </c>
      <c r="AL1565">
        <v>0</v>
      </c>
      <c r="AM1565">
        <v>0</v>
      </c>
      <c r="AN1565">
        <v>0</v>
      </c>
      <c r="AO1565">
        <v>0</v>
      </c>
      <c r="AP1565">
        <v>2</v>
      </c>
      <c r="AQ1565">
        <v>0</v>
      </c>
      <c r="AR1565">
        <v>0</v>
      </c>
      <c r="AS1565">
        <v>0</v>
      </c>
      <c r="AT1565" s="1">
        <v>458.83</v>
      </c>
      <c r="AU1565" s="1">
        <v>917.66</v>
      </c>
      <c r="AV1565" s="1">
        <v>0</v>
      </c>
      <c r="AW1565" s="1">
        <v>917.66</v>
      </c>
      <c r="AX1565" t="s">
        <v>1581</v>
      </c>
    </row>
    <row r="1566" spans="1:50" x14ac:dyDescent="0.25">
      <c r="A1566" t="s">
        <v>3507</v>
      </c>
      <c r="B1566" t="s">
        <v>67</v>
      </c>
      <c r="C1566">
        <v>2014</v>
      </c>
      <c r="D1566" t="s">
        <v>3508</v>
      </c>
      <c r="E1566" t="s">
        <v>69</v>
      </c>
      <c r="F1566" t="s">
        <v>70</v>
      </c>
      <c r="G1566" t="s">
        <v>71</v>
      </c>
      <c r="H1566" t="s">
        <v>72</v>
      </c>
      <c r="I1566" t="s">
        <v>73</v>
      </c>
      <c r="J1566" t="s">
        <v>74</v>
      </c>
      <c r="K1566" t="s">
        <v>75</v>
      </c>
      <c r="L1566" t="s">
        <v>61</v>
      </c>
      <c r="M1566" t="s">
        <v>76</v>
      </c>
      <c r="N1566" t="s">
        <v>76</v>
      </c>
      <c r="O1566" t="s">
        <v>76</v>
      </c>
      <c r="P1566" t="s">
        <v>77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 s="1" t="s">
        <v>78</v>
      </c>
      <c r="AU1566" s="1">
        <v>0</v>
      </c>
      <c r="AV1566" s="1">
        <v>0</v>
      </c>
      <c r="AW1566" s="1">
        <v>0</v>
      </c>
      <c r="AX1566" t="s">
        <v>75</v>
      </c>
    </row>
    <row r="1567" spans="1:50" x14ac:dyDescent="0.25">
      <c r="A1567" t="s">
        <v>3509</v>
      </c>
      <c r="B1567" t="s">
        <v>67</v>
      </c>
      <c r="C1567">
        <v>2014</v>
      </c>
      <c r="D1567" t="s">
        <v>3510</v>
      </c>
      <c r="E1567" t="s">
        <v>389</v>
      </c>
      <c r="F1567" t="s">
        <v>390</v>
      </c>
      <c r="G1567" t="s">
        <v>71</v>
      </c>
      <c r="H1567" t="s">
        <v>72</v>
      </c>
      <c r="I1567" t="s">
        <v>391</v>
      </c>
      <c r="J1567" t="s">
        <v>392</v>
      </c>
      <c r="K1567" t="s">
        <v>393</v>
      </c>
      <c r="L1567" t="s">
        <v>61</v>
      </c>
      <c r="M1567" t="s">
        <v>62</v>
      </c>
      <c r="N1567" t="s">
        <v>76</v>
      </c>
      <c r="O1567" t="s">
        <v>76</v>
      </c>
      <c r="P1567" t="s">
        <v>77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 s="1" t="s">
        <v>78</v>
      </c>
      <c r="AU1567" s="1">
        <v>0</v>
      </c>
      <c r="AV1567" s="1">
        <v>0</v>
      </c>
      <c r="AW1567" s="1">
        <v>0</v>
      </c>
      <c r="AX1567" t="s">
        <v>393</v>
      </c>
    </row>
    <row r="1568" spans="1:50" x14ac:dyDescent="0.25">
      <c r="A1568" t="s">
        <v>2312</v>
      </c>
      <c r="B1568" t="s">
        <v>67</v>
      </c>
      <c r="C1568">
        <v>2014</v>
      </c>
      <c r="D1568" t="s">
        <v>2313</v>
      </c>
      <c r="E1568" t="s">
        <v>650</v>
      </c>
      <c r="F1568" t="s">
        <v>651</v>
      </c>
      <c r="G1568" t="s">
        <v>71</v>
      </c>
      <c r="H1568" t="s">
        <v>72</v>
      </c>
      <c r="I1568" t="s">
        <v>73</v>
      </c>
      <c r="J1568" t="s">
        <v>652</v>
      </c>
      <c r="K1568" t="s">
        <v>653</v>
      </c>
      <c r="L1568" t="s">
        <v>61</v>
      </c>
      <c r="M1568" t="s">
        <v>76</v>
      </c>
      <c r="N1568" t="s">
        <v>76</v>
      </c>
      <c r="O1568" t="s">
        <v>76</v>
      </c>
      <c r="P1568" t="s">
        <v>77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 s="1" t="s">
        <v>78</v>
      </c>
      <c r="AU1568" s="1">
        <v>0</v>
      </c>
      <c r="AV1568" s="1">
        <v>0</v>
      </c>
      <c r="AW1568" s="1">
        <v>0</v>
      </c>
      <c r="AX1568" t="s">
        <v>653</v>
      </c>
    </row>
    <row r="1569" spans="1:50" x14ac:dyDescent="0.25">
      <c r="A1569" t="s">
        <v>2314</v>
      </c>
      <c r="B1569" t="s">
        <v>67</v>
      </c>
      <c r="C1569">
        <v>2014</v>
      </c>
      <c r="D1569" t="s">
        <v>2315</v>
      </c>
      <c r="E1569" t="s">
        <v>589</v>
      </c>
      <c r="F1569" t="s">
        <v>458</v>
      </c>
      <c r="G1569" t="s">
        <v>71</v>
      </c>
      <c r="H1569" t="s">
        <v>72</v>
      </c>
      <c r="I1569" t="s">
        <v>73</v>
      </c>
      <c r="J1569" t="s">
        <v>459</v>
      </c>
      <c r="K1569" t="s">
        <v>460</v>
      </c>
      <c r="L1569" t="s">
        <v>61</v>
      </c>
      <c r="M1569" t="s">
        <v>76</v>
      </c>
      <c r="N1569" t="s">
        <v>76</v>
      </c>
      <c r="O1569" t="s">
        <v>76</v>
      </c>
      <c r="P1569" t="s">
        <v>77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 s="1" t="s">
        <v>78</v>
      </c>
      <c r="AU1569" s="1">
        <v>0</v>
      </c>
      <c r="AV1569" s="1">
        <v>0</v>
      </c>
      <c r="AW1569" s="1">
        <v>0</v>
      </c>
      <c r="AX1569" t="s">
        <v>460</v>
      </c>
    </row>
    <row r="1570" spans="1:50" x14ac:dyDescent="0.25">
      <c r="A1570" t="s">
        <v>2644</v>
      </c>
      <c r="B1570" t="s">
        <v>67</v>
      </c>
      <c r="C1570">
        <v>2014</v>
      </c>
      <c r="D1570" t="s">
        <v>2645</v>
      </c>
      <c r="E1570" t="s">
        <v>2646</v>
      </c>
      <c r="F1570" t="s">
        <v>2647</v>
      </c>
      <c r="G1570" t="s">
        <v>71</v>
      </c>
      <c r="H1570" t="s">
        <v>72</v>
      </c>
      <c r="I1570" t="s">
        <v>73</v>
      </c>
      <c r="J1570" t="s">
        <v>221</v>
      </c>
      <c r="K1570" t="s">
        <v>2648</v>
      </c>
      <c r="L1570" t="s">
        <v>61</v>
      </c>
      <c r="M1570" t="s">
        <v>76</v>
      </c>
      <c r="N1570" t="s">
        <v>76</v>
      </c>
      <c r="O1570" t="s">
        <v>76</v>
      </c>
      <c r="P1570" t="s">
        <v>77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 s="1" t="s">
        <v>78</v>
      </c>
      <c r="AU1570" s="1">
        <v>0</v>
      </c>
      <c r="AV1570" s="1">
        <v>0</v>
      </c>
      <c r="AW1570" s="1">
        <v>0</v>
      </c>
      <c r="AX1570" t="s">
        <v>2648</v>
      </c>
    </row>
    <row r="1571" spans="1:50" x14ac:dyDescent="0.25">
      <c r="A1571" t="s">
        <v>2649</v>
      </c>
      <c r="B1571" t="s">
        <v>51</v>
      </c>
      <c r="C1571" t="s">
        <v>156</v>
      </c>
      <c r="D1571" t="s">
        <v>2650</v>
      </c>
      <c r="E1571" t="s">
        <v>2651</v>
      </c>
      <c r="F1571" t="s">
        <v>2652</v>
      </c>
      <c r="G1571" t="s">
        <v>56</v>
      </c>
      <c r="H1571" t="s">
        <v>57</v>
      </c>
      <c r="I1571" t="s">
        <v>58</v>
      </c>
      <c r="J1571" t="s">
        <v>2653</v>
      </c>
      <c r="K1571" t="s">
        <v>2654</v>
      </c>
      <c r="L1571" t="s">
        <v>61</v>
      </c>
      <c r="M1571" t="s">
        <v>76</v>
      </c>
      <c r="N1571" t="s">
        <v>76</v>
      </c>
      <c r="O1571" t="s">
        <v>76</v>
      </c>
      <c r="P1571" t="s">
        <v>65</v>
      </c>
      <c r="Q1571">
        <v>1129</v>
      </c>
      <c r="R1571">
        <v>1129</v>
      </c>
      <c r="S1571">
        <v>575</v>
      </c>
      <c r="T1571">
        <v>575</v>
      </c>
      <c r="U1571">
        <v>575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792</v>
      </c>
      <c r="AH1571">
        <v>0</v>
      </c>
      <c r="AI1571">
        <v>792</v>
      </c>
      <c r="AJ1571">
        <v>264</v>
      </c>
      <c r="AK1571">
        <v>1072</v>
      </c>
      <c r="AL1571">
        <v>57</v>
      </c>
      <c r="AM1571">
        <v>0</v>
      </c>
      <c r="AN1571">
        <v>0</v>
      </c>
      <c r="AO1571">
        <v>0</v>
      </c>
      <c r="AP1571">
        <v>1129</v>
      </c>
      <c r="AQ1571">
        <v>330</v>
      </c>
      <c r="AR1571">
        <v>462</v>
      </c>
      <c r="AS1571">
        <v>264</v>
      </c>
      <c r="AT1571" s="1">
        <v>559.85</v>
      </c>
      <c r="AU1571" s="1">
        <v>632070.65</v>
      </c>
      <c r="AV1571" s="1">
        <v>443401.2</v>
      </c>
      <c r="AW1571" s="1">
        <v>0</v>
      </c>
      <c r="AX1571" t="s">
        <v>2654</v>
      </c>
    </row>
    <row r="1572" spans="1:50" x14ac:dyDescent="0.25">
      <c r="A1572" t="s">
        <v>5594</v>
      </c>
      <c r="B1572" t="s">
        <v>67</v>
      </c>
      <c r="C1572">
        <v>2014</v>
      </c>
      <c r="D1572" t="s">
        <v>5595</v>
      </c>
      <c r="E1572" t="s">
        <v>561</v>
      </c>
      <c r="F1572" t="s">
        <v>486</v>
      </c>
      <c r="G1572" t="s">
        <v>71</v>
      </c>
      <c r="H1572" t="s">
        <v>72</v>
      </c>
      <c r="I1572" t="s">
        <v>230</v>
      </c>
      <c r="J1572" t="s">
        <v>487</v>
      </c>
      <c r="K1572" t="s">
        <v>488</v>
      </c>
      <c r="L1572" t="s">
        <v>61</v>
      </c>
      <c r="M1572" t="s">
        <v>62</v>
      </c>
      <c r="N1572" t="s">
        <v>76</v>
      </c>
      <c r="O1572" t="s">
        <v>76</v>
      </c>
      <c r="P1572" t="s">
        <v>77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 s="1" t="s">
        <v>78</v>
      </c>
      <c r="AU1572" s="1">
        <v>0</v>
      </c>
      <c r="AV1572" s="1">
        <v>0</v>
      </c>
      <c r="AW1572" s="1">
        <v>0</v>
      </c>
      <c r="AX1572" t="s">
        <v>488</v>
      </c>
    </row>
    <row r="1573" spans="1:50" x14ac:dyDescent="0.25">
      <c r="A1573" t="s">
        <v>5596</v>
      </c>
      <c r="B1573" t="s">
        <v>101</v>
      </c>
      <c r="C1573" t="s">
        <v>468</v>
      </c>
      <c r="D1573" t="s">
        <v>5597</v>
      </c>
      <c r="E1573" t="s">
        <v>1838</v>
      </c>
      <c r="F1573" t="s">
        <v>535</v>
      </c>
      <c r="G1573" t="s">
        <v>71</v>
      </c>
      <c r="H1573" t="s">
        <v>106</v>
      </c>
      <c r="I1573" t="s">
        <v>230</v>
      </c>
      <c r="J1573" t="s">
        <v>536</v>
      </c>
      <c r="K1573" t="s">
        <v>537</v>
      </c>
      <c r="L1573" t="s">
        <v>61</v>
      </c>
      <c r="M1573" t="s">
        <v>76</v>
      </c>
      <c r="N1573" t="s">
        <v>76</v>
      </c>
      <c r="O1573" t="s">
        <v>76</v>
      </c>
      <c r="P1573" t="s">
        <v>110</v>
      </c>
      <c r="Q1573">
        <v>1</v>
      </c>
      <c r="R1573">
        <v>1</v>
      </c>
      <c r="S1573">
        <v>1</v>
      </c>
      <c r="T1573">
        <v>1</v>
      </c>
      <c r="U1573">
        <v>1</v>
      </c>
      <c r="V1573">
        <v>1</v>
      </c>
      <c r="W1573">
        <v>1</v>
      </c>
      <c r="X1573">
        <v>1</v>
      </c>
      <c r="Y1573">
        <v>1</v>
      </c>
      <c r="Z1573">
        <v>1</v>
      </c>
      <c r="AA1573">
        <v>1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1</v>
      </c>
      <c r="AQ1573">
        <v>0</v>
      </c>
      <c r="AR1573">
        <v>0</v>
      </c>
      <c r="AS1573">
        <v>0</v>
      </c>
      <c r="AT1573" s="1">
        <v>312.51</v>
      </c>
      <c r="AU1573" s="1">
        <v>312.51</v>
      </c>
      <c r="AV1573" s="1">
        <v>0</v>
      </c>
      <c r="AW1573" s="1">
        <v>312.51</v>
      </c>
      <c r="AX1573" t="s">
        <v>537</v>
      </c>
    </row>
    <row r="1574" spans="1:50" x14ac:dyDescent="0.25">
      <c r="A1574" t="s">
        <v>5644</v>
      </c>
      <c r="B1574" t="s">
        <v>67</v>
      </c>
      <c r="C1574" t="s">
        <v>5645</v>
      </c>
      <c r="D1574" t="s">
        <v>5646</v>
      </c>
      <c r="E1574" t="s">
        <v>5647</v>
      </c>
      <c r="F1574" t="s">
        <v>339</v>
      </c>
      <c r="G1574" t="s">
        <v>71</v>
      </c>
      <c r="H1574" t="s">
        <v>72</v>
      </c>
      <c r="I1574" t="s">
        <v>73</v>
      </c>
      <c r="J1574" t="s">
        <v>340</v>
      </c>
      <c r="K1574" t="s">
        <v>341</v>
      </c>
      <c r="L1574" t="s">
        <v>61</v>
      </c>
      <c r="M1574" t="s">
        <v>76</v>
      </c>
      <c r="N1574" t="s">
        <v>76</v>
      </c>
      <c r="O1574" t="s">
        <v>76</v>
      </c>
      <c r="P1574" t="s">
        <v>77</v>
      </c>
      <c r="Q1574">
        <v>12</v>
      </c>
      <c r="R1574">
        <v>12</v>
      </c>
      <c r="S1574">
        <v>12</v>
      </c>
      <c r="T1574">
        <v>12</v>
      </c>
      <c r="U1574">
        <v>12</v>
      </c>
      <c r="V1574">
        <v>12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8</v>
      </c>
      <c r="AL1574">
        <v>0</v>
      </c>
      <c r="AM1574">
        <v>0</v>
      </c>
      <c r="AN1574">
        <v>4</v>
      </c>
      <c r="AO1574">
        <v>0</v>
      </c>
      <c r="AP1574">
        <v>12</v>
      </c>
      <c r="AQ1574">
        <v>0</v>
      </c>
      <c r="AR1574">
        <v>0</v>
      </c>
      <c r="AS1574">
        <v>0</v>
      </c>
      <c r="AT1574" s="1">
        <v>1007.94</v>
      </c>
      <c r="AU1574" s="1">
        <v>12095.28</v>
      </c>
      <c r="AV1574" s="1">
        <v>0</v>
      </c>
      <c r="AW1574" s="1">
        <v>0</v>
      </c>
      <c r="AX1574" t="s">
        <v>341</v>
      </c>
    </row>
    <row r="1575" spans="1:50" x14ac:dyDescent="0.25">
      <c r="A1575" t="s">
        <v>5648</v>
      </c>
      <c r="B1575" t="s">
        <v>101</v>
      </c>
      <c r="C1575" t="s">
        <v>615</v>
      </c>
      <c r="D1575" t="s">
        <v>5649</v>
      </c>
      <c r="E1575" t="s">
        <v>4253</v>
      </c>
      <c r="F1575" t="s">
        <v>1000</v>
      </c>
      <c r="G1575" t="s">
        <v>71</v>
      </c>
      <c r="H1575" t="s">
        <v>106</v>
      </c>
      <c r="I1575" t="s">
        <v>73</v>
      </c>
      <c r="J1575" t="s">
        <v>1001</v>
      </c>
      <c r="K1575" t="s">
        <v>1002</v>
      </c>
      <c r="L1575" t="s">
        <v>61</v>
      </c>
      <c r="M1575" t="s">
        <v>62</v>
      </c>
      <c r="N1575" t="s">
        <v>76</v>
      </c>
      <c r="O1575" t="s">
        <v>76</v>
      </c>
      <c r="P1575" t="s">
        <v>110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 s="1" t="s">
        <v>78</v>
      </c>
      <c r="AU1575" s="1">
        <v>0</v>
      </c>
      <c r="AV1575" s="1">
        <v>0</v>
      </c>
      <c r="AW1575" s="1">
        <v>0</v>
      </c>
      <c r="AX1575" t="s">
        <v>1002</v>
      </c>
    </row>
    <row r="1576" spans="1:50" x14ac:dyDescent="0.25">
      <c r="A1576" t="s">
        <v>5650</v>
      </c>
      <c r="B1576" t="s">
        <v>101</v>
      </c>
      <c r="C1576" t="s">
        <v>718</v>
      </c>
      <c r="D1576" t="s">
        <v>5651</v>
      </c>
      <c r="E1576" t="s">
        <v>5652</v>
      </c>
      <c r="F1576" t="s">
        <v>535</v>
      </c>
      <c r="G1576" t="s">
        <v>71</v>
      </c>
      <c r="H1576" t="s">
        <v>106</v>
      </c>
      <c r="I1576" t="s">
        <v>230</v>
      </c>
      <c r="J1576" t="s">
        <v>536</v>
      </c>
      <c r="K1576" t="s">
        <v>537</v>
      </c>
      <c r="L1576" t="s">
        <v>61</v>
      </c>
      <c r="M1576" t="s">
        <v>76</v>
      </c>
      <c r="N1576" t="s">
        <v>76</v>
      </c>
      <c r="O1576" t="s">
        <v>76</v>
      </c>
      <c r="P1576" t="s">
        <v>110</v>
      </c>
      <c r="Q1576">
        <v>240</v>
      </c>
      <c r="R1576">
        <v>240</v>
      </c>
      <c r="S1576">
        <v>240</v>
      </c>
      <c r="T1576">
        <v>64</v>
      </c>
      <c r="U1576">
        <v>18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6</v>
      </c>
      <c r="AH1576">
        <v>0</v>
      </c>
      <c r="AI1576">
        <v>6</v>
      </c>
      <c r="AJ1576">
        <v>0</v>
      </c>
      <c r="AK1576">
        <v>240</v>
      </c>
      <c r="AL1576">
        <v>0</v>
      </c>
      <c r="AM1576">
        <v>0</v>
      </c>
      <c r="AN1576">
        <v>0</v>
      </c>
      <c r="AO1576">
        <v>0</v>
      </c>
      <c r="AP1576">
        <v>240</v>
      </c>
      <c r="AQ1576">
        <v>0</v>
      </c>
      <c r="AR1576">
        <v>6</v>
      </c>
      <c r="AS1576">
        <v>0</v>
      </c>
      <c r="AT1576" s="1">
        <v>495.48</v>
      </c>
      <c r="AU1576" s="1">
        <v>118915.20000000001</v>
      </c>
      <c r="AV1576" s="1">
        <v>2972.88</v>
      </c>
      <c r="AW1576" s="1">
        <v>0</v>
      </c>
      <c r="AX1576" t="s">
        <v>537</v>
      </c>
    </row>
    <row r="1577" spans="1:50" x14ac:dyDescent="0.25">
      <c r="A1577" t="s">
        <v>6371</v>
      </c>
      <c r="B1577" t="s">
        <v>67</v>
      </c>
      <c r="C1577">
        <v>2014</v>
      </c>
      <c r="D1577" t="s">
        <v>6372</v>
      </c>
      <c r="E1577" t="s">
        <v>1469</v>
      </c>
      <c r="F1577" t="s">
        <v>236</v>
      </c>
      <c r="G1577" t="s">
        <v>71</v>
      </c>
      <c r="H1577" t="s">
        <v>72</v>
      </c>
      <c r="I1577" t="s">
        <v>73</v>
      </c>
      <c r="J1577" t="s">
        <v>237</v>
      </c>
      <c r="K1577" t="s">
        <v>238</v>
      </c>
      <c r="L1577" t="s">
        <v>61</v>
      </c>
      <c r="M1577" t="s">
        <v>76</v>
      </c>
      <c r="N1577" t="s">
        <v>76</v>
      </c>
      <c r="O1577" t="s">
        <v>76</v>
      </c>
      <c r="P1577" t="s">
        <v>77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 s="1" t="s">
        <v>78</v>
      </c>
      <c r="AU1577" s="1">
        <v>0</v>
      </c>
      <c r="AV1577" s="1">
        <v>0</v>
      </c>
      <c r="AW1577" s="1">
        <v>0</v>
      </c>
      <c r="AX1577" t="s">
        <v>238</v>
      </c>
    </row>
    <row r="1578" spans="1:50" x14ac:dyDescent="0.25">
      <c r="A1578" t="s">
        <v>6397</v>
      </c>
      <c r="B1578" t="s">
        <v>67</v>
      </c>
      <c r="C1578">
        <v>2014</v>
      </c>
      <c r="D1578" t="s">
        <v>6398</v>
      </c>
      <c r="E1578" t="s">
        <v>441</v>
      </c>
      <c r="F1578" t="s">
        <v>362</v>
      </c>
      <c r="G1578" t="s">
        <v>71</v>
      </c>
      <c r="H1578" t="s">
        <v>72</v>
      </c>
      <c r="I1578" t="s">
        <v>230</v>
      </c>
      <c r="J1578" t="s">
        <v>363</v>
      </c>
      <c r="K1578" t="s">
        <v>364</v>
      </c>
      <c r="L1578" t="s">
        <v>61</v>
      </c>
      <c r="M1578" t="s">
        <v>76</v>
      </c>
      <c r="N1578" t="s">
        <v>76</v>
      </c>
      <c r="O1578" t="s">
        <v>76</v>
      </c>
      <c r="P1578" t="s">
        <v>77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 s="1" t="s">
        <v>78</v>
      </c>
      <c r="AU1578" s="1">
        <v>0</v>
      </c>
      <c r="AV1578" s="1">
        <v>0</v>
      </c>
      <c r="AW1578" s="1">
        <v>0</v>
      </c>
      <c r="AX1578" t="s">
        <v>364</v>
      </c>
    </row>
    <row r="1579" spans="1:50" x14ac:dyDescent="0.25">
      <c r="A1579" t="s">
        <v>6399</v>
      </c>
      <c r="B1579" t="s">
        <v>67</v>
      </c>
      <c r="C1579">
        <v>2014</v>
      </c>
      <c r="D1579" t="s">
        <v>6400</v>
      </c>
      <c r="E1579" t="s">
        <v>2218</v>
      </c>
      <c r="F1579" t="s">
        <v>2010</v>
      </c>
      <c r="G1579" t="s">
        <v>71</v>
      </c>
      <c r="H1579" t="s">
        <v>72</v>
      </c>
      <c r="I1579" t="s">
        <v>73</v>
      </c>
      <c r="J1579" t="s">
        <v>2011</v>
      </c>
      <c r="K1579" t="s">
        <v>2012</v>
      </c>
      <c r="L1579" t="s">
        <v>61</v>
      </c>
      <c r="M1579" t="s">
        <v>76</v>
      </c>
      <c r="N1579" t="s">
        <v>76</v>
      </c>
      <c r="O1579" t="s">
        <v>76</v>
      </c>
      <c r="P1579" t="s">
        <v>77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 s="1" t="s">
        <v>78</v>
      </c>
      <c r="AU1579" s="1">
        <v>0</v>
      </c>
      <c r="AV1579" s="1">
        <v>0</v>
      </c>
      <c r="AW1579" s="1">
        <v>0</v>
      </c>
      <c r="AX1579" t="s">
        <v>2012</v>
      </c>
    </row>
    <row r="1580" spans="1:50" x14ac:dyDescent="0.25">
      <c r="A1580" t="s">
        <v>6401</v>
      </c>
      <c r="B1580" t="s">
        <v>67</v>
      </c>
      <c r="C1580">
        <v>2014</v>
      </c>
      <c r="D1580" t="s">
        <v>6402</v>
      </c>
      <c r="E1580" t="s">
        <v>2024</v>
      </c>
      <c r="F1580" t="s">
        <v>1279</v>
      </c>
      <c r="G1580" t="s">
        <v>71</v>
      </c>
      <c r="H1580" t="s">
        <v>72</v>
      </c>
      <c r="I1580" t="s">
        <v>73</v>
      </c>
      <c r="J1580" t="s">
        <v>1280</v>
      </c>
      <c r="K1580" t="s">
        <v>1281</v>
      </c>
      <c r="L1580" t="s">
        <v>61</v>
      </c>
      <c r="M1580" t="s">
        <v>62</v>
      </c>
      <c r="N1580" t="s">
        <v>76</v>
      </c>
      <c r="O1580" t="s">
        <v>76</v>
      </c>
      <c r="P1580" t="s">
        <v>77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 s="1" t="s">
        <v>78</v>
      </c>
      <c r="AU1580" s="1">
        <v>0</v>
      </c>
      <c r="AV1580" s="1">
        <v>0</v>
      </c>
      <c r="AW1580" s="1">
        <v>0</v>
      </c>
      <c r="AX1580" t="s">
        <v>1281</v>
      </c>
    </row>
    <row r="1581" spans="1:50" x14ac:dyDescent="0.25">
      <c r="A1581" t="s">
        <v>6403</v>
      </c>
      <c r="B1581" t="s">
        <v>67</v>
      </c>
      <c r="C1581">
        <v>2014</v>
      </c>
      <c r="D1581" t="s">
        <v>6404</v>
      </c>
      <c r="E1581" t="s">
        <v>375</v>
      </c>
      <c r="F1581" t="s">
        <v>376</v>
      </c>
      <c r="G1581" t="s">
        <v>56</v>
      </c>
      <c r="H1581" t="s">
        <v>72</v>
      </c>
      <c r="I1581" t="s">
        <v>90</v>
      </c>
      <c r="J1581" t="s">
        <v>377</v>
      </c>
      <c r="K1581" t="s">
        <v>378</v>
      </c>
      <c r="L1581" t="s">
        <v>61</v>
      </c>
      <c r="M1581" t="s">
        <v>76</v>
      </c>
      <c r="N1581" t="s">
        <v>76</v>
      </c>
      <c r="O1581" t="s">
        <v>76</v>
      </c>
      <c r="P1581" t="s">
        <v>65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 s="1" t="s">
        <v>78</v>
      </c>
      <c r="AU1581" s="1">
        <v>0</v>
      </c>
      <c r="AV1581" s="1">
        <v>0</v>
      </c>
      <c r="AW1581" s="1">
        <v>0</v>
      </c>
      <c r="AX1581" t="s">
        <v>378</v>
      </c>
    </row>
    <row r="1582" spans="1:50" x14ac:dyDescent="0.25">
      <c r="A1582" t="s">
        <v>2324</v>
      </c>
      <c r="B1582" t="s">
        <v>67</v>
      </c>
      <c r="C1582">
        <v>2014</v>
      </c>
      <c r="D1582" t="s">
        <v>2325</v>
      </c>
      <c r="E1582" t="s">
        <v>1100</v>
      </c>
      <c r="F1582" t="s">
        <v>1101</v>
      </c>
      <c r="G1582" t="s">
        <v>71</v>
      </c>
      <c r="H1582" t="s">
        <v>72</v>
      </c>
      <c r="I1582" t="s">
        <v>73</v>
      </c>
      <c r="J1582" t="s">
        <v>1102</v>
      </c>
      <c r="K1582" t="s">
        <v>1103</v>
      </c>
      <c r="L1582" t="s">
        <v>61</v>
      </c>
      <c r="M1582" t="s">
        <v>76</v>
      </c>
      <c r="N1582" t="s">
        <v>76</v>
      </c>
      <c r="O1582" t="s">
        <v>76</v>
      </c>
      <c r="P1582" t="s">
        <v>77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 s="1" t="s">
        <v>78</v>
      </c>
      <c r="AU1582" s="1">
        <v>0</v>
      </c>
      <c r="AV1582" s="1">
        <v>0</v>
      </c>
      <c r="AW1582" s="1">
        <v>0</v>
      </c>
      <c r="AX1582" t="s">
        <v>1103</v>
      </c>
    </row>
    <row r="1583" spans="1:50" x14ac:dyDescent="0.25">
      <c r="A1583" t="s">
        <v>2326</v>
      </c>
      <c r="B1583" t="s">
        <v>190</v>
      </c>
      <c r="C1583" t="s">
        <v>539</v>
      </c>
      <c r="D1583" t="s">
        <v>2327</v>
      </c>
      <c r="E1583" t="s">
        <v>536</v>
      </c>
      <c r="F1583" t="s">
        <v>535</v>
      </c>
      <c r="G1583" t="s">
        <v>71</v>
      </c>
      <c r="H1583" t="s">
        <v>106</v>
      </c>
      <c r="I1583" t="s">
        <v>230</v>
      </c>
      <c r="J1583" t="s">
        <v>536</v>
      </c>
      <c r="K1583" t="s">
        <v>537</v>
      </c>
      <c r="L1583" t="s">
        <v>196</v>
      </c>
      <c r="M1583" t="s">
        <v>76</v>
      </c>
      <c r="N1583" t="s">
        <v>76</v>
      </c>
      <c r="O1583" t="s">
        <v>76</v>
      </c>
      <c r="P1583" t="s">
        <v>110</v>
      </c>
      <c r="Q1583">
        <v>630</v>
      </c>
      <c r="R1583">
        <v>630</v>
      </c>
      <c r="S1583">
        <v>630</v>
      </c>
      <c r="T1583">
        <v>630</v>
      </c>
      <c r="U1583">
        <v>630</v>
      </c>
      <c r="V1583">
        <v>630</v>
      </c>
      <c r="W1583">
        <v>390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570</v>
      </c>
      <c r="AL1583">
        <v>0</v>
      </c>
      <c r="AM1583">
        <v>0</v>
      </c>
      <c r="AN1583">
        <v>0</v>
      </c>
      <c r="AO1583">
        <v>60</v>
      </c>
      <c r="AP1583">
        <v>630</v>
      </c>
      <c r="AQ1583">
        <v>0</v>
      </c>
      <c r="AR1583">
        <v>0</v>
      </c>
      <c r="AS1583">
        <v>0</v>
      </c>
      <c r="AT1583" s="1">
        <v>408.06</v>
      </c>
      <c r="AU1583" s="1">
        <v>257077.8</v>
      </c>
      <c r="AV1583" s="1">
        <v>0</v>
      </c>
      <c r="AW1583" s="1">
        <v>0</v>
      </c>
      <c r="AX1583" t="s">
        <v>537</v>
      </c>
    </row>
    <row r="1584" spans="1:50" x14ac:dyDescent="0.25">
      <c r="A1584" t="s">
        <v>2540</v>
      </c>
      <c r="B1584" t="s">
        <v>67</v>
      </c>
      <c r="C1584">
        <v>2014</v>
      </c>
      <c r="D1584" t="s">
        <v>2541</v>
      </c>
      <c r="E1584" t="s">
        <v>1032</v>
      </c>
      <c r="F1584" t="s">
        <v>1033</v>
      </c>
      <c r="G1584" t="s">
        <v>71</v>
      </c>
      <c r="H1584" t="s">
        <v>72</v>
      </c>
      <c r="I1584" t="s">
        <v>133</v>
      </c>
      <c r="J1584" t="s">
        <v>1034</v>
      </c>
      <c r="K1584" t="s">
        <v>1035</v>
      </c>
      <c r="L1584" t="s">
        <v>61</v>
      </c>
      <c r="M1584" t="s">
        <v>76</v>
      </c>
      <c r="N1584" t="s">
        <v>76</v>
      </c>
      <c r="O1584" t="s">
        <v>76</v>
      </c>
      <c r="P1584" t="s">
        <v>77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 s="1" t="s">
        <v>78</v>
      </c>
      <c r="AU1584" s="1">
        <v>0</v>
      </c>
      <c r="AV1584" s="1">
        <v>0</v>
      </c>
      <c r="AW1584" s="1">
        <v>0</v>
      </c>
      <c r="AX1584" t="s">
        <v>1035</v>
      </c>
    </row>
    <row r="1585" spans="1:50" x14ac:dyDescent="0.25">
      <c r="A1585" t="s">
        <v>2542</v>
      </c>
      <c r="B1585" t="s">
        <v>101</v>
      </c>
      <c r="C1585" t="s">
        <v>468</v>
      </c>
      <c r="D1585" t="s">
        <v>2543</v>
      </c>
      <c r="E1585" t="s">
        <v>356</v>
      </c>
      <c r="F1585" t="s">
        <v>354</v>
      </c>
      <c r="G1585" t="s">
        <v>71</v>
      </c>
      <c r="H1585" t="s">
        <v>106</v>
      </c>
      <c r="I1585" t="s">
        <v>355</v>
      </c>
      <c r="J1585" t="s">
        <v>356</v>
      </c>
      <c r="K1585" t="s">
        <v>357</v>
      </c>
      <c r="L1585" t="s">
        <v>61</v>
      </c>
      <c r="M1585" t="s">
        <v>76</v>
      </c>
      <c r="N1585" t="s">
        <v>76</v>
      </c>
      <c r="O1585" t="s">
        <v>76</v>
      </c>
      <c r="P1585" t="s">
        <v>110</v>
      </c>
      <c r="Q1585">
        <v>140</v>
      </c>
      <c r="R1585">
        <v>140</v>
      </c>
      <c r="S1585">
        <v>140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140</v>
      </c>
      <c r="AL1585">
        <v>0</v>
      </c>
      <c r="AM1585">
        <v>0</v>
      </c>
      <c r="AN1585">
        <v>0</v>
      </c>
      <c r="AO1585">
        <v>0</v>
      </c>
      <c r="AP1585">
        <v>140</v>
      </c>
      <c r="AQ1585">
        <v>0</v>
      </c>
      <c r="AR1585">
        <v>0</v>
      </c>
      <c r="AS1585">
        <v>0</v>
      </c>
      <c r="AT1585" s="1">
        <v>1180.0899999999999</v>
      </c>
      <c r="AU1585" s="1">
        <v>165212.59999999998</v>
      </c>
      <c r="AV1585" s="1">
        <v>0</v>
      </c>
      <c r="AW1585" s="1">
        <v>0</v>
      </c>
      <c r="AX1585" t="s">
        <v>357</v>
      </c>
    </row>
    <row r="1586" spans="1:50" x14ac:dyDescent="0.25">
      <c r="A1586" t="s">
        <v>2544</v>
      </c>
      <c r="B1586" t="s">
        <v>67</v>
      </c>
      <c r="C1586">
        <v>2014</v>
      </c>
      <c r="D1586" t="s">
        <v>2545</v>
      </c>
      <c r="E1586" t="s">
        <v>2134</v>
      </c>
      <c r="F1586" t="s">
        <v>1808</v>
      </c>
      <c r="G1586" t="s">
        <v>71</v>
      </c>
      <c r="H1586" t="s">
        <v>72</v>
      </c>
      <c r="I1586" t="s">
        <v>73</v>
      </c>
      <c r="J1586" t="s">
        <v>1809</v>
      </c>
      <c r="K1586" t="s">
        <v>1810</v>
      </c>
      <c r="L1586" t="s">
        <v>61</v>
      </c>
      <c r="M1586" t="s">
        <v>76</v>
      </c>
      <c r="N1586" t="s">
        <v>76</v>
      </c>
      <c r="O1586" t="s">
        <v>76</v>
      </c>
      <c r="P1586" t="s">
        <v>77</v>
      </c>
      <c r="Q1586">
        <v>73</v>
      </c>
      <c r="R1586">
        <v>73</v>
      </c>
      <c r="S1586">
        <v>73</v>
      </c>
      <c r="T1586">
        <v>73</v>
      </c>
      <c r="U1586">
        <v>73</v>
      </c>
      <c r="V1586">
        <v>73</v>
      </c>
      <c r="W1586">
        <v>73</v>
      </c>
      <c r="X1586">
        <v>73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73</v>
      </c>
      <c r="AL1586">
        <v>0</v>
      </c>
      <c r="AM1586">
        <v>0</v>
      </c>
      <c r="AN1586">
        <v>0</v>
      </c>
      <c r="AO1586">
        <v>0</v>
      </c>
      <c r="AP1586">
        <v>73</v>
      </c>
      <c r="AQ1586">
        <v>0</v>
      </c>
      <c r="AR1586">
        <v>0</v>
      </c>
      <c r="AS1586">
        <v>0</v>
      </c>
      <c r="AT1586" s="1">
        <v>457.28</v>
      </c>
      <c r="AU1586" s="1">
        <v>33381.439999999995</v>
      </c>
      <c r="AV1586" s="1">
        <v>0</v>
      </c>
      <c r="AW1586" s="1">
        <v>33381.439999999995</v>
      </c>
      <c r="AX1586" t="s">
        <v>1810</v>
      </c>
    </row>
    <row r="1587" spans="1:50" x14ac:dyDescent="0.25">
      <c r="A1587" t="s">
        <v>6429</v>
      </c>
      <c r="B1587" t="s">
        <v>101</v>
      </c>
      <c r="C1587" t="s">
        <v>102</v>
      </c>
      <c r="D1587" t="s">
        <v>6430</v>
      </c>
      <c r="E1587" t="s">
        <v>6431</v>
      </c>
      <c r="F1587" t="s">
        <v>1591</v>
      </c>
      <c r="G1587" t="s">
        <v>71</v>
      </c>
      <c r="H1587" t="s">
        <v>106</v>
      </c>
      <c r="I1587" t="s">
        <v>674</v>
      </c>
      <c r="J1587" t="s">
        <v>1592</v>
      </c>
      <c r="K1587" t="s">
        <v>1593</v>
      </c>
      <c r="L1587" t="s">
        <v>61</v>
      </c>
      <c r="M1587" t="s">
        <v>76</v>
      </c>
      <c r="N1587" t="s">
        <v>76</v>
      </c>
      <c r="O1587" t="s">
        <v>76</v>
      </c>
      <c r="P1587" t="s">
        <v>110</v>
      </c>
      <c r="Q1587">
        <v>573</v>
      </c>
      <c r="R1587">
        <v>573</v>
      </c>
      <c r="S1587">
        <v>517</v>
      </c>
      <c r="T1587">
        <v>386</v>
      </c>
      <c r="U1587">
        <v>386</v>
      </c>
      <c r="V1587">
        <v>236</v>
      </c>
      <c r="W1587">
        <v>130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250</v>
      </c>
      <c r="AH1587">
        <v>0</v>
      </c>
      <c r="AI1587">
        <v>250</v>
      </c>
      <c r="AJ1587">
        <v>0</v>
      </c>
      <c r="AK1587">
        <v>573</v>
      </c>
      <c r="AL1587">
        <v>0</v>
      </c>
      <c r="AM1587">
        <v>0</v>
      </c>
      <c r="AN1587">
        <v>0</v>
      </c>
      <c r="AO1587">
        <v>0</v>
      </c>
      <c r="AP1587">
        <v>573</v>
      </c>
      <c r="AQ1587">
        <v>0</v>
      </c>
      <c r="AR1587">
        <v>250</v>
      </c>
      <c r="AS1587">
        <v>0</v>
      </c>
      <c r="AT1587" s="1">
        <v>308.95</v>
      </c>
      <c r="AU1587" s="1">
        <v>177028.35</v>
      </c>
      <c r="AV1587" s="1">
        <v>77237.5</v>
      </c>
      <c r="AW1587" s="1">
        <v>0</v>
      </c>
      <c r="AX1587" t="s">
        <v>1593</v>
      </c>
    </row>
    <row r="1588" spans="1:50" x14ac:dyDescent="0.25">
      <c r="A1588" t="s">
        <v>6432</v>
      </c>
      <c r="B1588" t="s">
        <v>190</v>
      </c>
      <c r="C1588" t="s">
        <v>539</v>
      </c>
      <c r="D1588" t="s">
        <v>6433</v>
      </c>
      <c r="E1588" t="s">
        <v>6434</v>
      </c>
      <c r="F1588" t="s">
        <v>1527</v>
      </c>
      <c r="G1588" t="s">
        <v>71</v>
      </c>
      <c r="H1588" t="s">
        <v>106</v>
      </c>
      <c r="I1588" t="s">
        <v>73</v>
      </c>
      <c r="J1588" t="s">
        <v>1528</v>
      </c>
      <c r="K1588" t="s">
        <v>1529</v>
      </c>
      <c r="L1588" t="s">
        <v>196</v>
      </c>
      <c r="M1588" t="s">
        <v>76</v>
      </c>
      <c r="N1588" t="s">
        <v>76</v>
      </c>
      <c r="O1588" t="s">
        <v>76</v>
      </c>
      <c r="P1588" t="s">
        <v>110</v>
      </c>
      <c r="Q1588">
        <v>293</v>
      </c>
      <c r="R1588">
        <v>293</v>
      </c>
      <c r="S1588">
        <v>293</v>
      </c>
      <c r="T1588">
        <v>293</v>
      </c>
      <c r="U1588">
        <v>293</v>
      </c>
      <c r="V1588">
        <v>293</v>
      </c>
      <c r="W1588">
        <v>293</v>
      </c>
      <c r="X1588">
        <v>293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177</v>
      </c>
      <c r="AL1588">
        <v>0</v>
      </c>
      <c r="AM1588">
        <v>0</v>
      </c>
      <c r="AN1588">
        <v>0</v>
      </c>
      <c r="AO1588">
        <v>116</v>
      </c>
      <c r="AP1588">
        <v>293</v>
      </c>
      <c r="AQ1588">
        <v>0</v>
      </c>
      <c r="AR1588">
        <v>0</v>
      </c>
      <c r="AS1588">
        <v>0</v>
      </c>
      <c r="AT1588" s="1">
        <v>705.84</v>
      </c>
      <c r="AU1588" s="1">
        <v>206811.12</v>
      </c>
      <c r="AV1588" s="1">
        <v>0</v>
      </c>
      <c r="AW1588" s="1">
        <v>206811.12</v>
      </c>
      <c r="AX1588" t="s">
        <v>1529</v>
      </c>
    </row>
    <row r="1589" spans="1:50" x14ac:dyDescent="0.25">
      <c r="A1589" t="s">
        <v>6435</v>
      </c>
      <c r="B1589" t="s">
        <v>67</v>
      </c>
      <c r="C1589">
        <v>2014</v>
      </c>
      <c r="D1589" t="s">
        <v>6436</v>
      </c>
      <c r="E1589" t="s">
        <v>3629</v>
      </c>
      <c r="F1589" t="s">
        <v>1069</v>
      </c>
      <c r="G1589" t="s">
        <v>71</v>
      </c>
      <c r="H1589" t="s">
        <v>72</v>
      </c>
      <c r="I1589" t="s">
        <v>73</v>
      </c>
      <c r="J1589" t="s">
        <v>1070</v>
      </c>
      <c r="K1589" t="s">
        <v>1071</v>
      </c>
      <c r="L1589" t="s">
        <v>61</v>
      </c>
      <c r="M1589" t="s">
        <v>76</v>
      </c>
      <c r="N1589" t="s">
        <v>76</v>
      </c>
      <c r="O1589" t="s">
        <v>76</v>
      </c>
      <c r="P1589" t="s">
        <v>77</v>
      </c>
      <c r="Q1589">
        <v>4</v>
      </c>
      <c r="R1589">
        <v>4</v>
      </c>
      <c r="S1589">
        <v>4</v>
      </c>
      <c r="T1589">
        <v>4</v>
      </c>
      <c r="U1589">
        <v>4</v>
      </c>
      <c r="V1589">
        <v>4</v>
      </c>
      <c r="W1589">
        <v>4</v>
      </c>
      <c r="X1589">
        <v>4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1</v>
      </c>
      <c r="AK1589">
        <v>4</v>
      </c>
      <c r="AL1589">
        <v>0</v>
      </c>
      <c r="AM1589">
        <v>0</v>
      </c>
      <c r="AN1589">
        <v>0</v>
      </c>
      <c r="AO1589">
        <v>0</v>
      </c>
      <c r="AP1589">
        <v>4</v>
      </c>
      <c r="AQ1589">
        <v>0</v>
      </c>
      <c r="AR1589">
        <v>0</v>
      </c>
      <c r="AS1589">
        <v>0</v>
      </c>
      <c r="AT1589" s="1">
        <v>436.44</v>
      </c>
      <c r="AU1589" s="1">
        <v>1745.76</v>
      </c>
      <c r="AV1589" s="1">
        <v>0</v>
      </c>
      <c r="AW1589" s="1">
        <v>1745.76</v>
      </c>
      <c r="AX1589" t="s">
        <v>1071</v>
      </c>
    </row>
    <row r="1590" spans="1:50" x14ac:dyDescent="0.25">
      <c r="A1590" t="s">
        <v>6437</v>
      </c>
      <c r="B1590" t="s">
        <v>67</v>
      </c>
      <c r="C1590">
        <v>2014</v>
      </c>
      <c r="D1590" t="s">
        <v>6438</v>
      </c>
      <c r="E1590" t="s">
        <v>2841</v>
      </c>
      <c r="F1590" t="s">
        <v>2842</v>
      </c>
      <c r="G1590" t="s">
        <v>71</v>
      </c>
      <c r="H1590" t="s">
        <v>72</v>
      </c>
      <c r="I1590" t="s">
        <v>73</v>
      </c>
      <c r="J1590" t="s">
        <v>2843</v>
      </c>
      <c r="K1590" t="s">
        <v>2844</v>
      </c>
      <c r="L1590" t="s">
        <v>61</v>
      </c>
      <c r="M1590" t="s">
        <v>76</v>
      </c>
      <c r="N1590" t="s">
        <v>76</v>
      </c>
      <c r="O1590" t="s">
        <v>76</v>
      </c>
      <c r="P1590" t="s">
        <v>77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 s="1" t="s">
        <v>78</v>
      </c>
      <c r="AU1590" s="1">
        <v>0</v>
      </c>
      <c r="AV1590" s="1">
        <v>0</v>
      </c>
      <c r="AW1590" s="1">
        <v>0</v>
      </c>
      <c r="AX1590" t="s">
        <v>2844</v>
      </c>
    </row>
    <row r="1591" spans="1:50" x14ac:dyDescent="0.25">
      <c r="A1591" t="s">
        <v>6439</v>
      </c>
      <c r="B1591" t="s">
        <v>67</v>
      </c>
      <c r="C1591">
        <v>2014</v>
      </c>
      <c r="D1591" t="s">
        <v>6440</v>
      </c>
      <c r="E1591" t="s">
        <v>268</v>
      </c>
      <c r="F1591" t="s">
        <v>269</v>
      </c>
      <c r="G1591" t="s">
        <v>71</v>
      </c>
      <c r="H1591" t="s">
        <v>72</v>
      </c>
      <c r="I1591" t="s">
        <v>73</v>
      </c>
      <c r="J1591" t="s">
        <v>270</v>
      </c>
      <c r="K1591" t="s">
        <v>271</v>
      </c>
      <c r="L1591" t="s">
        <v>61</v>
      </c>
      <c r="M1591" t="s">
        <v>76</v>
      </c>
      <c r="N1591" t="s">
        <v>76</v>
      </c>
      <c r="O1591" t="s">
        <v>76</v>
      </c>
      <c r="P1591" t="s">
        <v>77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 s="1" t="s">
        <v>78</v>
      </c>
      <c r="AU1591" s="1">
        <v>0</v>
      </c>
      <c r="AV1591" s="1">
        <v>0</v>
      </c>
      <c r="AW1591" s="1">
        <v>0</v>
      </c>
      <c r="AX1591" t="s">
        <v>271</v>
      </c>
    </row>
    <row r="1592" spans="1:50" x14ac:dyDescent="0.25">
      <c r="A1592" t="s">
        <v>2578</v>
      </c>
      <c r="B1592" t="s">
        <v>67</v>
      </c>
      <c r="C1592">
        <v>2014</v>
      </c>
      <c r="D1592" t="s">
        <v>2579</v>
      </c>
      <c r="E1592" t="s">
        <v>69</v>
      </c>
      <c r="F1592" t="s">
        <v>70</v>
      </c>
      <c r="G1592" t="s">
        <v>71</v>
      </c>
      <c r="H1592" t="s">
        <v>72</v>
      </c>
      <c r="I1592" t="s">
        <v>73</v>
      </c>
      <c r="J1592" t="s">
        <v>74</v>
      </c>
      <c r="K1592" t="s">
        <v>75</v>
      </c>
      <c r="L1592" t="s">
        <v>61</v>
      </c>
      <c r="M1592" t="s">
        <v>76</v>
      </c>
      <c r="N1592" t="s">
        <v>76</v>
      </c>
      <c r="O1592" t="s">
        <v>76</v>
      </c>
      <c r="P1592" t="s">
        <v>77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 s="1" t="s">
        <v>78</v>
      </c>
      <c r="AU1592" s="1">
        <v>0</v>
      </c>
      <c r="AV1592" s="1">
        <v>0</v>
      </c>
      <c r="AW1592" s="1">
        <v>0</v>
      </c>
      <c r="AX1592" t="s">
        <v>75</v>
      </c>
    </row>
    <row r="1593" spans="1:50" x14ac:dyDescent="0.25">
      <c r="A1593" t="s">
        <v>2580</v>
      </c>
      <c r="B1593" t="s">
        <v>67</v>
      </c>
      <c r="C1593">
        <v>2014</v>
      </c>
      <c r="D1593" t="s">
        <v>2581</v>
      </c>
      <c r="E1593" t="s">
        <v>334</v>
      </c>
      <c r="F1593" t="s">
        <v>335</v>
      </c>
      <c r="G1593" t="s">
        <v>71</v>
      </c>
      <c r="H1593" t="s">
        <v>72</v>
      </c>
      <c r="I1593" t="s">
        <v>230</v>
      </c>
      <c r="J1593" t="s">
        <v>336</v>
      </c>
      <c r="K1593" t="s">
        <v>335</v>
      </c>
      <c r="L1593" t="s">
        <v>61</v>
      </c>
      <c r="M1593" t="s">
        <v>76</v>
      </c>
      <c r="N1593" t="s">
        <v>76</v>
      </c>
      <c r="O1593" t="s">
        <v>76</v>
      </c>
      <c r="P1593" t="s">
        <v>77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 s="1" t="s">
        <v>78</v>
      </c>
      <c r="AU1593" s="1">
        <v>0</v>
      </c>
      <c r="AV1593" s="1">
        <v>0</v>
      </c>
      <c r="AW1593" s="1">
        <v>0</v>
      </c>
      <c r="AX1593" t="s">
        <v>335</v>
      </c>
    </row>
    <row r="1594" spans="1:50" x14ac:dyDescent="0.25">
      <c r="A1594" t="s">
        <v>2582</v>
      </c>
      <c r="B1594" t="s">
        <v>101</v>
      </c>
      <c r="C1594" t="s">
        <v>102</v>
      </c>
      <c r="D1594" t="s">
        <v>2583</v>
      </c>
      <c r="E1594" t="s">
        <v>2584</v>
      </c>
      <c r="F1594" t="s">
        <v>1214</v>
      </c>
      <c r="G1594" t="s">
        <v>71</v>
      </c>
      <c r="H1594" t="s">
        <v>106</v>
      </c>
      <c r="I1594" t="s">
        <v>107</v>
      </c>
      <c r="J1594" t="s">
        <v>1215</v>
      </c>
      <c r="K1594" t="s">
        <v>1216</v>
      </c>
      <c r="L1594" t="s">
        <v>61</v>
      </c>
      <c r="M1594" t="s">
        <v>76</v>
      </c>
      <c r="N1594" t="s">
        <v>76</v>
      </c>
      <c r="O1594" t="s">
        <v>76</v>
      </c>
      <c r="P1594" t="s">
        <v>110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 s="1" t="s">
        <v>78</v>
      </c>
      <c r="AU1594" s="1">
        <v>0</v>
      </c>
      <c r="AV1594" s="1">
        <v>0</v>
      </c>
      <c r="AW1594" s="1">
        <v>0</v>
      </c>
      <c r="AX1594" t="s">
        <v>1216</v>
      </c>
    </row>
    <row r="1595" spans="1:50" x14ac:dyDescent="0.25">
      <c r="A1595" t="s">
        <v>2585</v>
      </c>
      <c r="B1595" t="s">
        <v>190</v>
      </c>
      <c r="C1595" t="s">
        <v>171</v>
      </c>
      <c r="D1595" t="s">
        <v>2586</v>
      </c>
      <c r="E1595" t="s">
        <v>2587</v>
      </c>
      <c r="F1595" t="s">
        <v>665</v>
      </c>
      <c r="G1595" t="s">
        <v>71</v>
      </c>
      <c r="H1595" t="s">
        <v>106</v>
      </c>
      <c r="I1595" t="s">
        <v>73</v>
      </c>
      <c r="J1595" t="s">
        <v>666</v>
      </c>
      <c r="K1595" t="s">
        <v>667</v>
      </c>
      <c r="L1595" t="s">
        <v>196</v>
      </c>
      <c r="M1595" t="s">
        <v>76</v>
      </c>
      <c r="N1595" t="s">
        <v>76</v>
      </c>
      <c r="O1595" t="s">
        <v>76</v>
      </c>
      <c r="P1595" t="s">
        <v>110</v>
      </c>
      <c r="Q1595">
        <v>82</v>
      </c>
      <c r="R1595">
        <v>82</v>
      </c>
      <c r="S1595">
        <v>82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400</v>
      </c>
      <c r="AF1595">
        <v>0</v>
      </c>
      <c r="AG1595">
        <v>358</v>
      </c>
      <c r="AH1595">
        <v>0</v>
      </c>
      <c r="AI1595">
        <v>758</v>
      </c>
      <c r="AJ1595">
        <v>600</v>
      </c>
      <c r="AK1595">
        <v>45</v>
      </c>
      <c r="AL1595">
        <v>0</v>
      </c>
      <c r="AM1595">
        <v>0</v>
      </c>
      <c r="AN1595">
        <v>0</v>
      </c>
      <c r="AO1595">
        <v>37</v>
      </c>
      <c r="AP1595">
        <v>82</v>
      </c>
      <c r="AQ1595">
        <v>758</v>
      </c>
      <c r="AR1595">
        <v>0</v>
      </c>
      <c r="AS1595">
        <v>436</v>
      </c>
      <c r="AT1595" s="1">
        <v>729.06</v>
      </c>
      <c r="AU1595" s="1">
        <v>59782.92</v>
      </c>
      <c r="AV1595" s="1">
        <v>552627.48</v>
      </c>
      <c r="AW1595" s="1">
        <v>0</v>
      </c>
      <c r="AX1595" t="s">
        <v>667</v>
      </c>
    </row>
    <row r="1596" spans="1:50" x14ac:dyDescent="0.25">
      <c r="A1596" t="s">
        <v>2420</v>
      </c>
      <c r="B1596" t="s">
        <v>51</v>
      </c>
      <c r="C1596" t="s">
        <v>156</v>
      </c>
      <c r="D1596" t="s">
        <v>2421</v>
      </c>
      <c r="E1596" t="s">
        <v>2422</v>
      </c>
      <c r="F1596" t="s">
        <v>1371</v>
      </c>
      <c r="G1596" t="s">
        <v>56</v>
      </c>
      <c r="H1596" t="s">
        <v>57</v>
      </c>
      <c r="I1596" t="s">
        <v>58</v>
      </c>
      <c r="J1596" t="s">
        <v>1372</v>
      </c>
      <c r="K1596" t="s">
        <v>1373</v>
      </c>
      <c r="L1596" t="s">
        <v>61</v>
      </c>
      <c r="M1596" t="s">
        <v>76</v>
      </c>
      <c r="N1596" t="s">
        <v>76</v>
      </c>
      <c r="O1596" t="s">
        <v>76</v>
      </c>
      <c r="P1596" t="s">
        <v>65</v>
      </c>
      <c r="Q1596">
        <v>2887</v>
      </c>
      <c r="R1596">
        <v>2887</v>
      </c>
      <c r="S1596">
        <v>2887</v>
      </c>
      <c r="T1596">
        <v>2887</v>
      </c>
      <c r="U1596">
        <v>2887</v>
      </c>
      <c r="V1596">
        <v>2887</v>
      </c>
      <c r="W1596">
        <v>2887</v>
      </c>
      <c r="X1596">
        <v>2887</v>
      </c>
      <c r="Y1596">
        <v>2887</v>
      </c>
      <c r="Z1596">
        <v>2887</v>
      </c>
      <c r="AA1596">
        <v>2887</v>
      </c>
      <c r="AB1596">
        <v>1829</v>
      </c>
      <c r="AC1596">
        <v>525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2767</v>
      </c>
      <c r="AL1596">
        <v>120</v>
      </c>
      <c r="AM1596">
        <v>0</v>
      </c>
      <c r="AN1596">
        <v>0</v>
      </c>
      <c r="AO1596">
        <v>0</v>
      </c>
      <c r="AP1596">
        <v>2887</v>
      </c>
      <c r="AQ1596">
        <v>0</v>
      </c>
      <c r="AR1596">
        <v>0</v>
      </c>
      <c r="AS1596">
        <v>0</v>
      </c>
      <c r="AT1596" s="1">
        <v>887.72</v>
      </c>
      <c r="AU1596" s="1">
        <v>2562847.64</v>
      </c>
      <c r="AV1596" s="1">
        <v>0</v>
      </c>
      <c r="AW1596" s="1">
        <v>2562847.64</v>
      </c>
      <c r="AX1596" t="s">
        <v>1373</v>
      </c>
    </row>
    <row r="1597" spans="1:50" x14ac:dyDescent="0.25">
      <c r="A1597" t="s">
        <v>2423</v>
      </c>
      <c r="B1597" t="s">
        <v>51</v>
      </c>
      <c r="C1597" t="s">
        <v>143</v>
      </c>
      <c r="D1597" t="s">
        <v>2424</v>
      </c>
      <c r="E1597" t="s">
        <v>2425</v>
      </c>
      <c r="F1597" t="s">
        <v>1366</v>
      </c>
      <c r="G1597" t="s">
        <v>56</v>
      </c>
      <c r="H1597" t="s">
        <v>72</v>
      </c>
      <c r="I1597" t="s">
        <v>90</v>
      </c>
      <c r="J1597" t="s">
        <v>147</v>
      </c>
      <c r="K1597" t="s">
        <v>1367</v>
      </c>
      <c r="L1597" t="s">
        <v>61</v>
      </c>
      <c r="M1597" t="s">
        <v>76</v>
      </c>
      <c r="N1597" t="s">
        <v>76</v>
      </c>
      <c r="O1597" t="s">
        <v>76</v>
      </c>
      <c r="P1597" t="s">
        <v>65</v>
      </c>
      <c r="Q1597">
        <v>32</v>
      </c>
      <c r="R1597">
        <v>32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36</v>
      </c>
      <c r="AG1597">
        <v>0</v>
      </c>
      <c r="AH1597">
        <v>0</v>
      </c>
      <c r="AI1597">
        <v>36</v>
      </c>
      <c r="AJ1597">
        <v>128</v>
      </c>
      <c r="AK1597">
        <v>32</v>
      </c>
      <c r="AL1597">
        <v>0</v>
      </c>
      <c r="AM1597">
        <v>0</v>
      </c>
      <c r="AN1597">
        <v>0</v>
      </c>
      <c r="AO1597">
        <v>0</v>
      </c>
      <c r="AP1597">
        <v>32</v>
      </c>
      <c r="AQ1597">
        <v>0</v>
      </c>
      <c r="AR1597">
        <v>36</v>
      </c>
      <c r="AS1597">
        <v>50</v>
      </c>
      <c r="AT1597" s="1">
        <v>500.46300000000002</v>
      </c>
      <c r="AU1597" s="1">
        <v>16014.816000000001</v>
      </c>
      <c r="AV1597" s="1">
        <v>18016.668000000001</v>
      </c>
      <c r="AW1597" s="1">
        <v>0</v>
      </c>
      <c r="AX1597" t="s">
        <v>1367</v>
      </c>
    </row>
    <row r="1598" spans="1:50" x14ac:dyDescent="0.25">
      <c r="A1598" t="s">
        <v>2426</v>
      </c>
      <c r="B1598" t="s">
        <v>67</v>
      </c>
      <c r="C1598" t="s">
        <v>129</v>
      </c>
      <c r="D1598" t="s">
        <v>2427</v>
      </c>
      <c r="E1598" t="s">
        <v>2428</v>
      </c>
      <c r="F1598" t="s">
        <v>618</v>
      </c>
      <c r="G1598" t="s">
        <v>71</v>
      </c>
      <c r="H1598" t="s">
        <v>72</v>
      </c>
      <c r="I1598" t="s">
        <v>73</v>
      </c>
      <c r="J1598" t="s">
        <v>619</v>
      </c>
      <c r="K1598" t="s">
        <v>620</v>
      </c>
      <c r="L1598" t="s">
        <v>61</v>
      </c>
      <c r="M1598" t="s">
        <v>62</v>
      </c>
      <c r="N1598" t="s">
        <v>76</v>
      </c>
      <c r="O1598" t="s">
        <v>76</v>
      </c>
      <c r="P1598" t="s">
        <v>77</v>
      </c>
      <c r="Q1598">
        <v>168</v>
      </c>
      <c r="R1598">
        <v>168</v>
      </c>
      <c r="S1598">
        <v>168</v>
      </c>
      <c r="T1598">
        <v>168</v>
      </c>
      <c r="U1598">
        <v>168</v>
      </c>
      <c r="V1598">
        <v>168</v>
      </c>
      <c r="W1598">
        <v>168</v>
      </c>
      <c r="X1598">
        <v>168</v>
      </c>
      <c r="Y1598">
        <v>168</v>
      </c>
      <c r="Z1598">
        <v>168</v>
      </c>
      <c r="AA1598">
        <v>168</v>
      </c>
      <c r="AB1598">
        <v>168</v>
      </c>
      <c r="AC1598">
        <v>168</v>
      </c>
      <c r="AD1598">
        <v>168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168</v>
      </c>
      <c r="AO1598">
        <v>0</v>
      </c>
      <c r="AP1598">
        <v>168</v>
      </c>
      <c r="AQ1598">
        <v>0</v>
      </c>
      <c r="AR1598">
        <v>0</v>
      </c>
      <c r="AS1598">
        <v>0</v>
      </c>
      <c r="AT1598" s="1">
        <v>687.46</v>
      </c>
      <c r="AU1598" s="1">
        <v>115493.28</v>
      </c>
      <c r="AV1598" s="1">
        <v>0</v>
      </c>
      <c r="AW1598" s="1">
        <v>115493.28</v>
      </c>
      <c r="AX1598" t="s">
        <v>620</v>
      </c>
    </row>
    <row r="1599" spans="1:50" x14ac:dyDescent="0.25">
      <c r="A1599" t="s">
        <v>2429</v>
      </c>
      <c r="B1599" t="s">
        <v>67</v>
      </c>
      <c r="C1599">
        <v>2014</v>
      </c>
      <c r="D1599" t="s">
        <v>2430</v>
      </c>
      <c r="E1599" t="s">
        <v>636</v>
      </c>
      <c r="F1599" t="s">
        <v>637</v>
      </c>
      <c r="G1599" t="s">
        <v>71</v>
      </c>
      <c r="H1599" t="s">
        <v>72</v>
      </c>
      <c r="I1599" t="s">
        <v>73</v>
      </c>
      <c r="J1599" t="s">
        <v>638</v>
      </c>
      <c r="K1599" t="s">
        <v>639</v>
      </c>
      <c r="L1599" t="s">
        <v>61</v>
      </c>
      <c r="M1599" t="s">
        <v>76</v>
      </c>
      <c r="N1599" t="s">
        <v>76</v>
      </c>
      <c r="O1599" t="s">
        <v>76</v>
      </c>
      <c r="P1599" t="s">
        <v>77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 s="1" t="s">
        <v>78</v>
      </c>
      <c r="AU1599" s="1">
        <v>0</v>
      </c>
      <c r="AV1599" s="1">
        <v>0</v>
      </c>
      <c r="AW1599" s="1">
        <v>0</v>
      </c>
      <c r="AX1599" t="s">
        <v>639</v>
      </c>
    </row>
    <row r="1600" spans="1:50" x14ac:dyDescent="0.25">
      <c r="A1600" t="s">
        <v>6863</v>
      </c>
      <c r="B1600" t="s">
        <v>67</v>
      </c>
      <c r="C1600" t="s">
        <v>284</v>
      </c>
      <c r="D1600" t="s">
        <v>6864</v>
      </c>
      <c r="E1600" t="s">
        <v>8360</v>
      </c>
      <c r="F1600" t="s">
        <v>8272</v>
      </c>
      <c r="G1600" t="s">
        <v>71</v>
      </c>
      <c r="H1600" t="s">
        <v>72</v>
      </c>
      <c r="I1600" t="s">
        <v>280</v>
      </c>
      <c r="J1600" t="s">
        <v>8273</v>
      </c>
      <c r="K1600" t="s">
        <v>6827</v>
      </c>
      <c r="L1600" t="s">
        <v>61</v>
      </c>
      <c r="M1600" t="s">
        <v>76</v>
      </c>
      <c r="N1600" t="s">
        <v>76</v>
      </c>
      <c r="O1600" t="s">
        <v>76</v>
      </c>
      <c r="P1600" t="s">
        <v>77</v>
      </c>
      <c r="Q1600">
        <v>61</v>
      </c>
      <c r="R1600">
        <v>61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221</v>
      </c>
      <c r="AF1600">
        <v>0</v>
      </c>
      <c r="AG1600">
        <v>0</v>
      </c>
      <c r="AH1600">
        <v>0</v>
      </c>
      <c r="AI1600">
        <v>221</v>
      </c>
      <c r="AJ1600">
        <v>1240</v>
      </c>
      <c r="AK1600">
        <v>18</v>
      </c>
      <c r="AL1600">
        <v>0</v>
      </c>
      <c r="AM1600">
        <v>0</v>
      </c>
      <c r="AN1600">
        <v>43</v>
      </c>
      <c r="AO1600">
        <v>0</v>
      </c>
      <c r="AP1600">
        <v>61</v>
      </c>
      <c r="AQ1600">
        <v>221</v>
      </c>
      <c r="AR1600">
        <v>0</v>
      </c>
      <c r="AS1600">
        <v>221</v>
      </c>
      <c r="AT1600" s="1">
        <v>1240.9101000000001</v>
      </c>
      <c r="AU1600" s="1">
        <v>75695.516100000008</v>
      </c>
      <c r="AV1600" s="1">
        <v>274241.13209999999</v>
      </c>
      <c r="AW1600" s="1">
        <v>0</v>
      </c>
      <c r="AX1600" t="s">
        <v>6827</v>
      </c>
    </row>
    <row r="1601" spans="1:50" x14ac:dyDescent="0.25">
      <c r="A1601" t="s">
        <v>6288</v>
      </c>
      <c r="B1601" t="s">
        <v>67</v>
      </c>
      <c r="C1601">
        <v>2014</v>
      </c>
      <c r="D1601" t="s">
        <v>6289</v>
      </c>
      <c r="E1601" t="s">
        <v>1469</v>
      </c>
      <c r="F1601" t="s">
        <v>236</v>
      </c>
      <c r="G1601" t="s">
        <v>71</v>
      </c>
      <c r="H1601" t="s">
        <v>72</v>
      </c>
      <c r="I1601" t="s">
        <v>73</v>
      </c>
      <c r="J1601" t="s">
        <v>237</v>
      </c>
      <c r="K1601" t="s">
        <v>238</v>
      </c>
      <c r="L1601" t="s">
        <v>61</v>
      </c>
      <c r="M1601" t="s">
        <v>76</v>
      </c>
      <c r="N1601" t="s">
        <v>76</v>
      </c>
      <c r="O1601" t="s">
        <v>76</v>
      </c>
      <c r="P1601" t="s">
        <v>77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 s="1" t="s">
        <v>78</v>
      </c>
      <c r="AU1601" s="1">
        <v>0</v>
      </c>
      <c r="AV1601" s="1">
        <v>0</v>
      </c>
      <c r="AW1601" s="1">
        <v>0</v>
      </c>
      <c r="AX1601" t="s">
        <v>238</v>
      </c>
    </row>
    <row r="1602" spans="1:50" x14ac:dyDescent="0.25">
      <c r="A1602" t="s">
        <v>6326</v>
      </c>
      <c r="B1602" t="s">
        <v>101</v>
      </c>
      <c r="C1602" t="s">
        <v>171</v>
      </c>
      <c r="D1602" t="s">
        <v>6327</v>
      </c>
      <c r="E1602" t="s">
        <v>6328</v>
      </c>
      <c r="F1602" t="s">
        <v>2410</v>
      </c>
      <c r="G1602" t="s">
        <v>71</v>
      </c>
      <c r="H1602" t="s">
        <v>106</v>
      </c>
      <c r="I1602" t="s">
        <v>230</v>
      </c>
      <c r="J1602" t="s">
        <v>2411</v>
      </c>
      <c r="K1602" t="s">
        <v>2412</v>
      </c>
      <c r="L1602" t="s">
        <v>61</v>
      </c>
      <c r="M1602" t="s">
        <v>76</v>
      </c>
      <c r="N1602" t="s">
        <v>76</v>
      </c>
      <c r="O1602" t="s">
        <v>76</v>
      </c>
      <c r="P1602" t="s">
        <v>110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540</v>
      </c>
      <c r="AH1602">
        <v>0</v>
      </c>
      <c r="AI1602">
        <v>540</v>
      </c>
      <c r="AJ1602">
        <v>76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225</v>
      </c>
      <c r="AR1602">
        <v>315</v>
      </c>
      <c r="AS1602">
        <v>225</v>
      </c>
      <c r="AT1602" s="1">
        <v>843.76800000000003</v>
      </c>
      <c r="AU1602" s="1">
        <v>0</v>
      </c>
      <c r="AV1602" s="1">
        <v>455634.72000000003</v>
      </c>
      <c r="AW1602" s="1">
        <v>0</v>
      </c>
      <c r="AX1602" t="s">
        <v>2412</v>
      </c>
    </row>
    <row r="1603" spans="1:50" x14ac:dyDescent="0.25">
      <c r="A1603" t="s">
        <v>6329</v>
      </c>
      <c r="B1603" t="s">
        <v>67</v>
      </c>
      <c r="C1603">
        <v>2014</v>
      </c>
      <c r="D1603" t="s">
        <v>6330</v>
      </c>
      <c r="E1603" t="s">
        <v>1026</v>
      </c>
      <c r="F1603" t="s">
        <v>279</v>
      </c>
      <c r="G1603" t="s">
        <v>71</v>
      </c>
      <c r="H1603" t="s">
        <v>72</v>
      </c>
      <c r="I1603" t="s">
        <v>280</v>
      </c>
      <c r="J1603" t="s">
        <v>281</v>
      </c>
      <c r="K1603" t="s">
        <v>282</v>
      </c>
      <c r="L1603" t="s">
        <v>61</v>
      </c>
      <c r="M1603" t="s">
        <v>76</v>
      </c>
      <c r="N1603" t="s">
        <v>76</v>
      </c>
      <c r="O1603" t="s">
        <v>76</v>
      </c>
      <c r="P1603" t="s">
        <v>77</v>
      </c>
      <c r="Q1603">
        <v>125</v>
      </c>
      <c r="R1603">
        <v>125</v>
      </c>
      <c r="S1603">
        <v>125</v>
      </c>
      <c r="T1603">
        <v>125</v>
      </c>
      <c r="U1603">
        <v>125</v>
      </c>
      <c r="V1603">
        <v>125</v>
      </c>
      <c r="W1603">
        <v>125</v>
      </c>
      <c r="X1603">
        <v>125</v>
      </c>
      <c r="Y1603">
        <v>125</v>
      </c>
      <c r="Z1603">
        <v>125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125</v>
      </c>
      <c r="AL1603">
        <v>0</v>
      </c>
      <c r="AM1603">
        <v>0</v>
      </c>
      <c r="AN1603">
        <v>0</v>
      </c>
      <c r="AO1603">
        <v>0</v>
      </c>
      <c r="AP1603">
        <v>125</v>
      </c>
      <c r="AQ1603">
        <v>0</v>
      </c>
      <c r="AR1603">
        <v>0</v>
      </c>
      <c r="AS1603">
        <v>0</v>
      </c>
      <c r="AT1603" s="1">
        <v>1323.26</v>
      </c>
      <c r="AU1603" s="1">
        <v>165407.5</v>
      </c>
      <c r="AV1603" s="1">
        <v>0</v>
      </c>
      <c r="AW1603" s="1">
        <v>165407.5</v>
      </c>
      <c r="AX1603" t="s">
        <v>282</v>
      </c>
    </row>
    <row r="1604" spans="1:50" x14ac:dyDescent="0.25">
      <c r="A1604" t="s">
        <v>6331</v>
      </c>
      <c r="B1604" t="s">
        <v>51</v>
      </c>
      <c r="C1604" t="s">
        <v>122</v>
      </c>
      <c r="D1604" t="s">
        <v>6332</v>
      </c>
      <c r="E1604" t="s">
        <v>6333</v>
      </c>
      <c r="F1604" t="s">
        <v>125</v>
      </c>
      <c r="G1604" t="s">
        <v>76</v>
      </c>
      <c r="H1604" t="s">
        <v>57</v>
      </c>
      <c r="I1604" t="s">
        <v>126</v>
      </c>
      <c r="J1604" t="s">
        <v>76</v>
      </c>
      <c r="K1604" t="s">
        <v>76</v>
      </c>
      <c r="L1604" t="s">
        <v>61</v>
      </c>
      <c r="M1604" t="s">
        <v>76</v>
      </c>
      <c r="N1604" t="s">
        <v>76</v>
      </c>
      <c r="O1604" t="s">
        <v>76</v>
      </c>
      <c r="P1604" t="s">
        <v>127</v>
      </c>
      <c r="Q1604">
        <v>16</v>
      </c>
      <c r="R1604">
        <v>16</v>
      </c>
      <c r="S1604">
        <v>16</v>
      </c>
      <c r="T1604">
        <v>16</v>
      </c>
      <c r="U1604">
        <v>16</v>
      </c>
      <c r="V1604">
        <v>12</v>
      </c>
      <c r="W1604">
        <v>8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16</v>
      </c>
      <c r="AL1604">
        <v>0</v>
      </c>
      <c r="AM1604">
        <v>0</v>
      </c>
      <c r="AN1604">
        <v>0</v>
      </c>
      <c r="AO1604">
        <v>0</v>
      </c>
      <c r="AP1604">
        <v>16</v>
      </c>
      <c r="AQ1604">
        <v>0</v>
      </c>
      <c r="AR1604">
        <v>0</v>
      </c>
      <c r="AS1604">
        <v>0</v>
      </c>
      <c r="AT1604" s="1">
        <v>8171</v>
      </c>
      <c r="AU1604" s="1">
        <v>130736</v>
      </c>
      <c r="AV1604" s="1">
        <v>0</v>
      </c>
      <c r="AW1604" s="1">
        <v>0</v>
      </c>
      <c r="AX1604" t="s">
        <v>125</v>
      </c>
    </row>
    <row r="1605" spans="1:50" x14ac:dyDescent="0.25">
      <c r="A1605" t="s">
        <v>2524</v>
      </c>
      <c r="B1605" t="s">
        <v>51</v>
      </c>
      <c r="C1605" t="s">
        <v>143</v>
      </c>
      <c r="D1605" t="s">
        <v>2525</v>
      </c>
      <c r="E1605" t="s">
        <v>2526</v>
      </c>
      <c r="F1605" t="s">
        <v>2527</v>
      </c>
      <c r="G1605" t="s">
        <v>56</v>
      </c>
      <c r="H1605" t="s">
        <v>72</v>
      </c>
      <c r="I1605" t="s">
        <v>90</v>
      </c>
      <c r="J1605" t="s">
        <v>715</v>
      </c>
      <c r="K1605" t="s">
        <v>2528</v>
      </c>
      <c r="L1605" t="s">
        <v>61</v>
      </c>
      <c r="M1605" t="s">
        <v>76</v>
      </c>
      <c r="N1605" t="s">
        <v>76</v>
      </c>
      <c r="O1605" t="s">
        <v>76</v>
      </c>
      <c r="P1605" t="s">
        <v>65</v>
      </c>
      <c r="Q1605">
        <v>174</v>
      </c>
      <c r="R1605">
        <v>174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5</v>
      </c>
      <c r="AG1605">
        <v>0</v>
      </c>
      <c r="AH1605">
        <v>0</v>
      </c>
      <c r="AI1605">
        <v>5</v>
      </c>
      <c r="AJ1605">
        <v>149</v>
      </c>
      <c r="AK1605">
        <v>174</v>
      </c>
      <c r="AL1605">
        <v>0</v>
      </c>
      <c r="AM1605">
        <v>0</v>
      </c>
      <c r="AN1605">
        <v>0</v>
      </c>
      <c r="AO1605">
        <v>0</v>
      </c>
      <c r="AP1605">
        <v>174</v>
      </c>
      <c r="AQ1605">
        <v>0</v>
      </c>
      <c r="AR1605">
        <v>5</v>
      </c>
      <c r="AS1605">
        <v>89</v>
      </c>
      <c r="AT1605" s="1">
        <v>496.12</v>
      </c>
      <c r="AU1605" s="1">
        <v>86324.88</v>
      </c>
      <c r="AV1605" s="1">
        <v>2480.6</v>
      </c>
      <c r="AW1605" s="1">
        <v>0</v>
      </c>
      <c r="AX1605" t="s">
        <v>2528</v>
      </c>
    </row>
    <row r="1606" spans="1:50" x14ac:dyDescent="0.25">
      <c r="A1606" t="s">
        <v>2529</v>
      </c>
      <c r="B1606" t="s">
        <v>67</v>
      </c>
      <c r="C1606">
        <v>2014</v>
      </c>
      <c r="D1606" t="s">
        <v>2530</v>
      </c>
      <c r="E1606" t="s">
        <v>636</v>
      </c>
      <c r="F1606" t="s">
        <v>637</v>
      </c>
      <c r="G1606" t="s">
        <v>71</v>
      </c>
      <c r="H1606" t="s">
        <v>72</v>
      </c>
      <c r="I1606" t="s">
        <v>73</v>
      </c>
      <c r="J1606" t="s">
        <v>638</v>
      </c>
      <c r="K1606" t="s">
        <v>639</v>
      </c>
      <c r="L1606" t="s">
        <v>61</v>
      </c>
      <c r="M1606" t="s">
        <v>76</v>
      </c>
      <c r="N1606" t="s">
        <v>76</v>
      </c>
      <c r="O1606" t="s">
        <v>76</v>
      </c>
      <c r="P1606" t="s">
        <v>77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 s="1" t="s">
        <v>78</v>
      </c>
      <c r="AU1606" s="1">
        <v>0</v>
      </c>
      <c r="AV1606" s="1">
        <v>0</v>
      </c>
      <c r="AW1606" s="1">
        <v>0</v>
      </c>
      <c r="AX1606" t="s">
        <v>639</v>
      </c>
    </row>
    <row r="1607" spans="1:50" x14ac:dyDescent="0.25">
      <c r="A1607" t="s">
        <v>2531</v>
      </c>
      <c r="B1607" t="s">
        <v>190</v>
      </c>
      <c r="C1607" t="s">
        <v>191</v>
      </c>
      <c r="D1607" t="s">
        <v>2532</v>
      </c>
      <c r="E1607" t="s">
        <v>2533</v>
      </c>
      <c r="F1607" t="s">
        <v>194</v>
      </c>
      <c r="G1607" t="s">
        <v>56</v>
      </c>
      <c r="H1607" t="s">
        <v>57</v>
      </c>
      <c r="I1607" t="s">
        <v>90</v>
      </c>
      <c r="J1607" t="s">
        <v>147</v>
      </c>
      <c r="K1607" t="s">
        <v>195</v>
      </c>
      <c r="L1607" t="s">
        <v>196</v>
      </c>
      <c r="M1607" t="s">
        <v>76</v>
      </c>
      <c r="N1607" t="s">
        <v>76</v>
      </c>
      <c r="O1607" t="s">
        <v>76</v>
      </c>
      <c r="P1607" t="s">
        <v>65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46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 s="1" t="s">
        <v>78</v>
      </c>
      <c r="AU1607" s="1">
        <v>0</v>
      </c>
      <c r="AV1607" s="1">
        <v>0</v>
      </c>
      <c r="AW1607" s="1">
        <v>0</v>
      </c>
      <c r="AX1607" t="s">
        <v>195</v>
      </c>
    </row>
    <row r="1608" spans="1:50" x14ac:dyDescent="0.25">
      <c r="A1608" t="s">
        <v>2534</v>
      </c>
      <c r="B1608" t="s">
        <v>67</v>
      </c>
      <c r="C1608" t="s">
        <v>575</v>
      </c>
      <c r="D1608" t="s">
        <v>2535</v>
      </c>
      <c r="E1608" t="s">
        <v>2536</v>
      </c>
      <c r="F1608" t="s">
        <v>390</v>
      </c>
      <c r="G1608" t="s">
        <v>71</v>
      </c>
      <c r="H1608" t="s">
        <v>72</v>
      </c>
      <c r="I1608" t="s">
        <v>391</v>
      </c>
      <c r="J1608" t="s">
        <v>392</v>
      </c>
      <c r="K1608" t="s">
        <v>393</v>
      </c>
      <c r="L1608" t="s">
        <v>61</v>
      </c>
      <c r="M1608" t="s">
        <v>62</v>
      </c>
      <c r="N1608" t="s">
        <v>76</v>
      </c>
      <c r="O1608" t="s">
        <v>76</v>
      </c>
      <c r="P1608" t="s">
        <v>77</v>
      </c>
      <c r="Q1608">
        <v>25</v>
      </c>
      <c r="R1608">
        <v>25</v>
      </c>
      <c r="S1608">
        <v>25</v>
      </c>
      <c r="T1608">
        <v>25</v>
      </c>
      <c r="U1608">
        <v>25</v>
      </c>
      <c r="V1608">
        <v>25</v>
      </c>
      <c r="W1608">
        <v>25</v>
      </c>
      <c r="X1608">
        <v>25</v>
      </c>
      <c r="Y1608">
        <v>25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25</v>
      </c>
      <c r="AL1608">
        <v>0</v>
      </c>
      <c r="AM1608">
        <v>0</v>
      </c>
      <c r="AN1608">
        <v>0</v>
      </c>
      <c r="AO1608">
        <v>0</v>
      </c>
      <c r="AP1608">
        <v>25</v>
      </c>
      <c r="AQ1608">
        <v>0</v>
      </c>
      <c r="AR1608">
        <v>0</v>
      </c>
      <c r="AS1608">
        <v>0</v>
      </c>
      <c r="AT1608" s="1">
        <v>566.29</v>
      </c>
      <c r="AU1608" s="1">
        <v>14157.25</v>
      </c>
      <c r="AV1608" s="1">
        <v>0</v>
      </c>
      <c r="AW1608" s="1">
        <v>14157.25</v>
      </c>
      <c r="AX1608" t="s">
        <v>393</v>
      </c>
    </row>
    <row r="1609" spans="1:50" x14ac:dyDescent="0.25">
      <c r="A1609" t="s">
        <v>2537</v>
      </c>
      <c r="B1609" t="s">
        <v>67</v>
      </c>
      <c r="C1609" t="s">
        <v>94</v>
      </c>
      <c r="D1609" t="s">
        <v>2538</v>
      </c>
      <c r="E1609" t="s">
        <v>2539</v>
      </c>
      <c r="F1609" t="s">
        <v>892</v>
      </c>
      <c r="G1609" t="s">
        <v>71</v>
      </c>
      <c r="H1609" t="s">
        <v>72</v>
      </c>
      <c r="I1609" t="s">
        <v>391</v>
      </c>
      <c r="J1609" t="s">
        <v>893</v>
      </c>
      <c r="K1609" t="s">
        <v>894</v>
      </c>
      <c r="L1609" t="s">
        <v>61</v>
      </c>
      <c r="M1609" t="s">
        <v>76</v>
      </c>
      <c r="N1609" t="s">
        <v>76</v>
      </c>
      <c r="O1609" t="s">
        <v>76</v>
      </c>
      <c r="P1609" t="s">
        <v>77</v>
      </c>
      <c r="Q1609">
        <v>165</v>
      </c>
      <c r="R1609">
        <v>165</v>
      </c>
      <c r="S1609">
        <v>165</v>
      </c>
      <c r="T1609">
        <v>165</v>
      </c>
      <c r="U1609">
        <v>165</v>
      </c>
      <c r="V1609">
        <v>9</v>
      </c>
      <c r="W1609">
        <v>9</v>
      </c>
      <c r="X1609">
        <v>9</v>
      </c>
      <c r="Y1609">
        <v>9</v>
      </c>
      <c r="Z1609">
        <v>9</v>
      </c>
      <c r="AA1609">
        <v>9</v>
      </c>
      <c r="AB1609">
        <v>9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165</v>
      </c>
      <c r="AL1609">
        <v>0</v>
      </c>
      <c r="AM1609">
        <v>0</v>
      </c>
      <c r="AN1609">
        <v>0</v>
      </c>
      <c r="AO1609">
        <v>0</v>
      </c>
      <c r="AP1609">
        <v>165</v>
      </c>
      <c r="AQ1609">
        <v>0</v>
      </c>
      <c r="AR1609">
        <v>0</v>
      </c>
      <c r="AS1609">
        <v>0</v>
      </c>
      <c r="AT1609" s="1">
        <v>584.42999999999995</v>
      </c>
      <c r="AU1609" s="1">
        <v>96430.95</v>
      </c>
      <c r="AV1609" s="1">
        <v>0</v>
      </c>
      <c r="AW1609" s="1">
        <v>5259.87</v>
      </c>
      <c r="AX1609" t="s">
        <v>894</v>
      </c>
    </row>
    <row r="1610" spans="1:50" x14ac:dyDescent="0.25">
      <c r="A1610" t="s">
        <v>6334</v>
      </c>
      <c r="B1610" t="s">
        <v>190</v>
      </c>
      <c r="C1610" t="s">
        <v>791</v>
      </c>
      <c r="D1610" t="s">
        <v>6335</v>
      </c>
      <c r="E1610" t="s">
        <v>2653</v>
      </c>
      <c r="F1610" t="s">
        <v>2652</v>
      </c>
      <c r="G1610" t="s">
        <v>56</v>
      </c>
      <c r="H1610" t="s">
        <v>106</v>
      </c>
      <c r="I1610" t="s">
        <v>58</v>
      </c>
      <c r="J1610" t="s">
        <v>2653</v>
      </c>
      <c r="K1610" t="s">
        <v>2654</v>
      </c>
      <c r="L1610" t="s">
        <v>196</v>
      </c>
      <c r="M1610" t="s">
        <v>76</v>
      </c>
      <c r="N1610" t="s">
        <v>76</v>
      </c>
      <c r="O1610" t="s">
        <v>76</v>
      </c>
      <c r="P1610" t="s">
        <v>65</v>
      </c>
      <c r="Q1610">
        <v>8</v>
      </c>
      <c r="R1610">
        <v>8</v>
      </c>
      <c r="S1610">
        <v>8</v>
      </c>
      <c r="T1610">
        <v>8</v>
      </c>
      <c r="U1610">
        <v>8</v>
      </c>
      <c r="V1610">
        <v>8</v>
      </c>
      <c r="W1610">
        <v>8</v>
      </c>
      <c r="X1610">
        <v>8</v>
      </c>
      <c r="Y1610">
        <v>8</v>
      </c>
      <c r="Z1610">
        <v>8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8</v>
      </c>
      <c r="AL1610">
        <v>0</v>
      </c>
      <c r="AM1610">
        <v>0</v>
      </c>
      <c r="AN1610">
        <v>0</v>
      </c>
      <c r="AO1610">
        <v>0</v>
      </c>
      <c r="AP1610">
        <v>8</v>
      </c>
      <c r="AQ1610">
        <v>0</v>
      </c>
      <c r="AR1610">
        <v>0</v>
      </c>
      <c r="AS1610">
        <v>0</v>
      </c>
      <c r="AT1610" s="1">
        <v>310.27</v>
      </c>
      <c r="AU1610" s="1">
        <v>2482.16</v>
      </c>
      <c r="AV1610" s="1">
        <v>0</v>
      </c>
      <c r="AW1610" s="1">
        <v>2482.16</v>
      </c>
      <c r="AX1610" t="s">
        <v>2654</v>
      </c>
    </row>
    <row r="1611" spans="1:50" x14ac:dyDescent="0.25">
      <c r="A1611" t="s">
        <v>6336</v>
      </c>
      <c r="B1611" t="s">
        <v>67</v>
      </c>
      <c r="C1611">
        <v>2014</v>
      </c>
      <c r="D1611" t="s">
        <v>6337</v>
      </c>
      <c r="E1611" t="s">
        <v>256</v>
      </c>
      <c r="F1611" t="s">
        <v>257</v>
      </c>
      <c r="G1611" t="s">
        <v>71</v>
      </c>
      <c r="H1611" t="s">
        <v>72</v>
      </c>
      <c r="I1611" t="s">
        <v>133</v>
      </c>
      <c r="J1611" t="s">
        <v>258</v>
      </c>
      <c r="K1611" t="s">
        <v>259</v>
      </c>
      <c r="L1611" t="s">
        <v>61</v>
      </c>
      <c r="M1611" t="s">
        <v>76</v>
      </c>
      <c r="N1611" t="s">
        <v>76</v>
      </c>
      <c r="O1611" t="s">
        <v>76</v>
      </c>
      <c r="P1611" t="s">
        <v>77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 s="1" t="s">
        <v>78</v>
      </c>
      <c r="AU1611" s="1">
        <v>0</v>
      </c>
      <c r="AV1611" s="1">
        <v>0</v>
      </c>
      <c r="AW1611" s="1">
        <v>0</v>
      </c>
      <c r="AX1611" t="s">
        <v>259</v>
      </c>
    </row>
    <row r="1612" spans="1:50" x14ac:dyDescent="0.25">
      <c r="A1612" t="s">
        <v>6376</v>
      </c>
      <c r="B1612" t="s">
        <v>67</v>
      </c>
      <c r="C1612" t="s">
        <v>94</v>
      </c>
      <c r="D1612" t="s">
        <v>6377</v>
      </c>
      <c r="E1612" t="s">
        <v>6378</v>
      </c>
      <c r="F1612" t="s">
        <v>987</v>
      </c>
      <c r="G1612" t="s">
        <v>71</v>
      </c>
      <c r="H1612" t="s">
        <v>72</v>
      </c>
      <c r="I1612" t="s">
        <v>73</v>
      </c>
      <c r="J1612" t="s">
        <v>988</v>
      </c>
      <c r="K1612" t="s">
        <v>989</v>
      </c>
      <c r="L1612" t="s">
        <v>61</v>
      </c>
      <c r="M1612" t="s">
        <v>76</v>
      </c>
      <c r="N1612" t="s">
        <v>76</v>
      </c>
      <c r="O1612" t="s">
        <v>76</v>
      </c>
      <c r="P1612" t="s">
        <v>77</v>
      </c>
      <c r="Q1612">
        <v>1</v>
      </c>
      <c r="R1612">
        <v>1</v>
      </c>
      <c r="S1612">
        <v>1</v>
      </c>
      <c r="T1612">
        <v>1</v>
      </c>
      <c r="U1612">
        <v>1</v>
      </c>
      <c r="V1612">
        <v>1</v>
      </c>
      <c r="W1612">
        <v>1</v>
      </c>
      <c r="X1612">
        <v>1</v>
      </c>
      <c r="Y1612">
        <v>1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</v>
      </c>
      <c r="AL1612">
        <v>0</v>
      </c>
      <c r="AM1612">
        <v>0</v>
      </c>
      <c r="AN1612">
        <v>0</v>
      </c>
      <c r="AO1612">
        <v>0</v>
      </c>
      <c r="AP1612">
        <v>1</v>
      </c>
      <c r="AQ1612">
        <v>0</v>
      </c>
      <c r="AR1612">
        <v>0</v>
      </c>
      <c r="AS1612">
        <v>0</v>
      </c>
      <c r="AT1612" s="1">
        <v>697.65</v>
      </c>
      <c r="AU1612" s="1">
        <v>697.65</v>
      </c>
      <c r="AV1612" s="1">
        <v>0</v>
      </c>
      <c r="AW1612" s="1">
        <v>697.65</v>
      </c>
      <c r="AX1612" t="s">
        <v>989</v>
      </c>
    </row>
    <row r="1613" spans="1:50" x14ac:dyDescent="0.25">
      <c r="A1613" t="s">
        <v>6379</v>
      </c>
      <c r="B1613" t="s">
        <v>67</v>
      </c>
      <c r="C1613">
        <v>2014</v>
      </c>
      <c r="D1613" t="s">
        <v>6380</v>
      </c>
      <c r="E1613" t="s">
        <v>389</v>
      </c>
      <c r="F1613" t="s">
        <v>390</v>
      </c>
      <c r="G1613" t="s">
        <v>71</v>
      </c>
      <c r="H1613" t="s">
        <v>72</v>
      </c>
      <c r="I1613" t="s">
        <v>391</v>
      </c>
      <c r="J1613" t="s">
        <v>392</v>
      </c>
      <c r="K1613" t="s">
        <v>393</v>
      </c>
      <c r="L1613" t="s">
        <v>61</v>
      </c>
      <c r="M1613" t="s">
        <v>62</v>
      </c>
      <c r="N1613" t="s">
        <v>63</v>
      </c>
      <c r="O1613" t="s">
        <v>85</v>
      </c>
      <c r="P1613" t="s">
        <v>77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 s="1" t="s">
        <v>78</v>
      </c>
      <c r="AU1613" s="1">
        <v>0</v>
      </c>
      <c r="AV1613" s="1">
        <v>0</v>
      </c>
      <c r="AW1613" s="1">
        <v>0</v>
      </c>
      <c r="AX1613" t="s">
        <v>393</v>
      </c>
    </row>
    <row r="1614" spans="1:50" x14ac:dyDescent="0.25">
      <c r="A1614" t="s">
        <v>6381</v>
      </c>
      <c r="B1614" t="s">
        <v>101</v>
      </c>
      <c r="C1614" t="s">
        <v>171</v>
      </c>
      <c r="D1614" t="s">
        <v>6382</v>
      </c>
      <c r="E1614" t="s">
        <v>225</v>
      </c>
      <c r="F1614" t="s">
        <v>180</v>
      </c>
      <c r="G1614" t="s">
        <v>71</v>
      </c>
      <c r="H1614" t="s">
        <v>106</v>
      </c>
      <c r="I1614" t="s">
        <v>73</v>
      </c>
      <c r="J1614" t="s">
        <v>181</v>
      </c>
      <c r="K1614" t="s">
        <v>182</v>
      </c>
      <c r="L1614" t="s">
        <v>61</v>
      </c>
      <c r="M1614" t="s">
        <v>76</v>
      </c>
      <c r="N1614" t="s">
        <v>76</v>
      </c>
      <c r="O1614" t="s">
        <v>76</v>
      </c>
      <c r="P1614" t="s">
        <v>77</v>
      </c>
      <c r="Q1614">
        <v>6791</v>
      </c>
      <c r="R1614">
        <v>6791</v>
      </c>
      <c r="S1614">
        <v>6791</v>
      </c>
      <c r="T1614">
        <v>6791</v>
      </c>
      <c r="U1614">
        <v>6791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6791</v>
      </c>
      <c r="AL1614">
        <v>0</v>
      </c>
      <c r="AM1614">
        <v>0</v>
      </c>
      <c r="AN1614">
        <v>0</v>
      </c>
      <c r="AO1614">
        <v>0</v>
      </c>
      <c r="AP1614">
        <v>6791</v>
      </c>
      <c r="AQ1614">
        <v>0</v>
      </c>
      <c r="AR1614">
        <v>0</v>
      </c>
      <c r="AS1614">
        <v>0</v>
      </c>
      <c r="AT1614" s="1">
        <v>502.72</v>
      </c>
      <c r="AU1614" s="1">
        <v>3413971.52</v>
      </c>
      <c r="AV1614" s="1">
        <v>0</v>
      </c>
      <c r="AW1614" s="1">
        <v>0</v>
      </c>
      <c r="AX1614" t="s">
        <v>182</v>
      </c>
    </row>
    <row r="1615" spans="1:50" x14ac:dyDescent="0.25">
      <c r="A1615" t="s">
        <v>4032</v>
      </c>
      <c r="B1615" t="s">
        <v>67</v>
      </c>
      <c r="C1615" t="s">
        <v>233</v>
      </c>
      <c r="D1615" t="s">
        <v>4033</v>
      </c>
      <c r="E1615" t="s">
        <v>4034</v>
      </c>
      <c r="F1615" t="s">
        <v>214</v>
      </c>
      <c r="G1615" t="s">
        <v>71</v>
      </c>
      <c r="H1615" t="s">
        <v>72</v>
      </c>
      <c r="I1615" t="s">
        <v>133</v>
      </c>
      <c r="J1615" t="s">
        <v>215</v>
      </c>
      <c r="K1615" t="s">
        <v>216</v>
      </c>
      <c r="L1615" t="s">
        <v>61</v>
      </c>
      <c r="M1615" t="s">
        <v>62</v>
      </c>
      <c r="N1615" t="s">
        <v>63</v>
      </c>
      <c r="O1615" t="s">
        <v>85</v>
      </c>
      <c r="P1615" t="s">
        <v>77</v>
      </c>
      <c r="Q1615">
        <v>1</v>
      </c>
      <c r="R1615">
        <v>1</v>
      </c>
      <c r="S1615">
        <v>1</v>
      </c>
      <c r="T1615">
        <v>1</v>
      </c>
      <c r="U1615">
        <v>1</v>
      </c>
      <c r="V1615">
        <v>1</v>
      </c>
      <c r="W1615">
        <v>1</v>
      </c>
      <c r="X1615">
        <v>1</v>
      </c>
      <c r="Y1615">
        <v>1</v>
      </c>
      <c r="Z1615">
        <v>1</v>
      </c>
      <c r="AA1615">
        <v>1</v>
      </c>
      <c r="AB1615">
        <v>1</v>
      </c>
      <c r="AC1615">
        <v>1</v>
      </c>
      <c r="AD1615">
        <v>1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0</v>
      </c>
      <c r="AM1615">
        <v>0</v>
      </c>
      <c r="AN1615">
        <v>0</v>
      </c>
      <c r="AO1615">
        <v>0</v>
      </c>
      <c r="AP1615">
        <v>1</v>
      </c>
      <c r="AQ1615">
        <v>0</v>
      </c>
      <c r="AR1615">
        <v>0</v>
      </c>
      <c r="AS1615">
        <v>0</v>
      </c>
      <c r="AT1615" s="1">
        <v>1213.48</v>
      </c>
      <c r="AU1615" s="1">
        <v>1213.48</v>
      </c>
      <c r="AV1615" s="1">
        <v>0</v>
      </c>
      <c r="AW1615" s="1">
        <v>1213.48</v>
      </c>
      <c r="AX1615" t="s">
        <v>216</v>
      </c>
    </row>
    <row r="1616" spans="1:50" x14ac:dyDescent="0.25">
      <c r="A1616" t="s">
        <v>4035</v>
      </c>
      <c r="B1616" t="s">
        <v>101</v>
      </c>
      <c r="C1616" t="s">
        <v>156</v>
      </c>
      <c r="D1616" t="s">
        <v>4036</v>
      </c>
      <c r="E1616" t="s">
        <v>3235</v>
      </c>
      <c r="F1616" t="s">
        <v>3235</v>
      </c>
      <c r="G1616" t="s">
        <v>116</v>
      </c>
      <c r="H1616" t="s">
        <v>106</v>
      </c>
      <c r="I1616" t="s">
        <v>117</v>
      </c>
      <c r="J1616" t="s">
        <v>3236</v>
      </c>
      <c r="K1616" t="s">
        <v>3237</v>
      </c>
      <c r="L1616" t="s">
        <v>61</v>
      </c>
      <c r="M1616" t="s">
        <v>76</v>
      </c>
      <c r="N1616" t="s">
        <v>76</v>
      </c>
      <c r="O1616" t="s">
        <v>76</v>
      </c>
      <c r="P1616" t="s">
        <v>120</v>
      </c>
      <c r="Q1616">
        <v>7388</v>
      </c>
      <c r="R1616">
        <v>7388</v>
      </c>
      <c r="S1616">
        <v>7388</v>
      </c>
      <c r="T1616">
        <v>7388</v>
      </c>
      <c r="U1616">
        <v>7388</v>
      </c>
      <c r="V1616">
        <v>2821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7388</v>
      </c>
      <c r="AL1616">
        <v>0</v>
      </c>
      <c r="AM1616">
        <v>0</v>
      </c>
      <c r="AN1616">
        <v>0</v>
      </c>
      <c r="AO1616">
        <v>0</v>
      </c>
      <c r="AP1616">
        <v>7388</v>
      </c>
      <c r="AQ1616">
        <v>0</v>
      </c>
      <c r="AR1616">
        <v>0</v>
      </c>
      <c r="AS1616">
        <v>0</v>
      </c>
      <c r="AT1616" s="1">
        <v>161.84</v>
      </c>
      <c r="AU1616" s="1">
        <v>1195673.92</v>
      </c>
      <c r="AV1616" s="1">
        <v>0</v>
      </c>
      <c r="AW1616" s="1">
        <v>0</v>
      </c>
      <c r="AX1616" t="s">
        <v>3237</v>
      </c>
    </row>
    <row r="1617" spans="1:50" x14ac:dyDescent="0.25">
      <c r="A1617" t="s">
        <v>4037</v>
      </c>
      <c r="B1617" t="s">
        <v>190</v>
      </c>
      <c r="C1617" t="s">
        <v>705</v>
      </c>
      <c r="D1617" t="s">
        <v>4038</v>
      </c>
      <c r="E1617" t="s">
        <v>4039</v>
      </c>
      <c r="F1617" t="s">
        <v>1999</v>
      </c>
      <c r="G1617" t="s">
        <v>56</v>
      </c>
      <c r="H1617" t="s">
        <v>57</v>
      </c>
      <c r="I1617" t="s">
        <v>90</v>
      </c>
      <c r="J1617" t="s">
        <v>2000</v>
      </c>
      <c r="K1617" t="s">
        <v>2001</v>
      </c>
      <c r="L1617" t="s">
        <v>196</v>
      </c>
      <c r="M1617" t="s">
        <v>76</v>
      </c>
      <c r="N1617" t="s">
        <v>76</v>
      </c>
      <c r="O1617" t="s">
        <v>76</v>
      </c>
      <c r="P1617" t="s">
        <v>65</v>
      </c>
      <c r="Q1617">
        <v>559</v>
      </c>
      <c r="R1617">
        <v>559</v>
      </c>
      <c r="S1617">
        <v>559</v>
      </c>
      <c r="T1617">
        <v>559</v>
      </c>
      <c r="U1617">
        <v>419</v>
      </c>
      <c r="V1617">
        <v>111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340</v>
      </c>
      <c r="AL1617">
        <v>0</v>
      </c>
      <c r="AM1617">
        <v>0</v>
      </c>
      <c r="AN1617">
        <v>0</v>
      </c>
      <c r="AO1617">
        <v>219</v>
      </c>
      <c r="AP1617">
        <v>559</v>
      </c>
      <c r="AQ1617">
        <v>0</v>
      </c>
      <c r="AR1617">
        <v>0</v>
      </c>
      <c r="AS1617">
        <v>0</v>
      </c>
      <c r="AT1617" s="1">
        <v>674.71</v>
      </c>
      <c r="AU1617" s="1">
        <v>377162.89</v>
      </c>
      <c r="AV1617" s="1">
        <v>0</v>
      </c>
      <c r="AW1617" s="1">
        <v>0</v>
      </c>
      <c r="AX1617" t="s">
        <v>2001</v>
      </c>
    </row>
    <row r="1618" spans="1:50" x14ac:dyDescent="0.25">
      <c r="A1618" t="s">
        <v>4123</v>
      </c>
      <c r="B1618" t="s">
        <v>101</v>
      </c>
      <c r="C1618" t="s">
        <v>615</v>
      </c>
      <c r="D1618" t="s">
        <v>4124</v>
      </c>
      <c r="E1618" t="s">
        <v>4125</v>
      </c>
      <c r="F1618" t="s">
        <v>82</v>
      </c>
      <c r="G1618" t="s">
        <v>71</v>
      </c>
      <c r="H1618" t="s">
        <v>106</v>
      </c>
      <c r="I1618" t="s">
        <v>73</v>
      </c>
      <c r="J1618" t="s">
        <v>83</v>
      </c>
      <c r="K1618" t="s">
        <v>84</v>
      </c>
      <c r="L1618" t="s">
        <v>61</v>
      </c>
      <c r="M1618" t="s">
        <v>62</v>
      </c>
      <c r="N1618" t="s">
        <v>76</v>
      </c>
      <c r="O1618" t="s">
        <v>76</v>
      </c>
      <c r="P1618" t="s">
        <v>110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 s="1" t="s">
        <v>78</v>
      </c>
      <c r="AU1618" s="1">
        <v>0</v>
      </c>
      <c r="AV1618" s="1">
        <v>0</v>
      </c>
      <c r="AW1618" s="1">
        <v>0</v>
      </c>
      <c r="AX1618" t="s">
        <v>84</v>
      </c>
    </row>
    <row r="1619" spans="1:50" x14ac:dyDescent="0.25">
      <c r="A1619" t="s">
        <v>2689</v>
      </c>
      <c r="B1619" t="s">
        <v>67</v>
      </c>
      <c r="C1619">
        <v>2014</v>
      </c>
      <c r="D1619" t="s">
        <v>2690</v>
      </c>
      <c r="E1619" t="s">
        <v>389</v>
      </c>
      <c r="F1619" t="s">
        <v>390</v>
      </c>
      <c r="G1619" t="s">
        <v>71</v>
      </c>
      <c r="H1619" t="s">
        <v>72</v>
      </c>
      <c r="I1619" t="s">
        <v>391</v>
      </c>
      <c r="J1619" t="s">
        <v>392</v>
      </c>
      <c r="K1619" t="s">
        <v>393</v>
      </c>
      <c r="L1619" t="s">
        <v>61</v>
      </c>
      <c r="M1619" t="s">
        <v>62</v>
      </c>
      <c r="N1619" t="s">
        <v>63</v>
      </c>
      <c r="O1619" t="s">
        <v>85</v>
      </c>
      <c r="P1619" t="s">
        <v>77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 s="1" t="s">
        <v>78</v>
      </c>
      <c r="AU1619" s="1">
        <v>0</v>
      </c>
      <c r="AV1619" s="1">
        <v>0</v>
      </c>
      <c r="AW1619" s="1">
        <v>0</v>
      </c>
      <c r="AX1619" t="s">
        <v>393</v>
      </c>
    </row>
    <row r="1620" spans="1:50" x14ac:dyDescent="0.25">
      <c r="A1620" t="s">
        <v>2691</v>
      </c>
      <c r="B1620" t="s">
        <v>101</v>
      </c>
      <c r="C1620" t="s">
        <v>718</v>
      </c>
      <c r="D1620" t="s">
        <v>2692</v>
      </c>
      <c r="E1620" t="s">
        <v>1338</v>
      </c>
      <c r="F1620" t="s">
        <v>1301</v>
      </c>
      <c r="G1620" t="s">
        <v>71</v>
      </c>
      <c r="H1620" t="s">
        <v>106</v>
      </c>
      <c r="I1620" t="s">
        <v>73</v>
      </c>
      <c r="J1620" t="s">
        <v>1302</v>
      </c>
      <c r="K1620" t="s">
        <v>1303</v>
      </c>
      <c r="L1620" t="s">
        <v>61</v>
      </c>
      <c r="M1620" t="s">
        <v>76</v>
      </c>
      <c r="N1620" t="s">
        <v>76</v>
      </c>
      <c r="O1620" t="s">
        <v>76</v>
      </c>
      <c r="P1620" t="s">
        <v>110</v>
      </c>
      <c r="Q1620">
        <v>3</v>
      </c>
      <c r="R1620">
        <v>3</v>
      </c>
      <c r="S1620">
        <v>3</v>
      </c>
      <c r="T1620">
        <v>3</v>
      </c>
      <c r="U1620">
        <v>3</v>
      </c>
      <c r="V1620">
        <v>3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400</v>
      </c>
      <c r="AK1620">
        <v>3</v>
      </c>
      <c r="AL1620">
        <v>0</v>
      </c>
      <c r="AM1620">
        <v>0</v>
      </c>
      <c r="AN1620">
        <v>0</v>
      </c>
      <c r="AO1620">
        <v>0</v>
      </c>
      <c r="AP1620">
        <v>3</v>
      </c>
      <c r="AQ1620">
        <v>0</v>
      </c>
      <c r="AR1620">
        <v>0</v>
      </c>
      <c r="AS1620">
        <v>0</v>
      </c>
      <c r="AT1620" s="1">
        <v>713.61</v>
      </c>
      <c r="AU1620" s="1">
        <v>2140.83</v>
      </c>
      <c r="AV1620" s="1">
        <v>0</v>
      </c>
      <c r="AW1620" s="1">
        <v>0</v>
      </c>
      <c r="AX1620" t="s">
        <v>1303</v>
      </c>
    </row>
    <row r="1621" spans="1:50" x14ac:dyDescent="0.25">
      <c r="A1621" t="s">
        <v>2693</v>
      </c>
      <c r="B1621" t="s">
        <v>101</v>
      </c>
      <c r="C1621" t="s">
        <v>718</v>
      </c>
      <c r="D1621" t="s">
        <v>2694</v>
      </c>
      <c r="E1621" t="s">
        <v>2695</v>
      </c>
      <c r="F1621" t="s">
        <v>1301</v>
      </c>
      <c r="G1621" t="s">
        <v>71</v>
      </c>
      <c r="H1621" t="s">
        <v>106</v>
      </c>
      <c r="I1621" t="s">
        <v>73</v>
      </c>
      <c r="J1621" t="s">
        <v>1302</v>
      </c>
      <c r="K1621" t="s">
        <v>1303</v>
      </c>
      <c r="L1621" t="s">
        <v>61</v>
      </c>
      <c r="M1621" t="s">
        <v>76</v>
      </c>
      <c r="N1621" t="s">
        <v>76</v>
      </c>
      <c r="O1621" t="s">
        <v>76</v>
      </c>
      <c r="P1621" t="s">
        <v>110</v>
      </c>
      <c r="Q1621">
        <v>98</v>
      </c>
      <c r="R1621">
        <v>98</v>
      </c>
      <c r="S1621">
        <v>98</v>
      </c>
      <c r="T1621">
        <v>98</v>
      </c>
      <c r="U1621">
        <v>98</v>
      </c>
      <c r="V1621">
        <v>98</v>
      </c>
      <c r="W1621">
        <v>98</v>
      </c>
      <c r="X1621">
        <v>98</v>
      </c>
      <c r="Y1621">
        <v>98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95</v>
      </c>
      <c r="AL1621">
        <v>0</v>
      </c>
      <c r="AM1621">
        <v>0</v>
      </c>
      <c r="AN1621">
        <v>3</v>
      </c>
      <c r="AO1621">
        <v>0</v>
      </c>
      <c r="AP1621">
        <v>98</v>
      </c>
      <c r="AQ1621">
        <v>0</v>
      </c>
      <c r="AR1621">
        <v>0</v>
      </c>
      <c r="AS1621">
        <v>0</v>
      </c>
      <c r="AT1621" s="1">
        <v>701.73</v>
      </c>
      <c r="AU1621" s="1">
        <v>68769.540000000008</v>
      </c>
      <c r="AV1621" s="1">
        <v>0</v>
      </c>
      <c r="AW1621" s="1">
        <v>68769.540000000008</v>
      </c>
      <c r="AX1621" t="s">
        <v>1303</v>
      </c>
    </row>
    <row r="1622" spans="1:50" x14ac:dyDescent="0.25">
      <c r="A1622" t="s">
        <v>2696</v>
      </c>
      <c r="B1622" t="s">
        <v>51</v>
      </c>
      <c r="C1622" t="s">
        <v>122</v>
      </c>
      <c r="D1622" t="s">
        <v>2697</v>
      </c>
      <c r="E1622" t="s">
        <v>2698</v>
      </c>
      <c r="F1622" t="s">
        <v>188</v>
      </c>
      <c r="G1622" t="s">
        <v>76</v>
      </c>
      <c r="H1622" t="s">
        <v>57</v>
      </c>
      <c r="I1622" t="s">
        <v>126</v>
      </c>
      <c r="J1622" t="s">
        <v>76</v>
      </c>
      <c r="K1622" t="s">
        <v>76</v>
      </c>
      <c r="L1622" t="s">
        <v>61</v>
      </c>
      <c r="M1622" t="s">
        <v>62</v>
      </c>
      <c r="N1622" t="s">
        <v>76</v>
      </c>
      <c r="O1622" t="s">
        <v>76</v>
      </c>
      <c r="P1622" t="s">
        <v>127</v>
      </c>
      <c r="Q1622">
        <v>22</v>
      </c>
      <c r="R1622">
        <v>22</v>
      </c>
      <c r="S1622">
        <v>22</v>
      </c>
      <c r="T1622">
        <v>22</v>
      </c>
      <c r="U1622">
        <v>18</v>
      </c>
      <c r="V1622">
        <v>2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22</v>
      </c>
      <c r="AL1622">
        <v>0</v>
      </c>
      <c r="AM1622">
        <v>0</v>
      </c>
      <c r="AN1622">
        <v>0</v>
      </c>
      <c r="AO1622">
        <v>0</v>
      </c>
      <c r="AP1622">
        <v>22</v>
      </c>
      <c r="AQ1622">
        <v>0</v>
      </c>
      <c r="AR1622">
        <v>0</v>
      </c>
      <c r="AS1622">
        <v>0</v>
      </c>
      <c r="AT1622" s="1">
        <v>20597</v>
      </c>
      <c r="AU1622" s="1">
        <v>453134</v>
      </c>
      <c r="AV1622" s="1">
        <v>0</v>
      </c>
      <c r="AW1622" s="1">
        <v>0</v>
      </c>
      <c r="AX1622" t="s">
        <v>188</v>
      </c>
    </row>
    <row r="1623" spans="1:50" x14ac:dyDescent="0.25">
      <c r="A1623" t="s">
        <v>2699</v>
      </c>
      <c r="B1623" t="s">
        <v>67</v>
      </c>
      <c r="C1623">
        <v>2014</v>
      </c>
      <c r="D1623" t="s">
        <v>2700</v>
      </c>
      <c r="E1623" t="s">
        <v>247</v>
      </c>
      <c r="F1623" t="s">
        <v>248</v>
      </c>
      <c r="G1623" t="s">
        <v>71</v>
      </c>
      <c r="H1623" t="s">
        <v>72</v>
      </c>
      <c r="I1623" t="s">
        <v>133</v>
      </c>
      <c r="J1623" t="s">
        <v>215</v>
      </c>
      <c r="K1623" t="s">
        <v>249</v>
      </c>
      <c r="L1623" t="s">
        <v>61</v>
      </c>
      <c r="M1623" t="s">
        <v>76</v>
      </c>
      <c r="N1623" t="s">
        <v>76</v>
      </c>
      <c r="O1623" t="s">
        <v>76</v>
      </c>
      <c r="P1623" t="s">
        <v>77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 s="1" t="s">
        <v>78</v>
      </c>
      <c r="AU1623" s="1">
        <v>0</v>
      </c>
      <c r="AV1623" s="1">
        <v>0</v>
      </c>
      <c r="AW1623" s="1">
        <v>0</v>
      </c>
      <c r="AX1623" t="s">
        <v>249</v>
      </c>
    </row>
    <row r="1624" spans="1:50" x14ac:dyDescent="0.25">
      <c r="A1624" t="s">
        <v>5653</v>
      </c>
      <c r="B1624" t="s">
        <v>67</v>
      </c>
      <c r="C1624">
        <v>2014</v>
      </c>
      <c r="D1624" t="s">
        <v>5654</v>
      </c>
      <c r="E1624" t="s">
        <v>5273</v>
      </c>
      <c r="F1624" t="s">
        <v>1579</v>
      </c>
      <c r="G1624" t="s">
        <v>71</v>
      </c>
      <c r="H1624" t="s">
        <v>72</v>
      </c>
      <c r="I1624" t="s">
        <v>73</v>
      </c>
      <c r="J1624" t="s">
        <v>1580</v>
      </c>
      <c r="K1624" t="s">
        <v>1581</v>
      </c>
      <c r="L1624" t="s">
        <v>61</v>
      </c>
      <c r="M1624" t="s">
        <v>76</v>
      </c>
      <c r="N1624" t="s">
        <v>76</v>
      </c>
      <c r="O1624" t="s">
        <v>76</v>
      </c>
      <c r="P1624" t="s">
        <v>77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 s="1" t="s">
        <v>78</v>
      </c>
      <c r="AU1624" s="1">
        <v>0</v>
      </c>
      <c r="AV1624" s="1">
        <v>0</v>
      </c>
      <c r="AW1624" s="1">
        <v>0</v>
      </c>
      <c r="AX1624" t="s">
        <v>1581</v>
      </c>
    </row>
    <row r="1625" spans="1:50" x14ac:dyDescent="0.25">
      <c r="A1625" t="s">
        <v>5655</v>
      </c>
      <c r="B1625" t="s">
        <v>190</v>
      </c>
      <c r="C1625" t="s">
        <v>539</v>
      </c>
      <c r="D1625" t="s">
        <v>5656</v>
      </c>
      <c r="E1625" t="s">
        <v>658</v>
      </c>
      <c r="F1625" t="s">
        <v>657</v>
      </c>
      <c r="G1625" t="s">
        <v>71</v>
      </c>
      <c r="H1625" t="s">
        <v>106</v>
      </c>
      <c r="I1625" t="s">
        <v>230</v>
      </c>
      <c r="J1625" t="s">
        <v>658</v>
      </c>
      <c r="K1625" t="s">
        <v>659</v>
      </c>
      <c r="L1625" t="s">
        <v>196</v>
      </c>
      <c r="M1625" t="s">
        <v>76</v>
      </c>
      <c r="N1625" t="s">
        <v>76</v>
      </c>
      <c r="O1625" t="s">
        <v>76</v>
      </c>
      <c r="P1625" t="s">
        <v>110</v>
      </c>
      <c r="Q1625">
        <v>774</v>
      </c>
      <c r="R1625">
        <v>774</v>
      </c>
      <c r="S1625">
        <v>774</v>
      </c>
      <c r="T1625">
        <v>774</v>
      </c>
      <c r="U1625">
        <v>774</v>
      </c>
      <c r="V1625">
        <v>774</v>
      </c>
      <c r="W1625">
        <v>774</v>
      </c>
      <c r="X1625">
        <v>774</v>
      </c>
      <c r="Y1625">
        <v>774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190</v>
      </c>
      <c r="AL1625">
        <v>0</v>
      </c>
      <c r="AM1625">
        <v>0</v>
      </c>
      <c r="AN1625">
        <v>0</v>
      </c>
      <c r="AO1625">
        <v>584</v>
      </c>
      <c r="AP1625">
        <v>774</v>
      </c>
      <c r="AQ1625">
        <v>0</v>
      </c>
      <c r="AR1625">
        <v>0</v>
      </c>
      <c r="AS1625">
        <v>0</v>
      </c>
      <c r="AT1625" s="1">
        <v>269.64</v>
      </c>
      <c r="AU1625" s="1">
        <v>208701.36</v>
      </c>
      <c r="AV1625" s="1">
        <v>0</v>
      </c>
      <c r="AW1625" s="1">
        <v>208701.36</v>
      </c>
      <c r="AX1625" t="s">
        <v>659</v>
      </c>
    </row>
    <row r="1626" spans="1:50" x14ac:dyDescent="0.25">
      <c r="A1626" t="s">
        <v>5760</v>
      </c>
      <c r="B1626" t="s">
        <v>190</v>
      </c>
      <c r="C1626" t="s">
        <v>705</v>
      </c>
      <c r="D1626" t="s">
        <v>5761</v>
      </c>
      <c r="E1626" t="s">
        <v>5762</v>
      </c>
      <c r="F1626" t="s">
        <v>612</v>
      </c>
      <c r="G1626" t="s">
        <v>56</v>
      </c>
      <c r="H1626" t="s">
        <v>57</v>
      </c>
      <c r="I1626" t="s">
        <v>90</v>
      </c>
      <c r="J1626" t="s">
        <v>307</v>
      </c>
      <c r="K1626" t="s">
        <v>613</v>
      </c>
      <c r="L1626" t="s">
        <v>196</v>
      </c>
      <c r="M1626" t="s">
        <v>76</v>
      </c>
      <c r="N1626" t="s">
        <v>76</v>
      </c>
      <c r="O1626" t="s">
        <v>64</v>
      </c>
      <c r="P1626" t="s">
        <v>65</v>
      </c>
      <c r="Q1626">
        <v>4706</v>
      </c>
      <c r="R1626">
        <v>4706</v>
      </c>
      <c r="S1626">
        <v>4706</v>
      </c>
      <c r="T1626">
        <v>4706</v>
      </c>
      <c r="U1626">
        <v>4326</v>
      </c>
      <c r="V1626">
        <v>2713</v>
      </c>
      <c r="W1626">
        <v>1802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2000</v>
      </c>
      <c r="AK1626">
        <v>2329</v>
      </c>
      <c r="AL1626">
        <v>11</v>
      </c>
      <c r="AM1626">
        <v>0</v>
      </c>
      <c r="AN1626">
        <v>0</v>
      </c>
      <c r="AO1626">
        <v>2366</v>
      </c>
      <c r="AP1626">
        <v>4706</v>
      </c>
      <c r="AQ1626">
        <v>0</v>
      </c>
      <c r="AR1626">
        <v>0</v>
      </c>
      <c r="AS1626">
        <v>0</v>
      </c>
      <c r="AT1626" s="1">
        <v>372.67</v>
      </c>
      <c r="AU1626" s="1">
        <v>1753785.02</v>
      </c>
      <c r="AV1626" s="1">
        <v>0</v>
      </c>
      <c r="AW1626" s="1">
        <v>0</v>
      </c>
      <c r="AX1626" t="s">
        <v>613</v>
      </c>
    </row>
    <row r="1627" spans="1:50" x14ac:dyDescent="0.25">
      <c r="A1627" t="s">
        <v>5763</v>
      </c>
      <c r="B1627" t="s">
        <v>67</v>
      </c>
      <c r="C1627" t="s">
        <v>94</v>
      </c>
      <c r="D1627" t="s">
        <v>5764</v>
      </c>
      <c r="E1627" t="s">
        <v>5765</v>
      </c>
      <c r="F1627" t="s">
        <v>987</v>
      </c>
      <c r="G1627" t="s">
        <v>71</v>
      </c>
      <c r="H1627" t="s">
        <v>72</v>
      </c>
      <c r="I1627" t="s">
        <v>73</v>
      </c>
      <c r="J1627" t="s">
        <v>988</v>
      </c>
      <c r="K1627" t="s">
        <v>989</v>
      </c>
      <c r="L1627" t="s">
        <v>61</v>
      </c>
      <c r="M1627" t="s">
        <v>76</v>
      </c>
      <c r="N1627" t="s">
        <v>76</v>
      </c>
      <c r="O1627" t="s">
        <v>76</v>
      </c>
      <c r="P1627" t="s">
        <v>77</v>
      </c>
      <c r="Q1627">
        <v>90</v>
      </c>
      <c r="R1627">
        <v>90</v>
      </c>
      <c r="S1627">
        <v>90</v>
      </c>
      <c r="T1627">
        <v>90</v>
      </c>
      <c r="U1627">
        <v>90</v>
      </c>
      <c r="V1627">
        <v>90</v>
      </c>
      <c r="W1627">
        <v>90</v>
      </c>
      <c r="X1627">
        <v>90</v>
      </c>
      <c r="Y1627">
        <v>90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90</v>
      </c>
      <c r="AL1627">
        <v>0</v>
      </c>
      <c r="AM1627">
        <v>0</v>
      </c>
      <c r="AN1627">
        <v>0</v>
      </c>
      <c r="AO1627">
        <v>0</v>
      </c>
      <c r="AP1627">
        <v>90</v>
      </c>
      <c r="AQ1627">
        <v>0</v>
      </c>
      <c r="AR1627">
        <v>0</v>
      </c>
      <c r="AS1627">
        <v>0</v>
      </c>
      <c r="AT1627" s="1">
        <v>886.68</v>
      </c>
      <c r="AU1627" s="1">
        <v>79801.2</v>
      </c>
      <c r="AV1627" s="1">
        <v>0</v>
      </c>
      <c r="AW1627" s="1">
        <v>79801.2</v>
      </c>
      <c r="AX1627" t="s">
        <v>989</v>
      </c>
    </row>
    <row r="1628" spans="1:50" x14ac:dyDescent="0.25">
      <c r="A1628" t="s">
        <v>5766</v>
      </c>
      <c r="B1628" t="s">
        <v>67</v>
      </c>
      <c r="C1628" t="s">
        <v>455</v>
      </c>
      <c r="D1628" t="s">
        <v>5767</v>
      </c>
      <c r="E1628" t="s">
        <v>5768</v>
      </c>
      <c r="F1628" t="s">
        <v>1063</v>
      </c>
      <c r="G1628" t="s">
        <v>71</v>
      </c>
      <c r="H1628" t="s">
        <v>72</v>
      </c>
      <c r="I1628" t="s">
        <v>73</v>
      </c>
      <c r="J1628" t="s">
        <v>1064</v>
      </c>
      <c r="K1628" t="s">
        <v>1065</v>
      </c>
      <c r="L1628" t="s">
        <v>61</v>
      </c>
      <c r="M1628" t="s">
        <v>76</v>
      </c>
      <c r="N1628" t="s">
        <v>76</v>
      </c>
      <c r="O1628" t="s">
        <v>76</v>
      </c>
      <c r="P1628" t="s">
        <v>77</v>
      </c>
      <c r="Q1628">
        <v>20</v>
      </c>
      <c r="R1628">
        <v>20</v>
      </c>
      <c r="S1628">
        <v>20</v>
      </c>
      <c r="T1628">
        <v>20</v>
      </c>
      <c r="U1628">
        <v>20</v>
      </c>
      <c r="V1628">
        <v>20</v>
      </c>
      <c r="W1628">
        <v>20</v>
      </c>
      <c r="X1628">
        <v>20</v>
      </c>
      <c r="Y1628">
        <v>20</v>
      </c>
      <c r="Z1628">
        <v>20</v>
      </c>
      <c r="AA1628">
        <v>20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20</v>
      </c>
      <c r="AL1628">
        <v>0</v>
      </c>
      <c r="AM1628">
        <v>0</v>
      </c>
      <c r="AN1628">
        <v>0</v>
      </c>
      <c r="AO1628">
        <v>0</v>
      </c>
      <c r="AP1628">
        <v>20</v>
      </c>
      <c r="AQ1628">
        <v>0</v>
      </c>
      <c r="AR1628">
        <v>0</v>
      </c>
      <c r="AS1628">
        <v>0</v>
      </c>
      <c r="AT1628" s="1">
        <v>577.54</v>
      </c>
      <c r="AU1628" s="1">
        <v>11550.8</v>
      </c>
      <c r="AV1628" s="1">
        <v>0</v>
      </c>
      <c r="AW1628" s="1">
        <v>11550.8</v>
      </c>
      <c r="AX1628" t="s">
        <v>1065</v>
      </c>
    </row>
    <row r="1629" spans="1:50" x14ac:dyDescent="0.25">
      <c r="A1629" t="s">
        <v>2861</v>
      </c>
      <c r="B1629" t="s">
        <v>51</v>
      </c>
      <c r="C1629" t="s">
        <v>122</v>
      </c>
      <c r="D1629" t="s">
        <v>2862</v>
      </c>
      <c r="E1629" t="s">
        <v>2863</v>
      </c>
      <c r="F1629" t="s">
        <v>275</v>
      </c>
      <c r="G1629" t="s">
        <v>2490</v>
      </c>
      <c r="H1629" t="s">
        <v>57</v>
      </c>
      <c r="I1629" t="s">
        <v>126</v>
      </c>
      <c r="J1629" t="s">
        <v>76</v>
      </c>
      <c r="K1629" t="s">
        <v>76</v>
      </c>
      <c r="L1629" t="s">
        <v>61</v>
      </c>
      <c r="M1629" t="s">
        <v>62</v>
      </c>
      <c r="N1629" t="s">
        <v>63</v>
      </c>
      <c r="O1629" t="s">
        <v>127</v>
      </c>
      <c r="P1629" t="s">
        <v>127</v>
      </c>
      <c r="Q1629">
        <v>23</v>
      </c>
      <c r="R1629">
        <v>23</v>
      </c>
      <c r="S1629">
        <v>23</v>
      </c>
      <c r="T1629">
        <v>19</v>
      </c>
      <c r="U1629">
        <v>19</v>
      </c>
      <c r="V1629">
        <v>15</v>
      </c>
      <c r="W1629">
        <v>11</v>
      </c>
      <c r="X1629">
        <v>3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23</v>
      </c>
      <c r="AL1629">
        <v>0</v>
      </c>
      <c r="AM1629">
        <v>0</v>
      </c>
      <c r="AN1629">
        <v>0</v>
      </c>
      <c r="AO1629">
        <v>0</v>
      </c>
      <c r="AP1629">
        <v>23</v>
      </c>
      <c r="AQ1629">
        <v>0</v>
      </c>
      <c r="AR1629">
        <v>0</v>
      </c>
      <c r="AS1629">
        <v>0</v>
      </c>
      <c r="AT1629" s="1">
        <v>7135</v>
      </c>
      <c r="AU1629" s="1">
        <v>164105</v>
      </c>
      <c r="AV1629" s="1">
        <v>0</v>
      </c>
      <c r="AW1629" s="1">
        <v>21405</v>
      </c>
      <c r="AX1629" t="s">
        <v>275</v>
      </c>
    </row>
    <row r="1630" spans="1:50" x14ac:dyDescent="0.25">
      <c r="A1630" t="s">
        <v>2864</v>
      </c>
      <c r="B1630" t="s">
        <v>51</v>
      </c>
      <c r="C1630" t="s">
        <v>156</v>
      </c>
      <c r="D1630" t="s">
        <v>2865</v>
      </c>
      <c r="E1630" t="s">
        <v>2866</v>
      </c>
      <c r="F1630" t="s">
        <v>504</v>
      </c>
      <c r="G1630" t="s">
        <v>56</v>
      </c>
      <c r="H1630" t="s">
        <v>57</v>
      </c>
      <c r="I1630" t="s">
        <v>90</v>
      </c>
      <c r="J1630" t="s">
        <v>505</v>
      </c>
      <c r="K1630" t="s">
        <v>506</v>
      </c>
      <c r="L1630" t="s">
        <v>61</v>
      </c>
      <c r="M1630" t="s">
        <v>76</v>
      </c>
      <c r="N1630" t="s">
        <v>76</v>
      </c>
      <c r="O1630" t="s">
        <v>76</v>
      </c>
      <c r="P1630" t="s">
        <v>65</v>
      </c>
      <c r="Q1630">
        <v>569</v>
      </c>
      <c r="R1630">
        <v>569</v>
      </c>
      <c r="S1630">
        <v>569</v>
      </c>
      <c r="T1630">
        <v>545</v>
      </c>
      <c r="U1630">
        <v>197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2232</v>
      </c>
      <c r="AH1630">
        <v>0</v>
      </c>
      <c r="AI1630">
        <v>2232</v>
      </c>
      <c r="AJ1630">
        <v>395</v>
      </c>
      <c r="AK1630">
        <v>465</v>
      </c>
      <c r="AL1630">
        <v>104</v>
      </c>
      <c r="AM1630">
        <v>0</v>
      </c>
      <c r="AN1630">
        <v>0</v>
      </c>
      <c r="AO1630">
        <v>0</v>
      </c>
      <c r="AP1630">
        <v>569</v>
      </c>
      <c r="AQ1630">
        <v>0</v>
      </c>
      <c r="AR1630">
        <v>2232</v>
      </c>
      <c r="AS1630">
        <v>768</v>
      </c>
      <c r="AT1630" s="1">
        <v>586.63</v>
      </c>
      <c r="AU1630" s="1">
        <v>333792.46999999997</v>
      </c>
      <c r="AV1630" s="1">
        <v>1309358.1599999999</v>
      </c>
      <c r="AW1630" s="1">
        <v>0</v>
      </c>
      <c r="AX1630" t="s">
        <v>506</v>
      </c>
    </row>
    <row r="1631" spans="1:50" x14ac:dyDescent="0.25">
      <c r="A1631" t="s">
        <v>2867</v>
      </c>
      <c r="B1631" t="s">
        <v>67</v>
      </c>
      <c r="C1631" t="s">
        <v>129</v>
      </c>
      <c r="D1631" t="s">
        <v>2868</v>
      </c>
      <c r="E1631" t="s">
        <v>2869</v>
      </c>
      <c r="F1631" t="s">
        <v>323</v>
      </c>
      <c r="G1631" t="s">
        <v>71</v>
      </c>
      <c r="H1631" t="s">
        <v>72</v>
      </c>
      <c r="I1631" t="s">
        <v>73</v>
      </c>
      <c r="J1631" t="s">
        <v>324</v>
      </c>
      <c r="K1631" t="s">
        <v>325</v>
      </c>
      <c r="L1631" t="s">
        <v>61</v>
      </c>
      <c r="M1631" t="s">
        <v>62</v>
      </c>
      <c r="N1631" t="s">
        <v>76</v>
      </c>
      <c r="O1631" t="s">
        <v>76</v>
      </c>
      <c r="P1631" t="s">
        <v>77</v>
      </c>
      <c r="Q1631">
        <v>33</v>
      </c>
      <c r="R1631">
        <v>33</v>
      </c>
      <c r="S1631">
        <v>33</v>
      </c>
      <c r="T1631">
        <v>33</v>
      </c>
      <c r="U1631">
        <v>33</v>
      </c>
      <c r="V1631">
        <v>33</v>
      </c>
      <c r="W1631">
        <v>33</v>
      </c>
      <c r="X1631">
        <v>33</v>
      </c>
      <c r="Y1631">
        <v>33</v>
      </c>
      <c r="Z1631">
        <v>33</v>
      </c>
      <c r="AA1631">
        <v>33</v>
      </c>
      <c r="AB1631">
        <v>33</v>
      </c>
      <c r="AC1631">
        <v>33</v>
      </c>
      <c r="AD1631">
        <v>33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33</v>
      </c>
      <c r="AL1631">
        <v>0</v>
      </c>
      <c r="AM1631">
        <v>0</v>
      </c>
      <c r="AN1631">
        <v>0</v>
      </c>
      <c r="AO1631">
        <v>0</v>
      </c>
      <c r="AP1631">
        <v>33</v>
      </c>
      <c r="AQ1631">
        <v>0</v>
      </c>
      <c r="AR1631">
        <v>0</v>
      </c>
      <c r="AS1631">
        <v>0</v>
      </c>
      <c r="AT1631" s="1">
        <v>1034.28</v>
      </c>
      <c r="AU1631" s="1">
        <v>34131.24</v>
      </c>
      <c r="AV1631" s="1">
        <v>0</v>
      </c>
      <c r="AW1631" s="1">
        <v>34131.24</v>
      </c>
      <c r="AX1631" t="s">
        <v>325</v>
      </c>
    </row>
    <row r="1632" spans="1:50" x14ac:dyDescent="0.25">
      <c r="A1632" t="s">
        <v>2870</v>
      </c>
      <c r="B1632" t="s">
        <v>190</v>
      </c>
      <c r="C1632" t="s">
        <v>303</v>
      </c>
      <c r="D1632" t="s">
        <v>2871</v>
      </c>
      <c r="E1632" t="s">
        <v>305</v>
      </c>
      <c r="F1632" t="s">
        <v>306</v>
      </c>
      <c r="G1632" t="s">
        <v>56</v>
      </c>
      <c r="H1632" t="s">
        <v>57</v>
      </c>
      <c r="I1632" t="s">
        <v>90</v>
      </c>
      <c r="J1632" t="s">
        <v>307</v>
      </c>
      <c r="K1632" t="s">
        <v>308</v>
      </c>
      <c r="L1632" t="s">
        <v>196</v>
      </c>
      <c r="M1632" t="s">
        <v>196</v>
      </c>
      <c r="N1632" t="s">
        <v>76</v>
      </c>
      <c r="O1632" t="s">
        <v>76</v>
      </c>
      <c r="P1632" t="s">
        <v>65</v>
      </c>
      <c r="Q1632">
        <v>706</v>
      </c>
      <c r="R1632">
        <v>706</v>
      </c>
      <c r="S1632">
        <v>706</v>
      </c>
      <c r="T1632">
        <v>694</v>
      </c>
      <c r="U1632">
        <v>478</v>
      </c>
      <c r="V1632">
        <v>259</v>
      </c>
      <c r="W1632">
        <v>259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469</v>
      </c>
      <c r="AL1632">
        <v>0</v>
      </c>
      <c r="AM1632">
        <v>0</v>
      </c>
      <c r="AN1632">
        <v>0</v>
      </c>
      <c r="AO1632">
        <v>237</v>
      </c>
      <c r="AP1632">
        <v>706</v>
      </c>
      <c r="AQ1632">
        <v>0</v>
      </c>
      <c r="AR1632">
        <v>0</v>
      </c>
      <c r="AS1632">
        <v>0</v>
      </c>
      <c r="AT1632" s="1">
        <v>447.49</v>
      </c>
      <c r="AU1632" s="1">
        <v>315927.94</v>
      </c>
      <c r="AV1632" s="1">
        <v>0</v>
      </c>
      <c r="AW1632" s="1">
        <v>0</v>
      </c>
      <c r="AX1632" t="s">
        <v>308</v>
      </c>
    </row>
    <row r="1633" spans="1:50" x14ac:dyDescent="0.25">
      <c r="A1633" t="s">
        <v>2872</v>
      </c>
      <c r="B1633" t="s">
        <v>67</v>
      </c>
      <c r="C1633">
        <v>2014</v>
      </c>
      <c r="D1633" t="s">
        <v>2873</v>
      </c>
      <c r="E1633" t="s">
        <v>2874</v>
      </c>
      <c r="F1633" t="s">
        <v>2875</v>
      </c>
      <c r="G1633" t="s">
        <v>71</v>
      </c>
      <c r="H1633" t="s">
        <v>72</v>
      </c>
      <c r="I1633" t="s">
        <v>133</v>
      </c>
      <c r="J1633" t="s">
        <v>215</v>
      </c>
      <c r="K1633" t="s">
        <v>2876</v>
      </c>
      <c r="L1633" t="s">
        <v>61</v>
      </c>
      <c r="M1633" t="s">
        <v>76</v>
      </c>
      <c r="N1633" t="s">
        <v>76</v>
      </c>
      <c r="O1633" t="s">
        <v>76</v>
      </c>
      <c r="P1633" t="s">
        <v>77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 s="1" t="s">
        <v>78</v>
      </c>
      <c r="AU1633" s="1">
        <v>0</v>
      </c>
      <c r="AV1633" s="1">
        <v>0</v>
      </c>
      <c r="AW1633" s="1">
        <v>0</v>
      </c>
      <c r="AX1633" t="s">
        <v>2876</v>
      </c>
    </row>
    <row r="1634" spans="1:50" x14ac:dyDescent="0.25">
      <c r="A1634" t="s">
        <v>6383</v>
      </c>
      <c r="B1634" t="s">
        <v>67</v>
      </c>
      <c r="C1634">
        <v>2014</v>
      </c>
      <c r="D1634" t="s">
        <v>6384</v>
      </c>
      <c r="E1634" t="s">
        <v>834</v>
      </c>
      <c r="F1634" t="s">
        <v>451</v>
      </c>
      <c r="G1634" t="s">
        <v>71</v>
      </c>
      <c r="H1634" t="s">
        <v>72</v>
      </c>
      <c r="I1634" t="s">
        <v>73</v>
      </c>
      <c r="J1634" t="s">
        <v>452</v>
      </c>
      <c r="K1634" t="s">
        <v>453</v>
      </c>
      <c r="L1634" t="s">
        <v>61</v>
      </c>
      <c r="M1634" t="s">
        <v>76</v>
      </c>
      <c r="N1634" t="s">
        <v>76</v>
      </c>
      <c r="O1634" t="s">
        <v>76</v>
      </c>
      <c r="P1634" t="s">
        <v>77</v>
      </c>
      <c r="Q1634">
        <v>9</v>
      </c>
      <c r="R1634">
        <v>9</v>
      </c>
      <c r="S1634">
        <v>9</v>
      </c>
      <c r="T1634">
        <v>9</v>
      </c>
      <c r="U1634">
        <v>9</v>
      </c>
      <c r="V1634">
        <v>9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9</v>
      </c>
      <c r="AL1634">
        <v>0</v>
      </c>
      <c r="AM1634">
        <v>0</v>
      </c>
      <c r="AN1634">
        <v>0</v>
      </c>
      <c r="AO1634">
        <v>0</v>
      </c>
      <c r="AP1634">
        <v>9</v>
      </c>
      <c r="AQ1634">
        <v>0</v>
      </c>
      <c r="AR1634">
        <v>0</v>
      </c>
      <c r="AS1634">
        <v>0</v>
      </c>
      <c r="AT1634" s="1">
        <v>714.07</v>
      </c>
      <c r="AU1634" s="1">
        <v>6426.63</v>
      </c>
      <c r="AV1634" s="1">
        <v>0</v>
      </c>
      <c r="AW1634" s="1">
        <v>0</v>
      </c>
      <c r="AX1634" t="s">
        <v>453</v>
      </c>
    </row>
    <row r="1635" spans="1:50" x14ac:dyDescent="0.25">
      <c r="A1635" t="s">
        <v>6580</v>
      </c>
      <c r="B1635" t="s">
        <v>51</v>
      </c>
      <c r="C1635" t="s">
        <v>122</v>
      </c>
      <c r="D1635" t="s">
        <v>6581</v>
      </c>
      <c r="E1635" t="s">
        <v>6582</v>
      </c>
      <c r="F1635" t="s">
        <v>700</v>
      </c>
      <c r="G1635" t="s">
        <v>76</v>
      </c>
      <c r="H1635" t="s">
        <v>57</v>
      </c>
      <c r="I1635" t="s">
        <v>126</v>
      </c>
      <c r="J1635" t="s">
        <v>76</v>
      </c>
      <c r="K1635" t="s">
        <v>76</v>
      </c>
      <c r="L1635" t="s">
        <v>61</v>
      </c>
      <c r="M1635" t="s">
        <v>62</v>
      </c>
      <c r="N1635" t="s">
        <v>76</v>
      </c>
      <c r="O1635" t="s">
        <v>76</v>
      </c>
      <c r="P1635" t="s">
        <v>127</v>
      </c>
      <c r="Q1635">
        <v>6</v>
      </c>
      <c r="R1635">
        <v>6</v>
      </c>
      <c r="S1635">
        <v>6</v>
      </c>
      <c r="T1635">
        <v>6</v>
      </c>
      <c r="U1635">
        <v>6</v>
      </c>
      <c r="V1635">
        <v>6</v>
      </c>
      <c r="W1635">
        <v>6</v>
      </c>
      <c r="X1635">
        <v>2</v>
      </c>
      <c r="Y1635">
        <v>2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6</v>
      </c>
      <c r="AL1635">
        <v>0</v>
      </c>
      <c r="AM1635">
        <v>0</v>
      </c>
      <c r="AN1635">
        <v>0</v>
      </c>
      <c r="AO1635">
        <v>0</v>
      </c>
      <c r="AP1635">
        <v>6</v>
      </c>
      <c r="AQ1635">
        <v>0</v>
      </c>
      <c r="AR1635">
        <v>0</v>
      </c>
      <c r="AS1635">
        <v>0</v>
      </c>
      <c r="AT1635" s="1">
        <v>6651</v>
      </c>
      <c r="AU1635" s="1">
        <v>39906</v>
      </c>
      <c r="AV1635" s="1">
        <v>0</v>
      </c>
      <c r="AW1635" s="1">
        <v>13302</v>
      </c>
      <c r="AX1635" t="s">
        <v>700</v>
      </c>
    </row>
    <row r="1636" spans="1:50" x14ac:dyDescent="0.25">
      <c r="A1636" t="s">
        <v>6583</v>
      </c>
      <c r="B1636" t="s">
        <v>67</v>
      </c>
      <c r="C1636" t="s">
        <v>129</v>
      </c>
      <c r="D1636" t="s">
        <v>6584</v>
      </c>
      <c r="E1636" t="s">
        <v>6585</v>
      </c>
      <c r="F1636" t="s">
        <v>82</v>
      </c>
      <c r="G1636" t="s">
        <v>71</v>
      </c>
      <c r="H1636" t="s">
        <v>72</v>
      </c>
      <c r="I1636" t="s">
        <v>73</v>
      </c>
      <c r="J1636" t="s">
        <v>83</v>
      </c>
      <c r="K1636" t="s">
        <v>84</v>
      </c>
      <c r="L1636" t="s">
        <v>61</v>
      </c>
      <c r="M1636" t="s">
        <v>62</v>
      </c>
      <c r="N1636" t="s">
        <v>63</v>
      </c>
      <c r="O1636" t="s">
        <v>85</v>
      </c>
      <c r="P1636" t="s">
        <v>77</v>
      </c>
      <c r="Q1636">
        <v>1</v>
      </c>
      <c r="R1636">
        <v>1</v>
      </c>
      <c r="S1636">
        <v>1</v>
      </c>
      <c r="T1636">
        <v>1</v>
      </c>
      <c r="U1636">
        <v>1</v>
      </c>
      <c r="V1636">
        <v>1</v>
      </c>
      <c r="W1636">
        <v>1</v>
      </c>
      <c r="X1636">
        <v>1</v>
      </c>
      <c r="Y1636">
        <v>1</v>
      </c>
      <c r="Z1636">
        <v>1</v>
      </c>
      <c r="AA1636">
        <v>1</v>
      </c>
      <c r="AB1636">
        <v>1</v>
      </c>
      <c r="AC1636">
        <v>1</v>
      </c>
      <c r="AD1636">
        <v>1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0</v>
      </c>
      <c r="AM1636">
        <v>0</v>
      </c>
      <c r="AN1636">
        <v>0</v>
      </c>
      <c r="AO1636">
        <v>0</v>
      </c>
      <c r="AP1636">
        <v>1</v>
      </c>
      <c r="AQ1636">
        <v>0</v>
      </c>
      <c r="AR1636">
        <v>0</v>
      </c>
      <c r="AS1636">
        <v>0</v>
      </c>
      <c r="AT1636" s="1">
        <v>603.42999999999995</v>
      </c>
      <c r="AU1636" s="1">
        <v>603.42999999999995</v>
      </c>
      <c r="AV1636" s="1">
        <v>0</v>
      </c>
      <c r="AW1636" s="1">
        <v>603.42999999999995</v>
      </c>
      <c r="AX1636" t="s">
        <v>84</v>
      </c>
    </row>
    <row r="1637" spans="1:50" x14ac:dyDescent="0.25">
      <c r="A1637" t="s">
        <v>6586</v>
      </c>
      <c r="B1637" t="s">
        <v>101</v>
      </c>
      <c r="C1637" t="s">
        <v>156</v>
      </c>
      <c r="D1637" t="s">
        <v>6587</v>
      </c>
      <c r="E1637" t="s">
        <v>328</v>
      </c>
      <c r="F1637" t="s">
        <v>329</v>
      </c>
      <c r="G1637" t="s">
        <v>71</v>
      </c>
      <c r="H1637" t="s">
        <v>106</v>
      </c>
      <c r="I1637" t="s">
        <v>73</v>
      </c>
      <c r="J1637" t="s">
        <v>330</v>
      </c>
      <c r="K1637" t="s">
        <v>331</v>
      </c>
      <c r="L1637" t="s">
        <v>61</v>
      </c>
      <c r="M1637" t="s">
        <v>76</v>
      </c>
      <c r="N1637" t="s">
        <v>76</v>
      </c>
      <c r="O1637" t="s">
        <v>76</v>
      </c>
      <c r="P1637" t="s">
        <v>110</v>
      </c>
      <c r="Q1637">
        <v>2</v>
      </c>
      <c r="R1637">
        <v>2</v>
      </c>
      <c r="S1637">
        <v>2</v>
      </c>
      <c r="T1637">
        <v>2</v>
      </c>
      <c r="U1637">
        <v>2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5</v>
      </c>
      <c r="AF1637">
        <v>0</v>
      </c>
      <c r="AG1637">
        <v>0</v>
      </c>
      <c r="AH1637">
        <v>0</v>
      </c>
      <c r="AI1637">
        <v>5</v>
      </c>
      <c r="AJ1637">
        <v>0</v>
      </c>
      <c r="AK1637">
        <v>2</v>
      </c>
      <c r="AL1637">
        <v>0</v>
      </c>
      <c r="AM1637">
        <v>0</v>
      </c>
      <c r="AN1637">
        <v>0</v>
      </c>
      <c r="AO1637">
        <v>0</v>
      </c>
      <c r="AP1637">
        <v>2</v>
      </c>
      <c r="AQ1637">
        <v>0</v>
      </c>
      <c r="AR1637">
        <v>5</v>
      </c>
      <c r="AS1637">
        <v>0</v>
      </c>
      <c r="AT1637" s="1">
        <v>324.87</v>
      </c>
      <c r="AU1637" s="1">
        <v>649.74</v>
      </c>
      <c r="AV1637" s="1">
        <v>1624.35</v>
      </c>
      <c r="AW1637" s="1">
        <v>0</v>
      </c>
      <c r="AX1637" t="s">
        <v>331</v>
      </c>
    </row>
    <row r="1638" spans="1:50" x14ac:dyDescent="0.25">
      <c r="A1638" t="s">
        <v>6588</v>
      </c>
      <c r="B1638" t="s">
        <v>101</v>
      </c>
      <c r="C1638" t="s">
        <v>251</v>
      </c>
      <c r="D1638" t="s">
        <v>6589</v>
      </c>
      <c r="E1638" t="s">
        <v>479</v>
      </c>
      <c r="F1638" t="s">
        <v>1000</v>
      </c>
      <c r="G1638" t="s">
        <v>71</v>
      </c>
      <c r="H1638" t="s">
        <v>106</v>
      </c>
      <c r="I1638" t="s">
        <v>73</v>
      </c>
      <c r="J1638" t="s">
        <v>1001</v>
      </c>
      <c r="K1638" t="s">
        <v>1002</v>
      </c>
      <c r="L1638" t="s">
        <v>61</v>
      </c>
      <c r="M1638" t="s">
        <v>76</v>
      </c>
      <c r="N1638" t="s">
        <v>76</v>
      </c>
      <c r="O1638" t="s">
        <v>76</v>
      </c>
      <c r="P1638" t="s">
        <v>110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 s="1" t="s">
        <v>78</v>
      </c>
      <c r="AU1638" s="1">
        <v>0</v>
      </c>
      <c r="AV1638" s="1">
        <v>0</v>
      </c>
      <c r="AW1638" s="1">
        <v>0</v>
      </c>
      <c r="AX1638" t="s">
        <v>1002</v>
      </c>
    </row>
    <row r="1639" spans="1:50" x14ac:dyDescent="0.25">
      <c r="A1639" t="s">
        <v>6590</v>
      </c>
      <c r="B1639" t="s">
        <v>67</v>
      </c>
      <c r="C1639">
        <v>2014</v>
      </c>
      <c r="D1639" t="s">
        <v>6591</v>
      </c>
      <c r="E1639" t="s">
        <v>256</v>
      </c>
      <c r="F1639" t="s">
        <v>257</v>
      </c>
      <c r="G1639" t="s">
        <v>71</v>
      </c>
      <c r="H1639" t="s">
        <v>72</v>
      </c>
      <c r="I1639" t="s">
        <v>133</v>
      </c>
      <c r="J1639" t="s">
        <v>258</v>
      </c>
      <c r="K1639" t="s">
        <v>259</v>
      </c>
      <c r="L1639" t="s">
        <v>61</v>
      </c>
      <c r="M1639" t="s">
        <v>76</v>
      </c>
      <c r="N1639" t="s">
        <v>76</v>
      </c>
      <c r="O1639" t="s">
        <v>76</v>
      </c>
      <c r="P1639" t="s">
        <v>77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 s="1" t="s">
        <v>78</v>
      </c>
      <c r="AU1639" s="1">
        <v>0</v>
      </c>
      <c r="AV1639" s="1">
        <v>0</v>
      </c>
      <c r="AW1639" s="1">
        <v>0</v>
      </c>
      <c r="AX1639" t="s">
        <v>259</v>
      </c>
    </row>
    <row r="1640" spans="1:50" x14ac:dyDescent="0.25">
      <c r="A1640" t="s">
        <v>6078</v>
      </c>
      <c r="B1640" t="s">
        <v>190</v>
      </c>
      <c r="C1640" t="s">
        <v>52</v>
      </c>
      <c r="D1640" t="s">
        <v>6079</v>
      </c>
      <c r="E1640" t="s">
        <v>1286</v>
      </c>
      <c r="F1640" t="s">
        <v>748</v>
      </c>
      <c r="G1640" t="s">
        <v>56</v>
      </c>
      <c r="H1640" t="s">
        <v>57</v>
      </c>
      <c r="I1640" t="s">
        <v>58</v>
      </c>
      <c r="J1640" t="s">
        <v>749</v>
      </c>
      <c r="K1640" t="s">
        <v>750</v>
      </c>
      <c r="L1640" t="s">
        <v>196</v>
      </c>
      <c r="M1640" t="s">
        <v>76</v>
      </c>
      <c r="N1640" t="s">
        <v>76</v>
      </c>
      <c r="O1640" t="s">
        <v>76</v>
      </c>
      <c r="P1640" t="s">
        <v>65</v>
      </c>
      <c r="Q1640">
        <v>20</v>
      </c>
      <c r="R1640">
        <v>20</v>
      </c>
      <c r="S1640">
        <v>20</v>
      </c>
      <c r="T1640">
        <v>20</v>
      </c>
      <c r="U1640">
        <v>20</v>
      </c>
      <c r="V1640">
        <v>20</v>
      </c>
      <c r="W1640">
        <v>20</v>
      </c>
      <c r="X1640">
        <v>20</v>
      </c>
      <c r="Y1640">
        <v>20</v>
      </c>
      <c r="Z1640">
        <v>20</v>
      </c>
      <c r="AA1640">
        <v>20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20</v>
      </c>
      <c r="AL1640">
        <v>0</v>
      </c>
      <c r="AM1640">
        <v>0</v>
      </c>
      <c r="AN1640">
        <v>0</v>
      </c>
      <c r="AO1640">
        <v>0</v>
      </c>
      <c r="AP1640">
        <v>20</v>
      </c>
      <c r="AQ1640">
        <v>0</v>
      </c>
      <c r="AR1640">
        <v>0</v>
      </c>
      <c r="AS1640">
        <v>0</v>
      </c>
      <c r="AT1640" s="1">
        <v>713.94</v>
      </c>
      <c r="AU1640" s="1">
        <v>14278.800000000001</v>
      </c>
      <c r="AV1640" s="1">
        <v>0</v>
      </c>
      <c r="AW1640" s="1">
        <v>14278.800000000001</v>
      </c>
      <c r="AX1640" t="s">
        <v>750</v>
      </c>
    </row>
    <row r="1641" spans="1:50" x14ac:dyDescent="0.25">
      <c r="A1641" t="s">
        <v>6080</v>
      </c>
      <c r="B1641" t="s">
        <v>67</v>
      </c>
      <c r="C1641">
        <v>2014</v>
      </c>
      <c r="D1641" t="s">
        <v>6081</v>
      </c>
      <c r="E1641" t="s">
        <v>816</v>
      </c>
      <c r="F1641" t="s">
        <v>817</v>
      </c>
      <c r="G1641" t="s">
        <v>71</v>
      </c>
      <c r="H1641" t="s">
        <v>72</v>
      </c>
      <c r="I1641" t="s">
        <v>230</v>
      </c>
      <c r="J1641" t="s">
        <v>818</v>
      </c>
      <c r="K1641" t="s">
        <v>819</v>
      </c>
      <c r="L1641" t="s">
        <v>61</v>
      </c>
      <c r="M1641" t="s">
        <v>76</v>
      </c>
      <c r="N1641" t="s">
        <v>76</v>
      </c>
      <c r="O1641" t="s">
        <v>76</v>
      </c>
      <c r="P1641" t="s">
        <v>77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 s="1" t="s">
        <v>78</v>
      </c>
      <c r="AU1641" s="1">
        <v>0</v>
      </c>
      <c r="AV1641" s="1">
        <v>0</v>
      </c>
      <c r="AW1641" s="1">
        <v>0</v>
      </c>
      <c r="AX1641" t="s">
        <v>819</v>
      </c>
    </row>
    <row r="1642" spans="1:50" x14ac:dyDescent="0.25">
      <c r="A1642" t="s">
        <v>6082</v>
      </c>
      <c r="B1642" t="s">
        <v>101</v>
      </c>
      <c r="C1642" t="s">
        <v>102</v>
      </c>
      <c r="D1642" t="s">
        <v>6083</v>
      </c>
      <c r="E1642" t="s">
        <v>6084</v>
      </c>
      <c r="F1642" t="s">
        <v>1214</v>
      </c>
      <c r="G1642" t="s">
        <v>71</v>
      </c>
      <c r="H1642" t="s">
        <v>106</v>
      </c>
      <c r="I1642" t="s">
        <v>107</v>
      </c>
      <c r="J1642" t="s">
        <v>1215</v>
      </c>
      <c r="K1642" t="s">
        <v>1216</v>
      </c>
      <c r="L1642" t="s">
        <v>61</v>
      </c>
      <c r="M1642" t="s">
        <v>76</v>
      </c>
      <c r="N1642" t="s">
        <v>76</v>
      </c>
      <c r="O1642" t="s">
        <v>76</v>
      </c>
      <c r="P1642" t="s">
        <v>110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 s="1" t="s">
        <v>78</v>
      </c>
      <c r="AU1642" s="1">
        <v>0</v>
      </c>
      <c r="AV1642" s="1">
        <v>0</v>
      </c>
      <c r="AW1642" s="1">
        <v>0</v>
      </c>
      <c r="AX1642" t="s">
        <v>1216</v>
      </c>
    </row>
    <row r="1643" spans="1:50" x14ac:dyDescent="0.25">
      <c r="A1643" t="s">
        <v>6085</v>
      </c>
      <c r="B1643" t="s">
        <v>51</v>
      </c>
      <c r="C1643" t="s">
        <v>156</v>
      </c>
      <c r="D1643" t="s">
        <v>6086</v>
      </c>
      <c r="E1643" t="s">
        <v>435</v>
      </c>
      <c r="F1643" t="s">
        <v>6087</v>
      </c>
      <c r="G1643" t="s">
        <v>76</v>
      </c>
      <c r="H1643" t="s">
        <v>72</v>
      </c>
      <c r="I1643" t="s">
        <v>126</v>
      </c>
      <c r="J1643" t="s">
        <v>76</v>
      </c>
      <c r="K1643" t="s">
        <v>76</v>
      </c>
      <c r="L1643" t="s">
        <v>61</v>
      </c>
      <c r="M1643" t="s">
        <v>62</v>
      </c>
      <c r="N1643" t="s">
        <v>63</v>
      </c>
      <c r="O1643" t="s">
        <v>127</v>
      </c>
      <c r="P1643" t="s">
        <v>127</v>
      </c>
      <c r="Q1643">
        <v>42</v>
      </c>
      <c r="R1643">
        <v>42</v>
      </c>
      <c r="S1643">
        <v>42</v>
      </c>
      <c r="T1643">
        <v>42</v>
      </c>
      <c r="U1643">
        <v>22</v>
      </c>
      <c r="V1643">
        <v>6</v>
      </c>
      <c r="W1643">
        <v>6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42</v>
      </c>
      <c r="AL1643">
        <v>0</v>
      </c>
      <c r="AM1643">
        <v>0</v>
      </c>
      <c r="AN1643">
        <v>0</v>
      </c>
      <c r="AO1643">
        <v>0</v>
      </c>
      <c r="AP1643">
        <v>42</v>
      </c>
      <c r="AQ1643">
        <v>0</v>
      </c>
      <c r="AR1643">
        <v>0</v>
      </c>
      <c r="AS1643">
        <v>0</v>
      </c>
      <c r="AT1643" s="1">
        <v>2975</v>
      </c>
      <c r="AU1643" s="1">
        <v>124950</v>
      </c>
      <c r="AV1643" s="1">
        <v>0</v>
      </c>
      <c r="AW1643" s="1">
        <v>0</v>
      </c>
      <c r="AX1643" t="s">
        <v>76</v>
      </c>
    </row>
    <row r="1644" spans="1:50" x14ac:dyDescent="0.25">
      <c r="A1644" t="s">
        <v>6088</v>
      </c>
      <c r="B1644" t="s">
        <v>67</v>
      </c>
      <c r="C1644" t="s">
        <v>284</v>
      </c>
      <c r="D1644" t="s">
        <v>6089</v>
      </c>
      <c r="E1644" t="s">
        <v>6090</v>
      </c>
      <c r="F1644" t="s">
        <v>287</v>
      </c>
      <c r="G1644" t="s">
        <v>71</v>
      </c>
      <c r="H1644" t="s">
        <v>72</v>
      </c>
      <c r="I1644" t="s">
        <v>230</v>
      </c>
      <c r="J1644" t="s">
        <v>288</v>
      </c>
      <c r="K1644" t="s">
        <v>289</v>
      </c>
      <c r="L1644" t="s">
        <v>61</v>
      </c>
      <c r="M1644" t="s">
        <v>76</v>
      </c>
      <c r="N1644" t="s">
        <v>76</v>
      </c>
      <c r="O1644" t="s">
        <v>76</v>
      </c>
      <c r="P1644" t="s">
        <v>77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619</v>
      </c>
      <c r="AH1644">
        <v>0</v>
      </c>
      <c r="AI1644">
        <v>619</v>
      </c>
      <c r="AJ1644">
        <v>209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246</v>
      </c>
      <c r="AR1644">
        <v>373</v>
      </c>
      <c r="AS1644">
        <v>128</v>
      </c>
      <c r="AT1644" s="1">
        <v>449.03269999999998</v>
      </c>
      <c r="AU1644" s="1">
        <v>0</v>
      </c>
      <c r="AV1644" s="1">
        <v>277951.24129999999</v>
      </c>
      <c r="AW1644" s="1">
        <v>0</v>
      </c>
      <c r="AX1644" t="s">
        <v>289</v>
      </c>
    </row>
    <row r="1645" spans="1:50" x14ac:dyDescent="0.25">
      <c r="A1645" t="s">
        <v>6592</v>
      </c>
      <c r="B1645" t="s">
        <v>51</v>
      </c>
      <c r="C1645" t="s">
        <v>156</v>
      </c>
      <c r="D1645" t="s">
        <v>6593</v>
      </c>
      <c r="E1645" t="s">
        <v>6594</v>
      </c>
      <c r="F1645" t="s">
        <v>6595</v>
      </c>
      <c r="G1645" t="s">
        <v>76</v>
      </c>
      <c r="H1645" t="s">
        <v>72</v>
      </c>
      <c r="I1645" t="s">
        <v>90</v>
      </c>
      <c r="J1645" t="s">
        <v>76</v>
      </c>
      <c r="K1645" t="s">
        <v>76</v>
      </c>
      <c r="L1645" t="s">
        <v>61</v>
      </c>
      <c r="M1645" t="s">
        <v>62</v>
      </c>
      <c r="N1645" t="s">
        <v>76</v>
      </c>
      <c r="O1645" t="s">
        <v>76</v>
      </c>
      <c r="P1645" t="s">
        <v>65</v>
      </c>
      <c r="Q1645">
        <v>11</v>
      </c>
      <c r="R1645">
        <v>11</v>
      </c>
      <c r="S1645">
        <v>11</v>
      </c>
      <c r="T1645">
        <v>11</v>
      </c>
      <c r="U1645">
        <v>11</v>
      </c>
      <c r="V1645">
        <v>11</v>
      </c>
      <c r="W1645">
        <v>11</v>
      </c>
      <c r="X1645">
        <v>11</v>
      </c>
      <c r="Y1645">
        <v>11</v>
      </c>
      <c r="Z1645">
        <v>11</v>
      </c>
      <c r="AA1645">
        <v>11</v>
      </c>
      <c r="AB1645">
        <v>11</v>
      </c>
      <c r="AC1645">
        <v>11</v>
      </c>
      <c r="AD1645">
        <v>11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11</v>
      </c>
      <c r="AL1645">
        <v>0</v>
      </c>
      <c r="AM1645">
        <v>0</v>
      </c>
      <c r="AN1645">
        <v>0</v>
      </c>
      <c r="AO1645">
        <v>0</v>
      </c>
      <c r="AP1645">
        <v>11</v>
      </c>
      <c r="AQ1645">
        <v>0</v>
      </c>
      <c r="AR1645">
        <v>0</v>
      </c>
      <c r="AS1645">
        <v>0</v>
      </c>
      <c r="AT1645" s="1">
        <v>481.85002338363</v>
      </c>
      <c r="AU1645" s="1">
        <v>5300.3502572199304</v>
      </c>
      <c r="AV1645" s="1">
        <v>0</v>
      </c>
      <c r="AW1645" s="1">
        <v>5300.3502572199304</v>
      </c>
      <c r="AX1645" t="s">
        <v>76</v>
      </c>
    </row>
    <row r="1646" spans="1:50" x14ac:dyDescent="0.25">
      <c r="A1646" t="s">
        <v>6596</v>
      </c>
      <c r="B1646" t="s">
        <v>101</v>
      </c>
      <c r="C1646" t="s">
        <v>6597</v>
      </c>
      <c r="D1646" t="s">
        <v>6598</v>
      </c>
      <c r="E1646" t="s">
        <v>6599</v>
      </c>
      <c r="F1646" t="s">
        <v>152</v>
      </c>
      <c r="G1646" t="s">
        <v>71</v>
      </c>
      <c r="H1646" t="s">
        <v>106</v>
      </c>
      <c r="I1646" t="s">
        <v>73</v>
      </c>
      <c r="J1646" t="s">
        <v>153</v>
      </c>
      <c r="K1646" t="s">
        <v>154</v>
      </c>
      <c r="L1646" t="s">
        <v>61</v>
      </c>
      <c r="M1646" t="s">
        <v>62</v>
      </c>
      <c r="N1646" t="s">
        <v>76</v>
      </c>
      <c r="O1646" t="s">
        <v>76</v>
      </c>
      <c r="P1646" t="s">
        <v>110</v>
      </c>
      <c r="Q1646">
        <v>3</v>
      </c>
      <c r="R1646">
        <v>3</v>
      </c>
      <c r="S1646">
        <v>3</v>
      </c>
      <c r="T1646">
        <v>3</v>
      </c>
      <c r="U1646">
        <v>3</v>
      </c>
      <c r="V1646">
        <v>3</v>
      </c>
      <c r="W1646">
        <v>3</v>
      </c>
      <c r="X1646">
        <v>3</v>
      </c>
      <c r="Y1646">
        <v>3</v>
      </c>
      <c r="Z1646">
        <v>3</v>
      </c>
      <c r="AA1646">
        <v>3</v>
      </c>
      <c r="AB1646">
        <v>3</v>
      </c>
      <c r="AC1646">
        <v>3</v>
      </c>
      <c r="AD1646">
        <v>3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3</v>
      </c>
      <c r="AL1646">
        <v>0</v>
      </c>
      <c r="AM1646">
        <v>0</v>
      </c>
      <c r="AN1646">
        <v>0</v>
      </c>
      <c r="AO1646">
        <v>0</v>
      </c>
      <c r="AP1646">
        <v>3</v>
      </c>
      <c r="AQ1646">
        <v>0</v>
      </c>
      <c r="AR1646">
        <v>0</v>
      </c>
      <c r="AS1646">
        <v>0</v>
      </c>
      <c r="AT1646" s="1">
        <v>463.79</v>
      </c>
      <c r="AU1646" s="1">
        <v>1391.3700000000001</v>
      </c>
      <c r="AV1646" s="1">
        <v>0</v>
      </c>
      <c r="AW1646" s="1">
        <v>1391.3700000000001</v>
      </c>
      <c r="AX1646" t="s">
        <v>154</v>
      </c>
    </row>
    <row r="1647" spans="1:50" x14ac:dyDescent="0.25">
      <c r="A1647" t="s">
        <v>6600</v>
      </c>
      <c r="B1647" t="s">
        <v>67</v>
      </c>
      <c r="C1647">
        <v>2014</v>
      </c>
      <c r="D1647" t="s">
        <v>6601</v>
      </c>
      <c r="E1647" t="s">
        <v>311</v>
      </c>
      <c r="F1647" t="s">
        <v>312</v>
      </c>
      <c r="G1647" t="s">
        <v>71</v>
      </c>
      <c r="H1647" t="s">
        <v>72</v>
      </c>
      <c r="I1647" t="s">
        <v>73</v>
      </c>
      <c r="J1647" t="s">
        <v>313</v>
      </c>
      <c r="K1647" t="s">
        <v>314</v>
      </c>
      <c r="L1647" t="s">
        <v>61</v>
      </c>
      <c r="M1647" t="s">
        <v>76</v>
      </c>
      <c r="N1647" t="s">
        <v>76</v>
      </c>
      <c r="O1647" t="s">
        <v>76</v>
      </c>
      <c r="P1647" t="s">
        <v>77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 s="1" t="s">
        <v>78</v>
      </c>
      <c r="AU1647" s="1">
        <v>0</v>
      </c>
      <c r="AV1647" s="1">
        <v>0</v>
      </c>
      <c r="AW1647" s="1">
        <v>0</v>
      </c>
      <c r="AX1647" t="s">
        <v>314</v>
      </c>
    </row>
    <row r="1648" spans="1:50" x14ac:dyDescent="0.25">
      <c r="A1648" t="s">
        <v>6602</v>
      </c>
      <c r="B1648" t="s">
        <v>51</v>
      </c>
      <c r="C1648" t="s">
        <v>52</v>
      </c>
      <c r="D1648" t="s">
        <v>6603</v>
      </c>
      <c r="E1648" t="s">
        <v>5840</v>
      </c>
      <c r="F1648" t="s">
        <v>2615</v>
      </c>
      <c r="G1648" t="s">
        <v>56</v>
      </c>
      <c r="H1648" t="s">
        <v>57</v>
      </c>
      <c r="I1648" t="s">
        <v>90</v>
      </c>
      <c r="J1648" t="s">
        <v>2616</v>
      </c>
      <c r="K1648" t="s">
        <v>1866</v>
      </c>
      <c r="L1648" t="s">
        <v>61</v>
      </c>
      <c r="M1648" t="s">
        <v>62</v>
      </c>
      <c r="N1648" t="s">
        <v>63</v>
      </c>
      <c r="O1648" t="s">
        <v>372</v>
      </c>
      <c r="P1648" t="s">
        <v>65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 s="1" t="s">
        <v>78</v>
      </c>
      <c r="AU1648" s="1">
        <v>0</v>
      </c>
      <c r="AV1648" s="1">
        <v>0</v>
      </c>
      <c r="AW1648" s="1">
        <v>0</v>
      </c>
      <c r="AX1648" t="s">
        <v>1866</v>
      </c>
    </row>
    <row r="1649" spans="1:50" x14ac:dyDescent="0.25">
      <c r="A1649" t="s">
        <v>6604</v>
      </c>
      <c r="B1649" t="s">
        <v>67</v>
      </c>
      <c r="C1649">
        <v>2014</v>
      </c>
      <c r="D1649" t="s">
        <v>6605</v>
      </c>
      <c r="E1649" t="s">
        <v>954</v>
      </c>
      <c r="F1649" t="s">
        <v>229</v>
      </c>
      <c r="G1649" t="s">
        <v>71</v>
      </c>
      <c r="H1649" t="s">
        <v>72</v>
      </c>
      <c r="I1649" t="s">
        <v>230</v>
      </c>
      <c r="J1649" t="s">
        <v>231</v>
      </c>
      <c r="K1649" t="s">
        <v>229</v>
      </c>
      <c r="L1649" t="s">
        <v>61</v>
      </c>
      <c r="M1649" t="s">
        <v>76</v>
      </c>
      <c r="N1649" t="s">
        <v>76</v>
      </c>
      <c r="O1649" t="s">
        <v>76</v>
      </c>
      <c r="P1649" t="s">
        <v>77</v>
      </c>
      <c r="Q1649">
        <v>1</v>
      </c>
      <c r="R1649">
        <v>1</v>
      </c>
      <c r="S1649">
        <v>1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1</v>
      </c>
      <c r="Z1649">
        <v>1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</v>
      </c>
      <c r="AL1649">
        <v>0</v>
      </c>
      <c r="AM1649">
        <v>0</v>
      </c>
      <c r="AN1649">
        <v>0</v>
      </c>
      <c r="AO1649">
        <v>0</v>
      </c>
      <c r="AP1649">
        <v>1</v>
      </c>
      <c r="AQ1649">
        <v>0</v>
      </c>
      <c r="AR1649">
        <v>0</v>
      </c>
      <c r="AS1649">
        <v>0</v>
      </c>
      <c r="AT1649" s="1">
        <v>413.14</v>
      </c>
      <c r="AU1649" s="1">
        <v>413.14</v>
      </c>
      <c r="AV1649" s="1">
        <v>0</v>
      </c>
      <c r="AW1649" s="1">
        <v>413.14</v>
      </c>
      <c r="AX1649" t="s">
        <v>229</v>
      </c>
    </row>
    <row r="1650" spans="1:50" x14ac:dyDescent="0.25">
      <c r="A1650" t="s">
        <v>6159</v>
      </c>
      <c r="B1650" t="s">
        <v>67</v>
      </c>
      <c r="C1650">
        <v>2014</v>
      </c>
      <c r="D1650" t="s">
        <v>6160</v>
      </c>
      <c r="E1650" t="s">
        <v>923</v>
      </c>
      <c r="F1650" t="s">
        <v>397</v>
      </c>
      <c r="G1650" t="s">
        <v>71</v>
      </c>
      <c r="H1650" t="s">
        <v>72</v>
      </c>
      <c r="I1650" t="s">
        <v>230</v>
      </c>
      <c r="J1650" t="s">
        <v>398</v>
      </c>
      <c r="K1650" t="s">
        <v>399</v>
      </c>
      <c r="L1650" t="s">
        <v>61</v>
      </c>
      <c r="M1650" t="s">
        <v>62</v>
      </c>
      <c r="N1650" t="s">
        <v>63</v>
      </c>
      <c r="O1650" t="s">
        <v>85</v>
      </c>
      <c r="P1650" t="s">
        <v>77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 s="1" t="s">
        <v>78</v>
      </c>
      <c r="AU1650" s="1">
        <v>0</v>
      </c>
      <c r="AV1650" s="1">
        <v>0</v>
      </c>
      <c r="AW1650" s="1">
        <v>0</v>
      </c>
      <c r="AX1650" t="s">
        <v>399</v>
      </c>
    </row>
    <row r="1651" spans="1:50" x14ac:dyDescent="0.25">
      <c r="A1651" t="s">
        <v>6161</v>
      </c>
      <c r="B1651" t="s">
        <v>67</v>
      </c>
      <c r="C1651">
        <v>2014</v>
      </c>
      <c r="D1651" t="s">
        <v>6162</v>
      </c>
      <c r="E1651" t="s">
        <v>1990</v>
      </c>
      <c r="F1651" t="s">
        <v>987</v>
      </c>
      <c r="G1651" t="s">
        <v>71</v>
      </c>
      <c r="H1651" t="s">
        <v>72</v>
      </c>
      <c r="I1651" t="s">
        <v>73</v>
      </c>
      <c r="J1651" t="s">
        <v>988</v>
      </c>
      <c r="K1651" t="s">
        <v>989</v>
      </c>
      <c r="L1651" t="s">
        <v>61</v>
      </c>
      <c r="M1651" t="s">
        <v>76</v>
      </c>
      <c r="N1651" t="s">
        <v>76</v>
      </c>
      <c r="O1651" t="s">
        <v>76</v>
      </c>
      <c r="P1651" t="s">
        <v>77</v>
      </c>
      <c r="Q1651">
        <v>2</v>
      </c>
      <c r="R1651">
        <v>2</v>
      </c>
      <c r="S1651">
        <v>2</v>
      </c>
      <c r="T1651">
        <v>2</v>
      </c>
      <c r="U1651">
        <v>2</v>
      </c>
      <c r="V1651">
        <v>2</v>
      </c>
      <c r="W1651">
        <v>2</v>
      </c>
      <c r="X1651">
        <v>2</v>
      </c>
      <c r="Y1651">
        <v>2</v>
      </c>
      <c r="Z1651">
        <v>2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2</v>
      </c>
      <c r="AL1651">
        <v>0</v>
      </c>
      <c r="AM1651">
        <v>0</v>
      </c>
      <c r="AN1651">
        <v>0</v>
      </c>
      <c r="AO1651">
        <v>0</v>
      </c>
      <c r="AP1651">
        <v>2</v>
      </c>
      <c r="AQ1651">
        <v>0</v>
      </c>
      <c r="AR1651">
        <v>0</v>
      </c>
      <c r="AS1651">
        <v>0</v>
      </c>
      <c r="AT1651" s="1">
        <v>677.01</v>
      </c>
      <c r="AU1651" s="1">
        <v>1354.02</v>
      </c>
      <c r="AV1651" s="1">
        <v>0</v>
      </c>
      <c r="AW1651" s="1">
        <v>1354.02</v>
      </c>
      <c r="AX1651" t="s">
        <v>989</v>
      </c>
    </row>
    <row r="1652" spans="1:50" x14ac:dyDescent="0.25">
      <c r="A1652" t="s">
        <v>6163</v>
      </c>
      <c r="B1652" t="s">
        <v>51</v>
      </c>
      <c r="C1652" t="s">
        <v>156</v>
      </c>
      <c r="D1652" t="s">
        <v>6164</v>
      </c>
      <c r="E1652" t="s">
        <v>5558</v>
      </c>
      <c r="F1652" t="s">
        <v>1865</v>
      </c>
      <c r="G1652" t="s">
        <v>76</v>
      </c>
      <c r="H1652" t="s">
        <v>72</v>
      </c>
      <c r="I1652" t="s">
        <v>90</v>
      </c>
      <c r="J1652" t="s">
        <v>76</v>
      </c>
      <c r="K1652" t="s">
        <v>1866</v>
      </c>
      <c r="L1652" t="s">
        <v>61</v>
      </c>
      <c r="M1652" t="s">
        <v>62</v>
      </c>
      <c r="N1652" t="s">
        <v>76</v>
      </c>
      <c r="O1652" t="s">
        <v>76</v>
      </c>
      <c r="P1652" t="s">
        <v>65</v>
      </c>
      <c r="Q1652">
        <v>6</v>
      </c>
      <c r="R1652">
        <v>6</v>
      </c>
      <c r="S1652">
        <v>6</v>
      </c>
      <c r="T1652">
        <v>6</v>
      </c>
      <c r="U1652">
        <v>6</v>
      </c>
      <c r="V1652">
        <v>6</v>
      </c>
      <c r="W1652">
        <v>6</v>
      </c>
      <c r="X1652">
        <v>6</v>
      </c>
      <c r="Y1652">
        <v>6</v>
      </c>
      <c r="Z1652">
        <v>6</v>
      </c>
      <c r="AA1652">
        <v>6</v>
      </c>
      <c r="AB1652">
        <v>6</v>
      </c>
      <c r="AC1652">
        <v>6</v>
      </c>
      <c r="AD1652">
        <v>6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6</v>
      </c>
      <c r="AL1652">
        <v>0</v>
      </c>
      <c r="AM1652">
        <v>0</v>
      </c>
      <c r="AN1652">
        <v>0</v>
      </c>
      <c r="AO1652">
        <v>0</v>
      </c>
      <c r="AP1652">
        <v>6</v>
      </c>
      <c r="AQ1652">
        <v>0</v>
      </c>
      <c r="AR1652">
        <v>0</v>
      </c>
      <c r="AS1652">
        <v>0</v>
      </c>
      <c r="AT1652" s="1">
        <v>481.85002338363</v>
      </c>
      <c r="AU1652" s="1">
        <v>2891.1001403017799</v>
      </c>
      <c r="AV1652" s="1">
        <v>0</v>
      </c>
      <c r="AW1652" s="1">
        <v>2891.1001403017799</v>
      </c>
      <c r="AX1652" t="s">
        <v>1866</v>
      </c>
    </row>
    <row r="1653" spans="1:50" x14ac:dyDescent="0.25">
      <c r="A1653" t="s">
        <v>6165</v>
      </c>
      <c r="B1653" t="s">
        <v>51</v>
      </c>
      <c r="C1653" t="s">
        <v>143</v>
      </c>
      <c r="D1653" t="s">
        <v>6166</v>
      </c>
      <c r="E1653" t="s">
        <v>6167</v>
      </c>
      <c r="F1653" t="s">
        <v>714</v>
      </c>
      <c r="G1653" t="s">
        <v>56</v>
      </c>
      <c r="H1653" t="s">
        <v>72</v>
      </c>
      <c r="I1653" t="s">
        <v>90</v>
      </c>
      <c r="J1653" t="s">
        <v>715</v>
      </c>
      <c r="K1653" t="s">
        <v>716</v>
      </c>
      <c r="L1653" t="s">
        <v>61</v>
      </c>
      <c r="M1653" t="s">
        <v>76</v>
      </c>
      <c r="N1653" t="s">
        <v>76</v>
      </c>
      <c r="O1653" t="s">
        <v>76</v>
      </c>
      <c r="P1653" t="s">
        <v>65</v>
      </c>
      <c r="Q1653">
        <v>113</v>
      </c>
      <c r="R1653">
        <v>113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52</v>
      </c>
      <c r="AK1653">
        <v>113</v>
      </c>
      <c r="AL1653">
        <v>0</v>
      </c>
      <c r="AM1653">
        <v>0</v>
      </c>
      <c r="AN1653">
        <v>0</v>
      </c>
      <c r="AO1653">
        <v>0</v>
      </c>
      <c r="AP1653">
        <v>113</v>
      </c>
      <c r="AQ1653">
        <v>0</v>
      </c>
      <c r="AR1653">
        <v>0</v>
      </c>
      <c r="AS1653">
        <v>24</v>
      </c>
      <c r="AT1653" s="1">
        <v>585.60479999999995</v>
      </c>
      <c r="AU1653" s="1">
        <v>66173.342399999994</v>
      </c>
      <c r="AV1653" s="1">
        <v>0</v>
      </c>
      <c r="AW1653" s="1">
        <v>0</v>
      </c>
      <c r="AX1653" t="s">
        <v>716</v>
      </c>
    </row>
    <row r="1654" spans="1:50" x14ac:dyDescent="0.25">
      <c r="A1654" t="s">
        <v>6168</v>
      </c>
      <c r="B1654" t="s">
        <v>101</v>
      </c>
      <c r="C1654" t="s">
        <v>4634</v>
      </c>
      <c r="D1654" t="s">
        <v>6169</v>
      </c>
      <c r="E1654" t="s">
        <v>6170</v>
      </c>
      <c r="F1654" t="s">
        <v>82</v>
      </c>
      <c r="G1654" t="s">
        <v>71</v>
      </c>
      <c r="H1654" t="s">
        <v>106</v>
      </c>
      <c r="I1654" t="s">
        <v>73</v>
      </c>
      <c r="J1654" t="s">
        <v>83</v>
      </c>
      <c r="K1654" t="s">
        <v>84</v>
      </c>
      <c r="L1654" t="s">
        <v>61</v>
      </c>
      <c r="M1654" t="s">
        <v>62</v>
      </c>
      <c r="N1654" t="s">
        <v>76</v>
      </c>
      <c r="O1654" t="s">
        <v>76</v>
      </c>
      <c r="P1654" t="s">
        <v>110</v>
      </c>
      <c r="Q1654">
        <v>1</v>
      </c>
      <c r="R1654">
        <v>1</v>
      </c>
      <c r="S1654">
        <v>1</v>
      </c>
      <c r="T1654">
        <v>1</v>
      </c>
      <c r="U1654">
        <v>1</v>
      </c>
      <c r="V1654">
        <v>1</v>
      </c>
      <c r="W1654">
        <v>1</v>
      </c>
      <c r="X1654">
        <v>1</v>
      </c>
      <c r="Y1654">
        <v>1</v>
      </c>
      <c r="Z1654">
        <v>1</v>
      </c>
      <c r="AA1654">
        <v>1</v>
      </c>
      <c r="AB1654">
        <v>1</v>
      </c>
      <c r="AC1654">
        <v>1</v>
      </c>
      <c r="AD1654">
        <v>1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1</v>
      </c>
      <c r="AQ1654">
        <v>0</v>
      </c>
      <c r="AR1654">
        <v>0</v>
      </c>
      <c r="AS1654">
        <v>0</v>
      </c>
      <c r="AT1654" s="1">
        <v>635</v>
      </c>
      <c r="AU1654" s="1">
        <v>635</v>
      </c>
      <c r="AV1654" s="1">
        <v>0</v>
      </c>
      <c r="AW1654" s="1">
        <v>635</v>
      </c>
      <c r="AX1654" t="s">
        <v>84</v>
      </c>
    </row>
    <row r="1655" spans="1:50" x14ac:dyDescent="0.25">
      <c r="A1655" t="s">
        <v>2797</v>
      </c>
      <c r="B1655" t="s">
        <v>51</v>
      </c>
      <c r="C1655" t="s">
        <v>52</v>
      </c>
      <c r="D1655" t="s">
        <v>2798</v>
      </c>
      <c r="E1655" t="s">
        <v>2799</v>
      </c>
      <c r="F1655" t="s">
        <v>612</v>
      </c>
      <c r="G1655" t="s">
        <v>56</v>
      </c>
      <c r="H1655" t="s">
        <v>57</v>
      </c>
      <c r="I1655" t="s">
        <v>90</v>
      </c>
      <c r="J1655" t="s">
        <v>307</v>
      </c>
      <c r="K1655" t="s">
        <v>613</v>
      </c>
      <c r="L1655" t="s">
        <v>61</v>
      </c>
      <c r="M1655" t="s">
        <v>62</v>
      </c>
      <c r="N1655" t="s">
        <v>63</v>
      </c>
      <c r="O1655" t="s">
        <v>64</v>
      </c>
      <c r="P1655" t="s">
        <v>65</v>
      </c>
      <c r="Q1655">
        <v>6</v>
      </c>
      <c r="R1655">
        <v>6</v>
      </c>
      <c r="S1655">
        <v>6</v>
      </c>
      <c r="T1655">
        <v>6</v>
      </c>
      <c r="U1655">
        <v>6</v>
      </c>
      <c r="V1655">
        <v>6</v>
      </c>
      <c r="W1655">
        <v>6</v>
      </c>
      <c r="X1655">
        <v>6</v>
      </c>
      <c r="Y1655">
        <v>6</v>
      </c>
      <c r="Z1655">
        <v>6</v>
      </c>
      <c r="AA1655">
        <v>6</v>
      </c>
      <c r="AB1655">
        <v>6</v>
      </c>
      <c r="AC1655">
        <v>6</v>
      </c>
      <c r="AD1655">
        <v>6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6</v>
      </c>
      <c r="AL1655">
        <v>0</v>
      </c>
      <c r="AM1655">
        <v>0</v>
      </c>
      <c r="AN1655">
        <v>0</v>
      </c>
      <c r="AO1655">
        <v>0</v>
      </c>
      <c r="AP1655">
        <v>6</v>
      </c>
      <c r="AQ1655">
        <v>0</v>
      </c>
      <c r="AR1655">
        <v>0</v>
      </c>
      <c r="AS1655">
        <v>0</v>
      </c>
      <c r="AT1655" s="1">
        <v>442.56</v>
      </c>
      <c r="AU1655" s="1">
        <v>2655.36</v>
      </c>
      <c r="AV1655" s="1">
        <v>0</v>
      </c>
      <c r="AW1655" s="1">
        <v>2655.36</v>
      </c>
      <c r="AX1655" t="s">
        <v>613</v>
      </c>
    </row>
    <row r="1656" spans="1:50" x14ac:dyDescent="0.25">
      <c r="A1656" t="s">
        <v>2800</v>
      </c>
      <c r="B1656" t="s">
        <v>101</v>
      </c>
      <c r="C1656" t="s">
        <v>156</v>
      </c>
      <c r="D1656" t="s">
        <v>2801</v>
      </c>
      <c r="E1656" t="s">
        <v>556</v>
      </c>
      <c r="F1656" t="s">
        <v>556</v>
      </c>
      <c r="G1656" t="s">
        <v>71</v>
      </c>
      <c r="H1656" t="s">
        <v>106</v>
      </c>
      <c r="I1656" t="s">
        <v>355</v>
      </c>
      <c r="J1656" t="s">
        <v>557</v>
      </c>
      <c r="K1656" t="s">
        <v>558</v>
      </c>
      <c r="L1656" t="s">
        <v>61</v>
      </c>
      <c r="M1656" t="s">
        <v>76</v>
      </c>
      <c r="N1656" t="s">
        <v>76</v>
      </c>
      <c r="O1656" t="s">
        <v>76</v>
      </c>
      <c r="P1656" t="s">
        <v>110</v>
      </c>
      <c r="Q1656">
        <v>82</v>
      </c>
      <c r="R1656">
        <v>82</v>
      </c>
      <c r="S1656">
        <v>82</v>
      </c>
      <c r="T1656">
        <v>82</v>
      </c>
      <c r="U1656">
        <v>82</v>
      </c>
      <c r="V1656">
        <v>82</v>
      </c>
      <c r="W1656">
        <v>82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82</v>
      </c>
      <c r="AL1656">
        <v>0</v>
      </c>
      <c r="AM1656">
        <v>0</v>
      </c>
      <c r="AN1656">
        <v>0</v>
      </c>
      <c r="AO1656">
        <v>0</v>
      </c>
      <c r="AP1656">
        <v>82</v>
      </c>
      <c r="AQ1656">
        <v>0</v>
      </c>
      <c r="AR1656">
        <v>0</v>
      </c>
      <c r="AS1656">
        <v>0</v>
      </c>
      <c r="AT1656" s="1">
        <v>567.12</v>
      </c>
      <c r="AU1656" s="1">
        <v>46503.840000000004</v>
      </c>
      <c r="AV1656" s="1">
        <v>0</v>
      </c>
      <c r="AW1656" s="1">
        <v>0</v>
      </c>
      <c r="AX1656" t="s">
        <v>558</v>
      </c>
    </row>
    <row r="1657" spans="1:50" x14ac:dyDescent="0.25">
      <c r="A1657" t="s">
        <v>2802</v>
      </c>
      <c r="B1657" t="s">
        <v>101</v>
      </c>
      <c r="C1657" t="s">
        <v>171</v>
      </c>
      <c r="D1657" t="s">
        <v>2803</v>
      </c>
      <c r="E1657" t="s">
        <v>2804</v>
      </c>
      <c r="F1657" t="s">
        <v>2805</v>
      </c>
      <c r="G1657" t="s">
        <v>71</v>
      </c>
      <c r="H1657" t="s">
        <v>106</v>
      </c>
      <c r="I1657" t="s">
        <v>230</v>
      </c>
      <c r="J1657" t="s">
        <v>2806</v>
      </c>
      <c r="K1657" t="s">
        <v>2807</v>
      </c>
      <c r="L1657" t="s">
        <v>61</v>
      </c>
      <c r="M1657" t="s">
        <v>76</v>
      </c>
      <c r="N1657" t="s">
        <v>76</v>
      </c>
      <c r="O1657" t="s">
        <v>76</v>
      </c>
      <c r="P1657" t="s">
        <v>110</v>
      </c>
      <c r="Q1657">
        <v>1</v>
      </c>
      <c r="R1657">
        <v>1</v>
      </c>
      <c r="S1657">
        <v>1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541</v>
      </c>
      <c r="AH1657">
        <v>0</v>
      </c>
      <c r="AI1657">
        <v>541</v>
      </c>
      <c r="AJ1657">
        <v>186</v>
      </c>
      <c r="AK1657">
        <v>1</v>
      </c>
      <c r="AL1657">
        <v>0</v>
      </c>
      <c r="AM1657">
        <v>0</v>
      </c>
      <c r="AN1657">
        <v>0</v>
      </c>
      <c r="AO1657">
        <v>0</v>
      </c>
      <c r="AP1657">
        <v>1</v>
      </c>
      <c r="AQ1657">
        <v>324</v>
      </c>
      <c r="AR1657">
        <v>217</v>
      </c>
      <c r="AS1657">
        <v>45</v>
      </c>
      <c r="AT1657" s="1">
        <v>312.45999999999998</v>
      </c>
      <c r="AU1657" s="1">
        <v>312.45999999999998</v>
      </c>
      <c r="AV1657" s="1">
        <v>169040.86</v>
      </c>
      <c r="AW1657" s="1">
        <v>0</v>
      </c>
      <c r="AX1657" t="s">
        <v>2807</v>
      </c>
    </row>
    <row r="1658" spans="1:50" x14ac:dyDescent="0.25">
      <c r="A1658" t="s">
        <v>2808</v>
      </c>
      <c r="B1658" t="s">
        <v>51</v>
      </c>
      <c r="C1658" t="s">
        <v>156</v>
      </c>
      <c r="D1658" t="s">
        <v>2809</v>
      </c>
      <c r="E1658" t="s">
        <v>2810</v>
      </c>
      <c r="F1658" t="s">
        <v>2811</v>
      </c>
      <c r="G1658" t="s">
        <v>56</v>
      </c>
      <c r="H1658" t="s">
        <v>57</v>
      </c>
      <c r="I1658" t="s">
        <v>58</v>
      </c>
      <c r="J1658" t="s">
        <v>2812</v>
      </c>
      <c r="K1658" t="s">
        <v>2813</v>
      </c>
      <c r="L1658" t="s">
        <v>61</v>
      </c>
      <c r="M1658" t="s">
        <v>76</v>
      </c>
      <c r="N1658" t="s">
        <v>76</v>
      </c>
      <c r="O1658" t="s">
        <v>76</v>
      </c>
      <c r="P1658" t="s">
        <v>65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2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 s="1" t="s">
        <v>78</v>
      </c>
      <c r="AU1658" s="1">
        <v>0</v>
      </c>
      <c r="AV1658" s="1">
        <v>0</v>
      </c>
      <c r="AW1658" s="1">
        <v>0</v>
      </c>
      <c r="AX1658" t="s">
        <v>2813</v>
      </c>
    </row>
    <row r="1659" spans="1:50" x14ac:dyDescent="0.25">
      <c r="A1659" t="s">
        <v>2814</v>
      </c>
      <c r="B1659" t="s">
        <v>67</v>
      </c>
      <c r="C1659">
        <v>2014</v>
      </c>
      <c r="D1659" t="s">
        <v>2815</v>
      </c>
      <c r="E1659" t="s">
        <v>1433</v>
      </c>
      <c r="F1659" t="s">
        <v>132</v>
      </c>
      <c r="G1659" t="s">
        <v>71</v>
      </c>
      <c r="H1659" t="s">
        <v>72</v>
      </c>
      <c r="I1659" t="s">
        <v>133</v>
      </c>
      <c r="J1659" t="s">
        <v>134</v>
      </c>
      <c r="K1659" t="s">
        <v>135</v>
      </c>
      <c r="L1659" t="s">
        <v>61</v>
      </c>
      <c r="M1659" t="s">
        <v>62</v>
      </c>
      <c r="N1659" t="s">
        <v>76</v>
      </c>
      <c r="O1659" t="s">
        <v>76</v>
      </c>
      <c r="P1659" t="s">
        <v>77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 s="1" t="s">
        <v>78</v>
      </c>
      <c r="AU1659" s="1">
        <v>0</v>
      </c>
      <c r="AV1659" s="1">
        <v>0</v>
      </c>
      <c r="AW1659" s="1">
        <v>0</v>
      </c>
      <c r="AX1659" t="s">
        <v>135</v>
      </c>
    </row>
    <row r="1660" spans="1:50" x14ac:dyDescent="0.25">
      <c r="A1660" t="s">
        <v>2829</v>
      </c>
      <c r="B1660" t="s">
        <v>51</v>
      </c>
      <c r="C1660" t="s">
        <v>112</v>
      </c>
      <c r="D1660" t="s">
        <v>2830</v>
      </c>
      <c r="E1660" t="s">
        <v>2831</v>
      </c>
      <c r="F1660" t="s">
        <v>708</v>
      </c>
      <c r="G1660" t="s">
        <v>56</v>
      </c>
      <c r="H1660" t="s">
        <v>57</v>
      </c>
      <c r="I1660" t="s">
        <v>58</v>
      </c>
      <c r="J1660" t="s">
        <v>709</v>
      </c>
      <c r="K1660" t="s">
        <v>710</v>
      </c>
      <c r="L1660" t="s">
        <v>61</v>
      </c>
      <c r="M1660" t="s">
        <v>76</v>
      </c>
      <c r="N1660" t="s">
        <v>76</v>
      </c>
      <c r="O1660" t="s">
        <v>76</v>
      </c>
      <c r="P1660" t="s">
        <v>65</v>
      </c>
      <c r="Q1660">
        <v>3750</v>
      </c>
      <c r="R1660">
        <v>3750</v>
      </c>
      <c r="S1660">
        <v>3246</v>
      </c>
      <c r="T1660">
        <v>2994</v>
      </c>
      <c r="U1660">
        <v>2994</v>
      </c>
      <c r="V1660">
        <v>1077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1092</v>
      </c>
      <c r="AH1660">
        <v>0</v>
      </c>
      <c r="AI1660">
        <v>1092</v>
      </c>
      <c r="AJ1660">
        <v>0</v>
      </c>
      <c r="AK1660">
        <v>3664</v>
      </c>
      <c r="AL1660">
        <v>86</v>
      </c>
      <c r="AM1660">
        <v>0</v>
      </c>
      <c r="AN1660">
        <v>0</v>
      </c>
      <c r="AO1660">
        <v>0</v>
      </c>
      <c r="AP1660">
        <v>3750</v>
      </c>
      <c r="AQ1660">
        <v>1092</v>
      </c>
      <c r="AR1660">
        <v>0</v>
      </c>
      <c r="AS1660">
        <v>0</v>
      </c>
      <c r="AT1660" s="1">
        <v>897.12</v>
      </c>
      <c r="AU1660" s="1">
        <v>3364200</v>
      </c>
      <c r="AV1660" s="1">
        <v>979655.04</v>
      </c>
      <c r="AW1660" s="1">
        <v>0</v>
      </c>
      <c r="AX1660" t="s">
        <v>710</v>
      </c>
    </row>
    <row r="1661" spans="1:50" x14ac:dyDescent="0.25">
      <c r="A1661" t="s">
        <v>2832</v>
      </c>
      <c r="B1661" t="s">
        <v>67</v>
      </c>
      <c r="C1661">
        <v>2014</v>
      </c>
      <c r="D1661" t="s">
        <v>2833</v>
      </c>
      <c r="E1661" t="s">
        <v>69</v>
      </c>
      <c r="F1661" t="s">
        <v>70</v>
      </c>
      <c r="G1661" t="s">
        <v>71</v>
      </c>
      <c r="H1661" t="s">
        <v>72</v>
      </c>
      <c r="I1661" t="s">
        <v>73</v>
      </c>
      <c r="J1661" t="s">
        <v>74</v>
      </c>
      <c r="K1661" t="s">
        <v>75</v>
      </c>
      <c r="L1661" t="s">
        <v>61</v>
      </c>
      <c r="M1661" t="s">
        <v>76</v>
      </c>
      <c r="N1661" t="s">
        <v>76</v>
      </c>
      <c r="O1661" t="s">
        <v>76</v>
      </c>
      <c r="P1661" t="s">
        <v>77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 s="1" t="s">
        <v>78</v>
      </c>
      <c r="AU1661" s="1">
        <v>0</v>
      </c>
      <c r="AV1661" s="1">
        <v>0</v>
      </c>
      <c r="AW1661" s="1">
        <v>0</v>
      </c>
      <c r="AX1661" t="s">
        <v>75</v>
      </c>
    </row>
    <row r="1662" spans="1:50" x14ac:dyDescent="0.25">
      <c r="A1662" t="s">
        <v>2834</v>
      </c>
      <c r="B1662" t="s">
        <v>67</v>
      </c>
      <c r="C1662">
        <v>2014</v>
      </c>
      <c r="D1662" t="s">
        <v>2835</v>
      </c>
      <c r="E1662" t="s">
        <v>419</v>
      </c>
      <c r="F1662" t="s">
        <v>420</v>
      </c>
      <c r="G1662" t="s">
        <v>71</v>
      </c>
      <c r="H1662" t="s">
        <v>72</v>
      </c>
      <c r="I1662" t="s">
        <v>133</v>
      </c>
      <c r="J1662" t="s">
        <v>421</v>
      </c>
      <c r="K1662" t="s">
        <v>422</v>
      </c>
      <c r="L1662" t="s">
        <v>61</v>
      </c>
      <c r="M1662" t="s">
        <v>76</v>
      </c>
      <c r="N1662" t="s">
        <v>76</v>
      </c>
      <c r="O1662" t="s">
        <v>76</v>
      </c>
      <c r="P1662" t="s">
        <v>77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 s="1" t="s">
        <v>78</v>
      </c>
      <c r="AU1662" s="1">
        <v>0</v>
      </c>
      <c r="AV1662" s="1">
        <v>0</v>
      </c>
      <c r="AW1662" s="1">
        <v>0</v>
      </c>
      <c r="AX1662" t="s">
        <v>422</v>
      </c>
    </row>
    <row r="1663" spans="1:50" x14ac:dyDescent="0.25">
      <c r="A1663" t="s">
        <v>2836</v>
      </c>
      <c r="B1663" t="s">
        <v>190</v>
      </c>
      <c r="C1663" t="s">
        <v>791</v>
      </c>
      <c r="D1663" t="s">
        <v>2837</v>
      </c>
      <c r="E1663" t="s">
        <v>2838</v>
      </c>
      <c r="F1663" t="s">
        <v>229</v>
      </c>
      <c r="G1663" t="s">
        <v>71</v>
      </c>
      <c r="H1663" t="s">
        <v>106</v>
      </c>
      <c r="I1663" t="s">
        <v>230</v>
      </c>
      <c r="J1663" t="s">
        <v>231</v>
      </c>
      <c r="K1663" t="s">
        <v>229</v>
      </c>
      <c r="L1663" t="s">
        <v>196</v>
      </c>
      <c r="M1663" t="s">
        <v>76</v>
      </c>
      <c r="N1663" t="s">
        <v>76</v>
      </c>
      <c r="O1663" t="s">
        <v>76</v>
      </c>
      <c r="P1663" t="s">
        <v>110</v>
      </c>
      <c r="Q1663">
        <v>36</v>
      </c>
      <c r="R1663">
        <v>36</v>
      </c>
      <c r="S1663">
        <v>36</v>
      </c>
      <c r="T1663">
        <v>36</v>
      </c>
      <c r="U1663">
        <v>36</v>
      </c>
      <c r="V1663">
        <v>36</v>
      </c>
      <c r="W1663">
        <v>36</v>
      </c>
      <c r="X1663">
        <v>36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36</v>
      </c>
      <c r="AL1663">
        <v>0</v>
      </c>
      <c r="AM1663">
        <v>0</v>
      </c>
      <c r="AN1663">
        <v>0</v>
      </c>
      <c r="AO1663">
        <v>0</v>
      </c>
      <c r="AP1663">
        <v>36</v>
      </c>
      <c r="AQ1663">
        <v>0</v>
      </c>
      <c r="AR1663">
        <v>0</v>
      </c>
      <c r="AS1663">
        <v>0</v>
      </c>
      <c r="AT1663" s="1">
        <v>534.85</v>
      </c>
      <c r="AU1663" s="1">
        <v>19254.600000000002</v>
      </c>
      <c r="AV1663" s="1">
        <v>0</v>
      </c>
      <c r="AW1663" s="1">
        <v>19254.600000000002</v>
      </c>
      <c r="AX1663" t="s">
        <v>229</v>
      </c>
    </row>
    <row r="1664" spans="1:50" x14ac:dyDescent="0.25">
      <c r="A1664" t="s">
        <v>2839</v>
      </c>
      <c r="B1664" t="s">
        <v>67</v>
      </c>
      <c r="C1664">
        <v>2014</v>
      </c>
      <c r="D1664" t="s">
        <v>2840</v>
      </c>
      <c r="E1664" t="s">
        <v>2841</v>
      </c>
      <c r="F1664" t="s">
        <v>2842</v>
      </c>
      <c r="G1664" t="s">
        <v>71</v>
      </c>
      <c r="H1664" t="s">
        <v>72</v>
      </c>
      <c r="I1664" t="s">
        <v>73</v>
      </c>
      <c r="J1664" t="s">
        <v>2843</v>
      </c>
      <c r="K1664" t="s">
        <v>2844</v>
      </c>
      <c r="L1664" t="s">
        <v>61</v>
      </c>
      <c r="M1664" t="s">
        <v>76</v>
      </c>
      <c r="N1664" t="s">
        <v>76</v>
      </c>
      <c r="O1664" t="s">
        <v>76</v>
      </c>
      <c r="P1664" t="s">
        <v>77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 s="1" t="s">
        <v>78</v>
      </c>
      <c r="AU1664" s="1">
        <v>0</v>
      </c>
      <c r="AV1664" s="1">
        <v>0</v>
      </c>
      <c r="AW1664" s="1">
        <v>0</v>
      </c>
      <c r="AX1664" t="s">
        <v>2844</v>
      </c>
    </row>
    <row r="1665" spans="1:50" x14ac:dyDescent="0.25">
      <c r="A1665" t="s">
        <v>6606</v>
      </c>
      <c r="B1665" t="s">
        <v>101</v>
      </c>
      <c r="C1665" t="s">
        <v>468</v>
      </c>
      <c r="D1665" t="s">
        <v>6607</v>
      </c>
      <c r="E1665" t="s">
        <v>1494</v>
      </c>
      <c r="F1665" t="s">
        <v>987</v>
      </c>
      <c r="G1665" t="s">
        <v>71</v>
      </c>
      <c r="H1665" t="s">
        <v>106</v>
      </c>
      <c r="I1665" t="s">
        <v>73</v>
      </c>
      <c r="J1665" t="s">
        <v>988</v>
      </c>
      <c r="K1665" t="s">
        <v>989</v>
      </c>
      <c r="L1665" t="s">
        <v>61</v>
      </c>
      <c r="M1665" t="s">
        <v>76</v>
      </c>
      <c r="N1665" t="s">
        <v>76</v>
      </c>
      <c r="O1665" t="s">
        <v>76</v>
      </c>
      <c r="P1665" t="s">
        <v>110</v>
      </c>
      <c r="Q1665">
        <v>13</v>
      </c>
      <c r="R1665">
        <v>13</v>
      </c>
      <c r="S1665">
        <v>13</v>
      </c>
      <c r="T1665">
        <v>13</v>
      </c>
      <c r="U1665">
        <v>13</v>
      </c>
      <c r="V1665">
        <v>13</v>
      </c>
      <c r="W1665">
        <v>13</v>
      </c>
      <c r="X1665">
        <v>13</v>
      </c>
      <c r="Y1665">
        <v>13</v>
      </c>
      <c r="Z1665">
        <v>13</v>
      </c>
      <c r="AA1665">
        <v>13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13</v>
      </c>
      <c r="AL1665">
        <v>0</v>
      </c>
      <c r="AM1665">
        <v>0</v>
      </c>
      <c r="AN1665">
        <v>0</v>
      </c>
      <c r="AO1665">
        <v>0</v>
      </c>
      <c r="AP1665">
        <v>13</v>
      </c>
      <c r="AQ1665">
        <v>0</v>
      </c>
      <c r="AR1665">
        <v>0</v>
      </c>
      <c r="AS1665">
        <v>0</v>
      </c>
      <c r="AT1665" s="1">
        <v>578.20000000000005</v>
      </c>
      <c r="AU1665" s="1">
        <v>7516.6</v>
      </c>
      <c r="AV1665" s="1">
        <v>0</v>
      </c>
      <c r="AW1665" s="1">
        <v>7516.6</v>
      </c>
      <c r="AX1665" t="s">
        <v>989</v>
      </c>
    </row>
    <row r="1666" spans="1:50" x14ac:dyDescent="0.25">
      <c r="A1666" t="s">
        <v>6608</v>
      </c>
      <c r="B1666" t="s">
        <v>67</v>
      </c>
      <c r="C1666">
        <v>2014</v>
      </c>
      <c r="D1666" t="s">
        <v>6609</v>
      </c>
      <c r="E1666" t="s">
        <v>2574</v>
      </c>
      <c r="F1666" t="s">
        <v>414</v>
      </c>
      <c r="G1666" t="s">
        <v>71</v>
      </c>
      <c r="H1666" t="s">
        <v>72</v>
      </c>
      <c r="I1666" t="s">
        <v>73</v>
      </c>
      <c r="J1666" t="s">
        <v>415</v>
      </c>
      <c r="K1666" t="s">
        <v>416</v>
      </c>
      <c r="L1666" t="s">
        <v>61</v>
      </c>
      <c r="M1666" t="s">
        <v>76</v>
      </c>
      <c r="N1666" t="s">
        <v>76</v>
      </c>
      <c r="O1666" t="s">
        <v>76</v>
      </c>
      <c r="P1666" t="s">
        <v>77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 s="1" t="s">
        <v>78</v>
      </c>
      <c r="AU1666" s="1">
        <v>0</v>
      </c>
      <c r="AV1666" s="1">
        <v>0</v>
      </c>
      <c r="AW1666" s="1">
        <v>0</v>
      </c>
      <c r="AX1666" t="s">
        <v>416</v>
      </c>
    </row>
    <row r="1667" spans="1:50" x14ac:dyDescent="0.25">
      <c r="A1667" t="s">
        <v>6610</v>
      </c>
      <c r="B1667" t="s">
        <v>51</v>
      </c>
      <c r="C1667" t="s">
        <v>162</v>
      </c>
      <c r="D1667" t="s">
        <v>6611</v>
      </c>
      <c r="E1667" t="s">
        <v>6612</v>
      </c>
      <c r="F1667" t="s">
        <v>1671</v>
      </c>
      <c r="G1667" t="s">
        <v>56</v>
      </c>
      <c r="H1667" t="s">
        <v>57</v>
      </c>
      <c r="I1667" t="s">
        <v>58</v>
      </c>
      <c r="J1667" t="s">
        <v>1672</v>
      </c>
      <c r="K1667" t="s">
        <v>1673</v>
      </c>
      <c r="L1667" t="s">
        <v>61</v>
      </c>
      <c r="M1667" t="s">
        <v>62</v>
      </c>
      <c r="N1667" t="s">
        <v>76</v>
      </c>
      <c r="O1667" t="s">
        <v>76</v>
      </c>
      <c r="P1667" t="s">
        <v>65</v>
      </c>
      <c r="Q1667">
        <v>53</v>
      </c>
      <c r="R1667">
        <v>53</v>
      </c>
      <c r="S1667">
        <v>53</v>
      </c>
      <c r="T1667">
        <v>53</v>
      </c>
      <c r="U1667">
        <v>53</v>
      </c>
      <c r="V1667">
        <v>53</v>
      </c>
      <c r="W1667">
        <v>53</v>
      </c>
      <c r="X1667">
        <v>53</v>
      </c>
      <c r="Y1667">
        <v>53</v>
      </c>
      <c r="Z1667">
        <v>53</v>
      </c>
      <c r="AA1667">
        <v>53</v>
      </c>
      <c r="AB1667">
        <v>53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53</v>
      </c>
      <c r="AM1667">
        <v>0</v>
      </c>
      <c r="AN1667">
        <v>0</v>
      </c>
      <c r="AO1667">
        <v>0</v>
      </c>
      <c r="AP1667">
        <v>53</v>
      </c>
      <c r="AQ1667">
        <v>0</v>
      </c>
      <c r="AR1667">
        <v>0</v>
      </c>
      <c r="AS1667">
        <v>0</v>
      </c>
      <c r="AT1667" s="1">
        <v>588.63</v>
      </c>
      <c r="AU1667" s="1">
        <v>31197.39</v>
      </c>
      <c r="AV1667" s="1">
        <v>0</v>
      </c>
      <c r="AW1667" s="1">
        <v>31197.39</v>
      </c>
      <c r="AX1667" t="s">
        <v>1673</v>
      </c>
    </row>
    <row r="1668" spans="1:50" x14ac:dyDescent="0.25">
      <c r="A1668" t="s">
        <v>6613</v>
      </c>
      <c r="B1668" t="s">
        <v>67</v>
      </c>
      <c r="C1668">
        <v>2014</v>
      </c>
      <c r="D1668" t="s">
        <v>6614</v>
      </c>
      <c r="E1668" t="s">
        <v>589</v>
      </c>
      <c r="F1668" t="s">
        <v>458</v>
      </c>
      <c r="G1668" t="s">
        <v>71</v>
      </c>
      <c r="H1668" t="s">
        <v>72</v>
      </c>
      <c r="I1668" t="s">
        <v>73</v>
      </c>
      <c r="J1668" t="s">
        <v>459</v>
      </c>
      <c r="K1668" t="s">
        <v>460</v>
      </c>
      <c r="L1668" t="s">
        <v>61</v>
      </c>
      <c r="M1668" t="s">
        <v>76</v>
      </c>
      <c r="N1668" t="s">
        <v>76</v>
      </c>
      <c r="O1668" t="s">
        <v>76</v>
      </c>
      <c r="P1668" t="s">
        <v>77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 s="1" t="s">
        <v>78</v>
      </c>
      <c r="AU1668" s="1">
        <v>0</v>
      </c>
      <c r="AV1668" s="1">
        <v>0</v>
      </c>
      <c r="AW1668" s="1">
        <v>0</v>
      </c>
      <c r="AX1668" t="s">
        <v>460</v>
      </c>
    </row>
    <row r="1669" spans="1:50" x14ac:dyDescent="0.25">
      <c r="A1669" t="s">
        <v>6615</v>
      </c>
      <c r="B1669" t="s">
        <v>67</v>
      </c>
      <c r="C1669" t="s">
        <v>575</v>
      </c>
      <c r="D1669" t="s">
        <v>6616</v>
      </c>
      <c r="E1669" t="s">
        <v>6617</v>
      </c>
      <c r="F1669" t="s">
        <v>174</v>
      </c>
      <c r="G1669" t="s">
        <v>71</v>
      </c>
      <c r="H1669" t="s">
        <v>72</v>
      </c>
      <c r="I1669" t="s">
        <v>73</v>
      </c>
      <c r="J1669" t="s">
        <v>175</v>
      </c>
      <c r="K1669" t="s">
        <v>176</v>
      </c>
      <c r="L1669" t="s">
        <v>61</v>
      </c>
      <c r="M1669" t="s">
        <v>62</v>
      </c>
      <c r="N1669" t="s">
        <v>76</v>
      </c>
      <c r="O1669" t="s">
        <v>76</v>
      </c>
      <c r="P1669" t="s">
        <v>77</v>
      </c>
      <c r="Q1669">
        <v>17</v>
      </c>
      <c r="R1669">
        <v>17</v>
      </c>
      <c r="S1669">
        <v>17</v>
      </c>
      <c r="T1669">
        <v>17</v>
      </c>
      <c r="U1669">
        <v>17</v>
      </c>
      <c r="V1669">
        <v>17</v>
      </c>
      <c r="W1669">
        <v>17</v>
      </c>
      <c r="X1669">
        <v>17</v>
      </c>
      <c r="Y1669">
        <v>17</v>
      </c>
      <c r="Z1669">
        <v>17</v>
      </c>
      <c r="AA1669">
        <v>17</v>
      </c>
      <c r="AB1669">
        <v>17</v>
      </c>
      <c r="AC1669">
        <v>17</v>
      </c>
      <c r="AD1669">
        <v>17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17</v>
      </c>
      <c r="AL1669">
        <v>0</v>
      </c>
      <c r="AM1669">
        <v>0</v>
      </c>
      <c r="AN1669">
        <v>0</v>
      </c>
      <c r="AO1669">
        <v>0</v>
      </c>
      <c r="AP1669">
        <v>17</v>
      </c>
      <c r="AQ1669">
        <v>0</v>
      </c>
      <c r="AR1669">
        <v>0</v>
      </c>
      <c r="AS1669">
        <v>0</v>
      </c>
      <c r="AT1669" s="1">
        <v>579.77</v>
      </c>
      <c r="AU1669" s="1">
        <v>9856.09</v>
      </c>
      <c r="AV1669" s="1">
        <v>0</v>
      </c>
      <c r="AW1669" s="1">
        <v>9856.09</v>
      </c>
      <c r="AX1669" t="s">
        <v>176</v>
      </c>
    </row>
    <row r="1670" spans="1:50" x14ac:dyDescent="0.25">
      <c r="A1670" t="s">
        <v>3049</v>
      </c>
      <c r="B1670" t="s">
        <v>67</v>
      </c>
      <c r="C1670">
        <v>2014</v>
      </c>
      <c r="D1670" t="s">
        <v>3050</v>
      </c>
      <c r="E1670" t="s">
        <v>3051</v>
      </c>
      <c r="F1670" t="s">
        <v>550</v>
      </c>
      <c r="G1670" t="s">
        <v>71</v>
      </c>
      <c r="H1670" t="s">
        <v>72</v>
      </c>
      <c r="I1670" t="s">
        <v>391</v>
      </c>
      <c r="J1670" t="s">
        <v>551</v>
      </c>
      <c r="K1670" t="s">
        <v>552</v>
      </c>
      <c r="L1670" t="s">
        <v>61</v>
      </c>
      <c r="M1670" t="s">
        <v>76</v>
      </c>
      <c r="N1670" t="s">
        <v>76</v>
      </c>
      <c r="O1670" t="s">
        <v>76</v>
      </c>
      <c r="P1670" t="s">
        <v>77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 s="1" t="s">
        <v>78</v>
      </c>
      <c r="AU1670" s="1">
        <v>0</v>
      </c>
      <c r="AV1670" s="1">
        <v>0</v>
      </c>
      <c r="AW1670" s="1">
        <v>0</v>
      </c>
      <c r="AX1670" t="s">
        <v>552</v>
      </c>
    </row>
    <row r="1671" spans="1:50" x14ac:dyDescent="0.25">
      <c r="A1671" t="s">
        <v>3052</v>
      </c>
      <c r="B1671" t="s">
        <v>67</v>
      </c>
      <c r="C1671">
        <v>2014</v>
      </c>
      <c r="D1671" t="s">
        <v>3053</v>
      </c>
      <c r="E1671" t="s">
        <v>636</v>
      </c>
      <c r="F1671" t="s">
        <v>637</v>
      </c>
      <c r="G1671" t="s">
        <v>71</v>
      </c>
      <c r="H1671" t="s">
        <v>72</v>
      </c>
      <c r="I1671" t="s">
        <v>73</v>
      </c>
      <c r="J1671" t="s">
        <v>638</v>
      </c>
      <c r="K1671" t="s">
        <v>639</v>
      </c>
      <c r="L1671" t="s">
        <v>61</v>
      </c>
      <c r="M1671" t="s">
        <v>76</v>
      </c>
      <c r="N1671" t="s">
        <v>76</v>
      </c>
      <c r="O1671" t="s">
        <v>76</v>
      </c>
      <c r="P1671" t="s">
        <v>77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 s="1" t="s">
        <v>78</v>
      </c>
      <c r="AU1671" s="1">
        <v>0</v>
      </c>
      <c r="AV1671" s="1">
        <v>0</v>
      </c>
      <c r="AW1671" s="1">
        <v>0</v>
      </c>
      <c r="AX1671" t="s">
        <v>639</v>
      </c>
    </row>
    <row r="1672" spans="1:50" x14ac:dyDescent="0.25">
      <c r="A1672" t="s">
        <v>3054</v>
      </c>
      <c r="B1672" t="s">
        <v>51</v>
      </c>
      <c r="C1672" t="s">
        <v>156</v>
      </c>
      <c r="D1672" t="s">
        <v>3055</v>
      </c>
      <c r="E1672" t="s">
        <v>3056</v>
      </c>
      <c r="F1672" t="s">
        <v>1267</v>
      </c>
      <c r="G1672" t="s">
        <v>56</v>
      </c>
      <c r="H1672" t="s">
        <v>57</v>
      </c>
      <c r="I1672" t="s">
        <v>90</v>
      </c>
      <c r="J1672" t="s">
        <v>91</v>
      </c>
      <c r="K1672" t="s">
        <v>1268</v>
      </c>
      <c r="L1672" t="s">
        <v>61</v>
      </c>
      <c r="M1672" t="s">
        <v>62</v>
      </c>
      <c r="N1672" t="s">
        <v>76</v>
      </c>
      <c r="O1672" t="s">
        <v>76</v>
      </c>
      <c r="P1672" t="s">
        <v>65</v>
      </c>
      <c r="Q1672">
        <v>1643</v>
      </c>
      <c r="R1672">
        <v>1643</v>
      </c>
      <c r="S1672">
        <v>793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4104</v>
      </c>
      <c r="AH1672">
        <v>0</v>
      </c>
      <c r="AI1672">
        <v>4104</v>
      </c>
      <c r="AJ1672">
        <v>7368</v>
      </c>
      <c r="AK1672">
        <v>23</v>
      </c>
      <c r="AL1672">
        <v>36</v>
      </c>
      <c r="AM1672">
        <v>0</v>
      </c>
      <c r="AN1672">
        <v>1584</v>
      </c>
      <c r="AO1672">
        <v>0</v>
      </c>
      <c r="AP1672">
        <v>1643</v>
      </c>
      <c r="AQ1672">
        <v>0</v>
      </c>
      <c r="AR1672">
        <v>4104</v>
      </c>
      <c r="AS1672">
        <v>636</v>
      </c>
      <c r="AT1672" s="1">
        <v>496.65</v>
      </c>
      <c r="AU1672" s="1">
        <v>815995.95</v>
      </c>
      <c r="AV1672" s="1">
        <v>2038251.5999999999</v>
      </c>
      <c r="AW1672" s="1">
        <v>0</v>
      </c>
      <c r="AX1672" t="s">
        <v>1268</v>
      </c>
    </row>
    <row r="1673" spans="1:50" x14ac:dyDescent="0.25">
      <c r="A1673" t="s">
        <v>3057</v>
      </c>
      <c r="B1673" t="s">
        <v>51</v>
      </c>
      <c r="C1673" t="s">
        <v>143</v>
      </c>
      <c r="D1673" t="s">
        <v>3058</v>
      </c>
      <c r="E1673" t="s">
        <v>3059</v>
      </c>
      <c r="F1673" t="s">
        <v>714</v>
      </c>
      <c r="G1673" t="s">
        <v>56</v>
      </c>
      <c r="H1673" t="s">
        <v>72</v>
      </c>
      <c r="I1673" t="s">
        <v>90</v>
      </c>
      <c r="J1673" t="s">
        <v>715</v>
      </c>
      <c r="K1673" t="s">
        <v>716</v>
      </c>
      <c r="L1673" t="s">
        <v>61</v>
      </c>
      <c r="M1673" t="s">
        <v>76</v>
      </c>
      <c r="N1673" t="s">
        <v>76</v>
      </c>
      <c r="O1673" t="s">
        <v>76</v>
      </c>
      <c r="P1673" t="s">
        <v>65</v>
      </c>
      <c r="Q1673">
        <v>141</v>
      </c>
      <c r="R1673">
        <v>141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24</v>
      </c>
      <c r="AG1673">
        <v>0</v>
      </c>
      <c r="AH1673">
        <v>0</v>
      </c>
      <c r="AI1673">
        <v>24</v>
      </c>
      <c r="AJ1673">
        <v>154</v>
      </c>
      <c r="AK1673">
        <v>141</v>
      </c>
      <c r="AL1673">
        <v>0</v>
      </c>
      <c r="AM1673">
        <v>0</v>
      </c>
      <c r="AN1673">
        <v>0</v>
      </c>
      <c r="AO1673">
        <v>0</v>
      </c>
      <c r="AP1673">
        <v>141</v>
      </c>
      <c r="AQ1673">
        <v>0</v>
      </c>
      <c r="AR1673">
        <v>24</v>
      </c>
      <c r="AS1673">
        <v>93</v>
      </c>
      <c r="AT1673" s="1">
        <v>461.11470000000003</v>
      </c>
      <c r="AU1673" s="1">
        <v>65017.172700000003</v>
      </c>
      <c r="AV1673" s="1">
        <v>11066.7528</v>
      </c>
      <c r="AW1673" s="1">
        <v>0</v>
      </c>
      <c r="AX1673" t="s">
        <v>716</v>
      </c>
    </row>
    <row r="1674" spans="1:50" x14ac:dyDescent="0.25">
      <c r="A1674" t="s">
        <v>3060</v>
      </c>
      <c r="B1674" t="s">
        <v>101</v>
      </c>
      <c r="C1674" t="s">
        <v>102</v>
      </c>
      <c r="D1674" t="s">
        <v>3061</v>
      </c>
      <c r="E1674" t="s">
        <v>3062</v>
      </c>
      <c r="F1674" t="s">
        <v>105</v>
      </c>
      <c r="G1674" t="s">
        <v>71</v>
      </c>
      <c r="H1674" t="s">
        <v>106</v>
      </c>
      <c r="I1674" t="s">
        <v>107</v>
      </c>
      <c r="J1674" t="s">
        <v>108</v>
      </c>
      <c r="K1674" t="s">
        <v>109</v>
      </c>
      <c r="L1674" t="s">
        <v>61</v>
      </c>
      <c r="M1674" t="s">
        <v>76</v>
      </c>
      <c r="N1674" t="s">
        <v>76</v>
      </c>
      <c r="O1674" t="s">
        <v>76</v>
      </c>
      <c r="P1674" t="s">
        <v>110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 s="1" t="s">
        <v>78</v>
      </c>
      <c r="AU1674" s="1">
        <v>0</v>
      </c>
      <c r="AV1674" s="1">
        <v>0</v>
      </c>
      <c r="AW1674" s="1">
        <v>0</v>
      </c>
      <c r="AX1674" t="s">
        <v>109</v>
      </c>
    </row>
    <row r="1675" spans="1:50" x14ac:dyDescent="0.25">
      <c r="A1675" t="s">
        <v>2655</v>
      </c>
      <c r="B1675" t="s">
        <v>51</v>
      </c>
      <c r="C1675" t="s">
        <v>112</v>
      </c>
      <c r="D1675" t="s">
        <v>2656</v>
      </c>
      <c r="E1675" t="s">
        <v>2657</v>
      </c>
      <c r="F1675" t="s">
        <v>841</v>
      </c>
      <c r="G1675" t="s">
        <v>56</v>
      </c>
      <c r="H1675" t="s">
        <v>57</v>
      </c>
      <c r="I1675" t="s">
        <v>58</v>
      </c>
      <c r="J1675" t="s">
        <v>842</v>
      </c>
      <c r="K1675" t="s">
        <v>843</v>
      </c>
      <c r="L1675" t="s">
        <v>61</v>
      </c>
      <c r="M1675" t="s">
        <v>76</v>
      </c>
      <c r="N1675" t="s">
        <v>76</v>
      </c>
      <c r="O1675" t="s">
        <v>76</v>
      </c>
      <c r="P1675" t="s">
        <v>65</v>
      </c>
      <c r="Q1675">
        <v>1262</v>
      </c>
      <c r="R1675">
        <v>1262</v>
      </c>
      <c r="S1675">
        <v>668</v>
      </c>
      <c r="T1675">
        <v>668</v>
      </c>
      <c r="U1675">
        <v>668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1716</v>
      </c>
      <c r="AH1675">
        <v>0</v>
      </c>
      <c r="AI1675">
        <v>1716</v>
      </c>
      <c r="AJ1675">
        <v>132</v>
      </c>
      <c r="AK1675">
        <v>1221</v>
      </c>
      <c r="AL1675">
        <v>41</v>
      </c>
      <c r="AM1675">
        <v>0</v>
      </c>
      <c r="AN1675">
        <v>0</v>
      </c>
      <c r="AO1675">
        <v>0</v>
      </c>
      <c r="AP1675">
        <v>1262</v>
      </c>
      <c r="AQ1675">
        <v>792</v>
      </c>
      <c r="AR1675">
        <v>924</v>
      </c>
      <c r="AS1675">
        <v>396</v>
      </c>
      <c r="AT1675" s="1">
        <v>971.47</v>
      </c>
      <c r="AU1675" s="1">
        <v>1225995.1400000001</v>
      </c>
      <c r="AV1675" s="1">
        <v>1667042.52</v>
      </c>
      <c r="AW1675" s="1">
        <v>0</v>
      </c>
      <c r="AX1675" t="s">
        <v>843</v>
      </c>
    </row>
    <row r="1676" spans="1:50" x14ac:dyDescent="0.25">
      <c r="A1676" t="s">
        <v>2658</v>
      </c>
      <c r="B1676" t="s">
        <v>67</v>
      </c>
      <c r="C1676" t="s">
        <v>455</v>
      </c>
      <c r="D1676" t="s">
        <v>2659</v>
      </c>
      <c r="E1676" t="s">
        <v>2660</v>
      </c>
      <c r="F1676" t="s">
        <v>236</v>
      </c>
      <c r="G1676" t="s">
        <v>71</v>
      </c>
      <c r="H1676" t="s">
        <v>72</v>
      </c>
      <c r="I1676" t="s">
        <v>73</v>
      </c>
      <c r="J1676" t="s">
        <v>237</v>
      </c>
      <c r="K1676" t="s">
        <v>238</v>
      </c>
      <c r="L1676" t="s">
        <v>61</v>
      </c>
      <c r="M1676" t="s">
        <v>62</v>
      </c>
      <c r="N1676" t="s">
        <v>76</v>
      </c>
      <c r="O1676" t="s">
        <v>76</v>
      </c>
      <c r="P1676" t="s">
        <v>77</v>
      </c>
      <c r="Q1676">
        <v>6</v>
      </c>
      <c r="R1676">
        <v>6</v>
      </c>
      <c r="S1676">
        <v>6</v>
      </c>
      <c r="T1676">
        <v>6</v>
      </c>
      <c r="U1676">
        <v>6</v>
      </c>
      <c r="V1676">
        <v>6</v>
      </c>
      <c r="W1676">
        <v>6</v>
      </c>
      <c r="X1676">
        <v>6</v>
      </c>
      <c r="Y1676">
        <v>6</v>
      </c>
      <c r="Z1676">
        <v>6</v>
      </c>
      <c r="AA1676">
        <v>6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6</v>
      </c>
      <c r="AL1676">
        <v>0</v>
      </c>
      <c r="AM1676">
        <v>0</v>
      </c>
      <c r="AN1676">
        <v>0</v>
      </c>
      <c r="AO1676">
        <v>0</v>
      </c>
      <c r="AP1676">
        <v>6</v>
      </c>
      <c r="AQ1676">
        <v>0</v>
      </c>
      <c r="AR1676">
        <v>0</v>
      </c>
      <c r="AS1676">
        <v>0</v>
      </c>
      <c r="AT1676" s="1">
        <v>464.38</v>
      </c>
      <c r="AU1676" s="1">
        <v>2786.2799999999997</v>
      </c>
      <c r="AV1676" s="1">
        <v>0</v>
      </c>
      <c r="AW1676" s="1">
        <v>2786.2799999999997</v>
      </c>
      <c r="AX1676" t="s">
        <v>238</v>
      </c>
    </row>
    <row r="1677" spans="1:50" x14ac:dyDescent="0.25">
      <c r="A1677" t="s">
        <v>2661</v>
      </c>
      <c r="B1677" t="s">
        <v>67</v>
      </c>
      <c r="C1677">
        <v>2014</v>
      </c>
      <c r="D1677" t="s">
        <v>2662</v>
      </c>
      <c r="E1677" t="s">
        <v>334</v>
      </c>
      <c r="F1677" t="s">
        <v>335</v>
      </c>
      <c r="G1677" t="s">
        <v>71</v>
      </c>
      <c r="H1677" t="s">
        <v>72</v>
      </c>
      <c r="I1677" t="s">
        <v>230</v>
      </c>
      <c r="J1677" t="s">
        <v>336</v>
      </c>
      <c r="K1677" t="s">
        <v>335</v>
      </c>
      <c r="L1677" t="s">
        <v>61</v>
      </c>
      <c r="M1677" t="s">
        <v>62</v>
      </c>
      <c r="N1677" t="s">
        <v>76</v>
      </c>
      <c r="O1677" t="s">
        <v>76</v>
      </c>
      <c r="P1677" t="s">
        <v>77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 s="1" t="s">
        <v>78</v>
      </c>
      <c r="AU1677" s="1">
        <v>0</v>
      </c>
      <c r="AV1677" s="1">
        <v>0</v>
      </c>
      <c r="AW1677" s="1">
        <v>0</v>
      </c>
      <c r="AX1677" t="s">
        <v>335</v>
      </c>
    </row>
    <row r="1678" spans="1:50" x14ac:dyDescent="0.25">
      <c r="A1678" t="s">
        <v>2775</v>
      </c>
      <c r="B1678" t="s">
        <v>67</v>
      </c>
      <c r="C1678">
        <v>2014</v>
      </c>
      <c r="D1678" t="s">
        <v>2776</v>
      </c>
      <c r="E1678" t="s">
        <v>1433</v>
      </c>
      <c r="F1678" t="s">
        <v>132</v>
      </c>
      <c r="G1678" t="s">
        <v>71</v>
      </c>
      <c r="H1678" t="s">
        <v>72</v>
      </c>
      <c r="I1678" t="s">
        <v>133</v>
      </c>
      <c r="J1678" t="s">
        <v>134</v>
      </c>
      <c r="K1678" t="s">
        <v>135</v>
      </c>
      <c r="L1678" t="s">
        <v>61</v>
      </c>
      <c r="M1678" t="s">
        <v>76</v>
      </c>
      <c r="N1678" t="s">
        <v>76</v>
      </c>
      <c r="O1678" t="s">
        <v>76</v>
      </c>
      <c r="P1678" t="s">
        <v>77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 s="1" t="s">
        <v>78</v>
      </c>
      <c r="AU1678" s="1">
        <v>0</v>
      </c>
      <c r="AV1678" s="1">
        <v>0</v>
      </c>
      <c r="AW1678" s="1">
        <v>0</v>
      </c>
      <c r="AX1678" t="s">
        <v>135</v>
      </c>
    </row>
    <row r="1679" spans="1:50" x14ac:dyDescent="0.25">
      <c r="A1679" t="s">
        <v>2777</v>
      </c>
      <c r="B1679" t="s">
        <v>67</v>
      </c>
      <c r="C1679" t="s">
        <v>102</v>
      </c>
      <c r="D1679" t="s">
        <v>2778</v>
      </c>
      <c r="E1679" t="s">
        <v>2779</v>
      </c>
      <c r="F1679" t="s">
        <v>397</v>
      </c>
      <c r="G1679" t="s">
        <v>71</v>
      </c>
      <c r="H1679" t="s">
        <v>72</v>
      </c>
      <c r="I1679" t="s">
        <v>230</v>
      </c>
      <c r="J1679" t="s">
        <v>398</v>
      </c>
      <c r="K1679" t="s">
        <v>399</v>
      </c>
      <c r="L1679" t="s">
        <v>61</v>
      </c>
      <c r="M1679" t="s">
        <v>76</v>
      </c>
      <c r="N1679" t="s">
        <v>76</v>
      </c>
      <c r="O1679" t="s">
        <v>76</v>
      </c>
      <c r="P1679" t="s">
        <v>77</v>
      </c>
      <c r="Q1679">
        <v>586</v>
      </c>
      <c r="R1679">
        <v>586</v>
      </c>
      <c r="S1679">
        <v>462</v>
      </c>
      <c r="T1679">
        <v>102</v>
      </c>
      <c r="U1679">
        <v>93</v>
      </c>
      <c r="V1679">
        <v>5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249</v>
      </c>
      <c r="AG1679">
        <v>0</v>
      </c>
      <c r="AH1679">
        <v>0</v>
      </c>
      <c r="AI1679">
        <v>249</v>
      </c>
      <c r="AJ1679">
        <v>275</v>
      </c>
      <c r="AK1679">
        <v>410</v>
      </c>
      <c r="AL1679">
        <v>0</v>
      </c>
      <c r="AM1679">
        <v>0</v>
      </c>
      <c r="AN1679">
        <v>176</v>
      </c>
      <c r="AO1679">
        <v>0</v>
      </c>
      <c r="AP1679">
        <v>586</v>
      </c>
      <c r="AQ1679">
        <v>0</v>
      </c>
      <c r="AR1679">
        <v>249</v>
      </c>
      <c r="AS1679">
        <v>205</v>
      </c>
      <c r="AT1679" s="1">
        <v>493.7</v>
      </c>
      <c r="AU1679" s="1">
        <v>289308.2</v>
      </c>
      <c r="AV1679" s="1">
        <v>122931.3</v>
      </c>
      <c r="AW1679" s="1">
        <v>0</v>
      </c>
      <c r="AX1679" t="s">
        <v>399</v>
      </c>
    </row>
    <row r="1680" spans="1:50" x14ac:dyDescent="0.25">
      <c r="A1680" t="s">
        <v>3808</v>
      </c>
      <c r="B1680" t="s">
        <v>67</v>
      </c>
      <c r="C1680" t="s">
        <v>455</v>
      </c>
      <c r="D1680" t="s">
        <v>3809</v>
      </c>
      <c r="E1680" t="s">
        <v>3810</v>
      </c>
      <c r="F1680" t="s">
        <v>1063</v>
      </c>
      <c r="G1680" t="s">
        <v>71</v>
      </c>
      <c r="H1680" t="s">
        <v>72</v>
      </c>
      <c r="I1680" t="s">
        <v>73</v>
      </c>
      <c r="J1680" t="s">
        <v>1064</v>
      </c>
      <c r="K1680" t="s">
        <v>1065</v>
      </c>
      <c r="L1680" t="s">
        <v>61</v>
      </c>
      <c r="M1680" t="s">
        <v>76</v>
      </c>
      <c r="N1680" t="s">
        <v>76</v>
      </c>
      <c r="O1680" t="s">
        <v>76</v>
      </c>
      <c r="P1680" t="s">
        <v>77</v>
      </c>
      <c r="Q1680">
        <v>7</v>
      </c>
      <c r="R1680">
        <v>7</v>
      </c>
      <c r="S1680">
        <v>7</v>
      </c>
      <c r="T1680">
        <v>7</v>
      </c>
      <c r="U1680">
        <v>7</v>
      </c>
      <c r="V1680">
        <v>7</v>
      </c>
      <c r="W1680">
        <v>7</v>
      </c>
      <c r="X1680">
        <v>7</v>
      </c>
      <c r="Y1680">
        <v>7</v>
      </c>
      <c r="Z1680">
        <v>7</v>
      </c>
      <c r="AA1680">
        <v>4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7</v>
      </c>
      <c r="AL1680">
        <v>0</v>
      </c>
      <c r="AM1680">
        <v>0</v>
      </c>
      <c r="AN1680">
        <v>0</v>
      </c>
      <c r="AO1680">
        <v>0</v>
      </c>
      <c r="AP1680">
        <v>7</v>
      </c>
      <c r="AQ1680">
        <v>0</v>
      </c>
      <c r="AR1680">
        <v>0</v>
      </c>
      <c r="AS1680">
        <v>0</v>
      </c>
      <c r="AT1680" s="1">
        <v>577.04</v>
      </c>
      <c r="AU1680" s="1">
        <v>4039.2799999999997</v>
      </c>
      <c r="AV1680" s="1">
        <v>0</v>
      </c>
      <c r="AW1680" s="1">
        <v>4039.2799999999997</v>
      </c>
      <c r="AX1680" t="s">
        <v>1065</v>
      </c>
    </row>
    <row r="1681" spans="1:50" x14ac:dyDescent="0.25">
      <c r="A1681" t="s">
        <v>3811</v>
      </c>
      <c r="B1681" t="s">
        <v>51</v>
      </c>
      <c r="C1681" t="s">
        <v>52</v>
      </c>
      <c r="D1681" t="s">
        <v>3812</v>
      </c>
      <c r="E1681" t="s">
        <v>3813</v>
      </c>
      <c r="F1681" t="s">
        <v>306</v>
      </c>
      <c r="G1681" t="s">
        <v>56</v>
      </c>
      <c r="H1681" t="s">
        <v>57</v>
      </c>
      <c r="I1681" t="s">
        <v>90</v>
      </c>
      <c r="J1681" t="s">
        <v>307</v>
      </c>
      <c r="K1681" t="s">
        <v>308</v>
      </c>
      <c r="L1681" t="s">
        <v>61</v>
      </c>
      <c r="M1681" t="s">
        <v>62</v>
      </c>
      <c r="N1681" t="s">
        <v>63</v>
      </c>
      <c r="O1681" t="s">
        <v>64</v>
      </c>
      <c r="P1681" t="s">
        <v>65</v>
      </c>
      <c r="Q1681">
        <v>3</v>
      </c>
      <c r="R1681">
        <v>3</v>
      </c>
      <c r="S1681">
        <v>3</v>
      </c>
      <c r="T1681">
        <v>3</v>
      </c>
      <c r="U1681">
        <v>3</v>
      </c>
      <c r="V1681">
        <v>3</v>
      </c>
      <c r="W1681">
        <v>3</v>
      </c>
      <c r="X1681">
        <v>3</v>
      </c>
      <c r="Y1681">
        <v>3</v>
      </c>
      <c r="Z1681">
        <v>3</v>
      </c>
      <c r="AA1681">
        <v>3</v>
      </c>
      <c r="AB1681">
        <v>3</v>
      </c>
      <c r="AC1681">
        <v>3</v>
      </c>
      <c r="AD1681">
        <v>3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</v>
      </c>
      <c r="AL1681">
        <v>2</v>
      </c>
      <c r="AM1681">
        <v>0</v>
      </c>
      <c r="AN1681">
        <v>0</v>
      </c>
      <c r="AO1681">
        <v>0</v>
      </c>
      <c r="AP1681">
        <v>3</v>
      </c>
      <c r="AQ1681">
        <v>0</v>
      </c>
      <c r="AR1681">
        <v>0</v>
      </c>
      <c r="AS1681">
        <v>0</v>
      </c>
      <c r="AT1681" s="1">
        <v>377.03</v>
      </c>
      <c r="AU1681" s="1">
        <v>1131.0899999999999</v>
      </c>
      <c r="AV1681" s="1">
        <v>0</v>
      </c>
      <c r="AW1681" s="1">
        <v>1131.0899999999999</v>
      </c>
      <c r="AX1681" t="s">
        <v>308</v>
      </c>
    </row>
    <row r="1682" spans="1:50" x14ac:dyDescent="0.25">
      <c r="A1682" t="s">
        <v>3814</v>
      </c>
      <c r="B1682" t="s">
        <v>67</v>
      </c>
      <c r="C1682" t="s">
        <v>94</v>
      </c>
      <c r="D1682" t="s">
        <v>3815</v>
      </c>
      <c r="E1682" t="s">
        <v>3816</v>
      </c>
      <c r="F1682" t="s">
        <v>535</v>
      </c>
      <c r="G1682" t="s">
        <v>71</v>
      </c>
      <c r="H1682" t="s">
        <v>72</v>
      </c>
      <c r="I1682" t="s">
        <v>230</v>
      </c>
      <c r="J1682" t="s">
        <v>536</v>
      </c>
      <c r="K1682" t="s">
        <v>537</v>
      </c>
      <c r="L1682" t="s">
        <v>61</v>
      </c>
      <c r="M1682" t="s">
        <v>76</v>
      </c>
      <c r="N1682" t="s">
        <v>76</v>
      </c>
      <c r="O1682" t="s">
        <v>76</v>
      </c>
      <c r="P1682" t="s">
        <v>77</v>
      </c>
      <c r="Q1682">
        <v>14</v>
      </c>
      <c r="R1682">
        <v>14</v>
      </c>
      <c r="S1682">
        <v>14</v>
      </c>
      <c r="T1682">
        <v>14</v>
      </c>
      <c r="U1682">
        <v>14</v>
      </c>
      <c r="V1682">
        <v>14</v>
      </c>
      <c r="W1682">
        <v>14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14</v>
      </c>
      <c r="AL1682">
        <v>0</v>
      </c>
      <c r="AM1682">
        <v>0</v>
      </c>
      <c r="AN1682">
        <v>0</v>
      </c>
      <c r="AO1682">
        <v>0</v>
      </c>
      <c r="AP1682">
        <v>14</v>
      </c>
      <c r="AQ1682">
        <v>0</v>
      </c>
      <c r="AR1682">
        <v>0</v>
      </c>
      <c r="AS1682">
        <v>0</v>
      </c>
      <c r="AT1682" s="1">
        <v>505.69</v>
      </c>
      <c r="AU1682" s="1">
        <v>7079.66</v>
      </c>
      <c r="AV1682" s="1">
        <v>0</v>
      </c>
      <c r="AW1682" s="1">
        <v>0</v>
      </c>
      <c r="AX1682" t="s">
        <v>537</v>
      </c>
    </row>
    <row r="1683" spans="1:50" x14ac:dyDescent="0.25">
      <c r="A1683" t="s">
        <v>3817</v>
      </c>
      <c r="B1683" t="s">
        <v>101</v>
      </c>
      <c r="C1683" t="s">
        <v>251</v>
      </c>
      <c r="D1683" t="s">
        <v>3818</v>
      </c>
      <c r="E1683" t="s">
        <v>3819</v>
      </c>
      <c r="F1683" t="s">
        <v>892</v>
      </c>
      <c r="G1683" t="s">
        <v>71</v>
      </c>
      <c r="H1683" t="s">
        <v>106</v>
      </c>
      <c r="I1683" t="s">
        <v>391</v>
      </c>
      <c r="J1683" t="s">
        <v>893</v>
      </c>
      <c r="K1683" t="s">
        <v>894</v>
      </c>
      <c r="L1683" t="s">
        <v>61</v>
      </c>
      <c r="M1683" t="s">
        <v>76</v>
      </c>
      <c r="N1683" t="s">
        <v>76</v>
      </c>
      <c r="O1683" t="s">
        <v>76</v>
      </c>
      <c r="P1683" t="s">
        <v>110</v>
      </c>
      <c r="Q1683">
        <v>39</v>
      </c>
      <c r="R1683">
        <v>39</v>
      </c>
      <c r="S1683">
        <v>39</v>
      </c>
      <c r="T1683">
        <v>39</v>
      </c>
      <c r="U1683">
        <v>39</v>
      </c>
      <c r="V1683">
        <v>39</v>
      </c>
      <c r="W1683">
        <v>39</v>
      </c>
      <c r="X1683">
        <v>39</v>
      </c>
      <c r="Y1683">
        <v>39</v>
      </c>
      <c r="Z1683">
        <v>39</v>
      </c>
      <c r="AA1683">
        <v>24</v>
      </c>
      <c r="AB1683">
        <v>24</v>
      </c>
      <c r="AC1683">
        <v>24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39</v>
      </c>
      <c r="AL1683">
        <v>0</v>
      </c>
      <c r="AM1683">
        <v>0</v>
      </c>
      <c r="AN1683">
        <v>0</v>
      </c>
      <c r="AO1683">
        <v>0</v>
      </c>
      <c r="AP1683">
        <v>39</v>
      </c>
      <c r="AQ1683">
        <v>0</v>
      </c>
      <c r="AR1683">
        <v>0</v>
      </c>
      <c r="AS1683">
        <v>0</v>
      </c>
      <c r="AT1683" s="1">
        <v>506.73</v>
      </c>
      <c r="AU1683" s="1">
        <v>19762.47</v>
      </c>
      <c r="AV1683" s="1">
        <v>0</v>
      </c>
      <c r="AW1683" s="1">
        <v>19762.47</v>
      </c>
      <c r="AX1683" t="s">
        <v>894</v>
      </c>
    </row>
    <row r="1684" spans="1:50" x14ac:dyDescent="0.25">
      <c r="A1684" t="s">
        <v>6844</v>
      </c>
      <c r="B1684" t="s">
        <v>67</v>
      </c>
      <c r="C1684" t="s">
        <v>284</v>
      </c>
      <c r="D1684" t="s">
        <v>6845</v>
      </c>
      <c r="E1684" t="s">
        <v>8345</v>
      </c>
      <c r="F1684" t="s">
        <v>1958</v>
      </c>
      <c r="G1684" t="s">
        <v>71</v>
      </c>
      <c r="H1684" t="s">
        <v>72</v>
      </c>
      <c r="I1684" t="s">
        <v>355</v>
      </c>
      <c r="J1684" t="s">
        <v>1959</v>
      </c>
      <c r="K1684" t="s">
        <v>1960</v>
      </c>
      <c r="L1684" t="s">
        <v>61</v>
      </c>
      <c r="M1684" t="s">
        <v>76</v>
      </c>
      <c r="N1684" t="s">
        <v>76</v>
      </c>
      <c r="O1684" t="s">
        <v>76</v>
      </c>
      <c r="P1684" t="s">
        <v>77</v>
      </c>
      <c r="Q1684">
        <v>60</v>
      </c>
      <c r="R1684">
        <v>60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510</v>
      </c>
      <c r="AG1684">
        <v>0</v>
      </c>
      <c r="AH1684">
        <v>0</v>
      </c>
      <c r="AI1684">
        <v>510</v>
      </c>
      <c r="AJ1684">
        <v>985</v>
      </c>
      <c r="AK1684">
        <v>60</v>
      </c>
      <c r="AL1684">
        <v>0</v>
      </c>
      <c r="AM1684">
        <v>0</v>
      </c>
      <c r="AN1684">
        <v>0</v>
      </c>
      <c r="AO1684">
        <v>0</v>
      </c>
      <c r="AP1684">
        <v>60</v>
      </c>
      <c r="AQ1684">
        <v>0</v>
      </c>
      <c r="AR1684">
        <v>510</v>
      </c>
      <c r="AS1684">
        <v>570</v>
      </c>
      <c r="AT1684" s="1">
        <v>657.601</v>
      </c>
      <c r="AU1684" s="1">
        <v>39456.06</v>
      </c>
      <c r="AV1684" s="1">
        <v>335376.51</v>
      </c>
      <c r="AW1684" s="1">
        <v>0</v>
      </c>
      <c r="AX1684" t="s">
        <v>1960</v>
      </c>
    </row>
    <row r="1685" spans="1:50" x14ac:dyDescent="0.25">
      <c r="A1685" t="s">
        <v>5769</v>
      </c>
      <c r="B1685" t="s">
        <v>67</v>
      </c>
      <c r="C1685">
        <v>2014</v>
      </c>
      <c r="D1685" t="s">
        <v>5770</v>
      </c>
      <c r="E1685" t="s">
        <v>1497</v>
      </c>
      <c r="F1685" t="s">
        <v>1498</v>
      </c>
      <c r="G1685" t="s">
        <v>71</v>
      </c>
      <c r="H1685" t="s">
        <v>72</v>
      </c>
      <c r="I1685" t="s">
        <v>73</v>
      </c>
      <c r="J1685" t="s">
        <v>1499</v>
      </c>
      <c r="K1685" t="s">
        <v>1500</v>
      </c>
      <c r="L1685" t="s">
        <v>61</v>
      </c>
      <c r="M1685" t="s">
        <v>62</v>
      </c>
      <c r="N1685" t="s">
        <v>76</v>
      </c>
      <c r="O1685" t="s">
        <v>76</v>
      </c>
      <c r="P1685" t="s">
        <v>77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 s="1" t="s">
        <v>78</v>
      </c>
      <c r="AU1685" s="1">
        <v>0</v>
      </c>
      <c r="AV1685" s="1">
        <v>0</v>
      </c>
      <c r="AW1685" s="1">
        <v>0</v>
      </c>
      <c r="AX1685" t="s">
        <v>1500</v>
      </c>
    </row>
    <row r="1686" spans="1:50" x14ac:dyDescent="0.25">
      <c r="A1686" t="s">
        <v>5771</v>
      </c>
      <c r="B1686" t="s">
        <v>67</v>
      </c>
      <c r="C1686">
        <v>2014</v>
      </c>
      <c r="D1686" t="s">
        <v>5772</v>
      </c>
      <c r="E1686" t="s">
        <v>771</v>
      </c>
      <c r="F1686" t="s">
        <v>618</v>
      </c>
      <c r="G1686" t="s">
        <v>71</v>
      </c>
      <c r="H1686" t="s">
        <v>72</v>
      </c>
      <c r="I1686" t="s">
        <v>73</v>
      </c>
      <c r="J1686" t="s">
        <v>619</v>
      </c>
      <c r="K1686" t="s">
        <v>620</v>
      </c>
      <c r="L1686" t="s">
        <v>61</v>
      </c>
      <c r="M1686" t="s">
        <v>62</v>
      </c>
      <c r="N1686" t="s">
        <v>63</v>
      </c>
      <c r="O1686" t="s">
        <v>85</v>
      </c>
      <c r="P1686" t="s">
        <v>77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 s="1" t="s">
        <v>78</v>
      </c>
      <c r="AU1686" s="1">
        <v>0</v>
      </c>
      <c r="AV1686" s="1">
        <v>0</v>
      </c>
      <c r="AW1686" s="1">
        <v>0</v>
      </c>
      <c r="AX1686" t="s">
        <v>620</v>
      </c>
    </row>
    <row r="1687" spans="1:50" x14ac:dyDescent="0.25">
      <c r="A1687" t="s">
        <v>5835</v>
      </c>
      <c r="B1687" t="s">
        <v>101</v>
      </c>
      <c r="C1687" t="s">
        <v>718</v>
      </c>
      <c r="D1687" t="s">
        <v>5836</v>
      </c>
      <c r="E1687" t="s">
        <v>5837</v>
      </c>
      <c r="F1687" t="s">
        <v>651</v>
      </c>
      <c r="G1687" t="s">
        <v>71</v>
      </c>
      <c r="H1687" t="s">
        <v>106</v>
      </c>
      <c r="I1687" t="s">
        <v>73</v>
      </c>
      <c r="J1687" t="s">
        <v>652</v>
      </c>
      <c r="K1687" t="s">
        <v>653</v>
      </c>
      <c r="L1687" t="s">
        <v>61</v>
      </c>
      <c r="M1687" t="s">
        <v>76</v>
      </c>
      <c r="N1687" t="s">
        <v>76</v>
      </c>
      <c r="O1687" t="s">
        <v>76</v>
      </c>
      <c r="P1687" t="s">
        <v>110</v>
      </c>
      <c r="Q1687">
        <v>43</v>
      </c>
      <c r="R1687">
        <v>43</v>
      </c>
      <c r="S1687">
        <v>43</v>
      </c>
      <c r="T1687">
        <v>43</v>
      </c>
      <c r="U1687">
        <v>43</v>
      </c>
      <c r="V1687">
        <v>43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43</v>
      </c>
      <c r="AL1687">
        <v>0</v>
      </c>
      <c r="AM1687">
        <v>0</v>
      </c>
      <c r="AN1687">
        <v>0</v>
      </c>
      <c r="AO1687">
        <v>0</v>
      </c>
      <c r="AP1687">
        <v>43</v>
      </c>
      <c r="AQ1687">
        <v>0</v>
      </c>
      <c r="AR1687">
        <v>0</v>
      </c>
      <c r="AS1687">
        <v>0</v>
      </c>
      <c r="AT1687" s="1">
        <v>673.78</v>
      </c>
      <c r="AU1687" s="1">
        <v>28972.539999999997</v>
      </c>
      <c r="AV1687" s="1">
        <v>0</v>
      </c>
      <c r="AW1687" s="1">
        <v>0</v>
      </c>
      <c r="AX1687" t="s">
        <v>653</v>
      </c>
    </row>
    <row r="1688" spans="1:50" x14ac:dyDescent="0.25">
      <c r="A1688" t="s">
        <v>5838</v>
      </c>
      <c r="B1688" t="s">
        <v>51</v>
      </c>
      <c r="C1688" t="s">
        <v>52</v>
      </c>
      <c r="D1688" t="s">
        <v>5839</v>
      </c>
      <c r="E1688" t="s">
        <v>5840</v>
      </c>
      <c r="F1688" t="s">
        <v>3825</v>
      </c>
      <c r="G1688" t="s">
        <v>56</v>
      </c>
      <c r="H1688" t="s">
        <v>57</v>
      </c>
      <c r="I1688" t="s">
        <v>90</v>
      </c>
      <c r="J1688" t="s">
        <v>2616</v>
      </c>
      <c r="K1688" t="s">
        <v>3826</v>
      </c>
      <c r="L1688" t="s">
        <v>61</v>
      </c>
      <c r="M1688" t="s">
        <v>62</v>
      </c>
      <c r="N1688" t="s">
        <v>63</v>
      </c>
      <c r="O1688" t="s">
        <v>372</v>
      </c>
      <c r="P1688" t="s">
        <v>65</v>
      </c>
      <c r="Q1688">
        <v>12</v>
      </c>
      <c r="R1688">
        <v>12</v>
      </c>
      <c r="S1688">
        <v>12</v>
      </c>
      <c r="T1688">
        <v>12</v>
      </c>
      <c r="U1688">
        <v>12</v>
      </c>
      <c r="V1688">
        <v>12</v>
      </c>
      <c r="W1688">
        <v>12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12</v>
      </c>
      <c r="AL1688">
        <v>0</v>
      </c>
      <c r="AM1688">
        <v>0</v>
      </c>
      <c r="AN1688">
        <v>0</v>
      </c>
      <c r="AO1688">
        <v>0</v>
      </c>
      <c r="AP1688">
        <v>12</v>
      </c>
      <c r="AQ1688">
        <v>0</v>
      </c>
      <c r="AR1688">
        <v>0</v>
      </c>
      <c r="AS1688">
        <v>0</v>
      </c>
      <c r="AT1688" s="1">
        <v>489.71</v>
      </c>
      <c r="AU1688" s="1">
        <v>5876.5199999999995</v>
      </c>
      <c r="AV1688" s="1">
        <v>0</v>
      </c>
      <c r="AW1688" s="1">
        <v>0</v>
      </c>
      <c r="AX1688" t="s">
        <v>3826</v>
      </c>
    </row>
    <row r="1689" spans="1:50" x14ac:dyDescent="0.25">
      <c r="A1689" t="s">
        <v>5841</v>
      </c>
      <c r="B1689" t="s">
        <v>101</v>
      </c>
      <c r="C1689" t="s">
        <v>468</v>
      </c>
      <c r="D1689" t="s">
        <v>5842</v>
      </c>
      <c r="E1689" t="s">
        <v>5843</v>
      </c>
      <c r="F1689" t="s">
        <v>206</v>
      </c>
      <c r="G1689" t="s">
        <v>71</v>
      </c>
      <c r="H1689" t="s">
        <v>106</v>
      </c>
      <c r="I1689" t="s">
        <v>133</v>
      </c>
      <c r="J1689" t="s">
        <v>207</v>
      </c>
      <c r="K1689" t="s">
        <v>208</v>
      </c>
      <c r="L1689" t="s">
        <v>61</v>
      </c>
      <c r="M1689" t="s">
        <v>76</v>
      </c>
      <c r="N1689" t="s">
        <v>76</v>
      </c>
      <c r="O1689" t="s">
        <v>76</v>
      </c>
      <c r="P1689" t="s">
        <v>110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 s="1" t="s">
        <v>78</v>
      </c>
      <c r="AU1689" s="1">
        <v>0</v>
      </c>
      <c r="AV1689" s="1">
        <v>0</v>
      </c>
      <c r="AW1689" s="1">
        <v>0</v>
      </c>
      <c r="AX1689" t="s">
        <v>208</v>
      </c>
    </row>
    <row r="1690" spans="1:50" x14ac:dyDescent="0.25">
      <c r="A1690" t="s">
        <v>6230</v>
      </c>
      <c r="B1690" t="s">
        <v>67</v>
      </c>
      <c r="C1690" t="s">
        <v>94</v>
      </c>
      <c r="D1690" t="s">
        <v>6231</v>
      </c>
      <c r="E1690" t="s">
        <v>6232</v>
      </c>
      <c r="F1690" t="s">
        <v>651</v>
      </c>
      <c r="G1690" t="s">
        <v>71</v>
      </c>
      <c r="H1690" t="s">
        <v>72</v>
      </c>
      <c r="I1690" t="s">
        <v>73</v>
      </c>
      <c r="J1690" t="s">
        <v>652</v>
      </c>
      <c r="K1690" t="s">
        <v>653</v>
      </c>
      <c r="L1690" t="s">
        <v>61</v>
      </c>
      <c r="M1690" t="s">
        <v>76</v>
      </c>
      <c r="N1690" t="s">
        <v>76</v>
      </c>
      <c r="O1690" t="s">
        <v>76</v>
      </c>
      <c r="P1690" t="s">
        <v>77</v>
      </c>
      <c r="Q1690">
        <v>3</v>
      </c>
      <c r="R1690">
        <v>3</v>
      </c>
      <c r="S1690">
        <v>3</v>
      </c>
      <c r="T1690">
        <v>3</v>
      </c>
      <c r="U1690">
        <v>3</v>
      </c>
      <c r="V1690">
        <v>3</v>
      </c>
      <c r="W1690">
        <v>3</v>
      </c>
      <c r="X1690">
        <v>3</v>
      </c>
      <c r="Y1690">
        <v>3</v>
      </c>
      <c r="Z1690">
        <v>3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3</v>
      </c>
      <c r="AL1690">
        <v>0</v>
      </c>
      <c r="AM1690">
        <v>0</v>
      </c>
      <c r="AN1690">
        <v>0</v>
      </c>
      <c r="AO1690">
        <v>0</v>
      </c>
      <c r="AP1690">
        <v>3</v>
      </c>
      <c r="AQ1690">
        <v>0</v>
      </c>
      <c r="AR1690">
        <v>0</v>
      </c>
      <c r="AS1690">
        <v>0</v>
      </c>
      <c r="AT1690" s="1">
        <v>673.9</v>
      </c>
      <c r="AU1690" s="1">
        <v>2021.6999999999998</v>
      </c>
      <c r="AV1690" s="1">
        <v>0</v>
      </c>
      <c r="AW1690" s="1">
        <v>2021.6999999999998</v>
      </c>
      <c r="AX1690" t="s">
        <v>653</v>
      </c>
    </row>
    <row r="1691" spans="1:50" x14ac:dyDescent="0.25">
      <c r="A1691" t="s">
        <v>6233</v>
      </c>
      <c r="B1691" t="s">
        <v>51</v>
      </c>
      <c r="C1691" t="s">
        <v>156</v>
      </c>
      <c r="D1691" t="s">
        <v>6234</v>
      </c>
      <c r="E1691" t="s">
        <v>6235</v>
      </c>
      <c r="F1691" t="s">
        <v>748</v>
      </c>
      <c r="G1691" t="s">
        <v>56</v>
      </c>
      <c r="H1691" t="s">
        <v>57</v>
      </c>
      <c r="I1691" t="s">
        <v>58</v>
      </c>
      <c r="J1691" t="s">
        <v>749</v>
      </c>
      <c r="K1691" t="s">
        <v>750</v>
      </c>
      <c r="L1691" t="s">
        <v>61</v>
      </c>
      <c r="M1691" t="s">
        <v>76</v>
      </c>
      <c r="N1691" t="s">
        <v>76</v>
      </c>
      <c r="O1691" t="s">
        <v>76</v>
      </c>
      <c r="P1691" t="s">
        <v>65</v>
      </c>
      <c r="Q1691">
        <v>5343</v>
      </c>
      <c r="R1691">
        <v>5343</v>
      </c>
      <c r="S1691">
        <v>5336</v>
      </c>
      <c r="T1691">
        <v>2557</v>
      </c>
      <c r="U1691">
        <v>2557</v>
      </c>
      <c r="V1691">
        <v>635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2430</v>
      </c>
      <c r="AH1691">
        <v>0</v>
      </c>
      <c r="AI1691">
        <v>2430</v>
      </c>
      <c r="AJ1691">
        <v>0</v>
      </c>
      <c r="AK1691">
        <v>3576</v>
      </c>
      <c r="AL1691">
        <v>168</v>
      </c>
      <c r="AM1691">
        <v>0</v>
      </c>
      <c r="AN1691">
        <v>1599</v>
      </c>
      <c r="AO1691">
        <v>0</v>
      </c>
      <c r="AP1691">
        <v>5343</v>
      </c>
      <c r="AQ1691">
        <v>720</v>
      </c>
      <c r="AR1691">
        <v>1710</v>
      </c>
      <c r="AS1691">
        <v>720</v>
      </c>
      <c r="AT1691" s="1">
        <v>728.63</v>
      </c>
      <c r="AU1691" s="1">
        <v>3893070.09</v>
      </c>
      <c r="AV1691" s="1">
        <v>1770570.9</v>
      </c>
      <c r="AW1691" s="1">
        <v>0</v>
      </c>
      <c r="AX1691" t="s">
        <v>750</v>
      </c>
    </row>
    <row r="1692" spans="1:50" x14ac:dyDescent="0.25">
      <c r="A1692" t="s">
        <v>6236</v>
      </c>
      <c r="B1692" t="s">
        <v>51</v>
      </c>
      <c r="C1692" t="s">
        <v>156</v>
      </c>
      <c r="D1692" t="s">
        <v>6237</v>
      </c>
      <c r="E1692" t="s">
        <v>1690</v>
      </c>
      <c r="F1692" t="s">
        <v>1116</v>
      </c>
      <c r="G1692" t="s">
        <v>56</v>
      </c>
      <c r="H1692" t="s">
        <v>57</v>
      </c>
      <c r="I1692" t="s">
        <v>58</v>
      </c>
      <c r="J1692" t="s">
        <v>1117</v>
      </c>
      <c r="K1692" t="s">
        <v>1118</v>
      </c>
      <c r="L1692" t="s">
        <v>61</v>
      </c>
      <c r="M1692" t="s">
        <v>76</v>
      </c>
      <c r="N1692" t="s">
        <v>76</v>
      </c>
      <c r="O1692" t="s">
        <v>76</v>
      </c>
      <c r="P1692" t="s">
        <v>65</v>
      </c>
      <c r="Q1692">
        <v>1547</v>
      </c>
      <c r="R1692">
        <v>1547</v>
      </c>
      <c r="S1692">
        <v>1187</v>
      </c>
      <c r="T1692">
        <v>1187</v>
      </c>
      <c r="U1692">
        <v>1187</v>
      </c>
      <c r="V1692">
        <v>611</v>
      </c>
      <c r="W1692">
        <v>107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432</v>
      </c>
      <c r="AK1692">
        <v>1538</v>
      </c>
      <c r="AL1692">
        <v>9</v>
      </c>
      <c r="AM1692">
        <v>0</v>
      </c>
      <c r="AN1692">
        <v>0</v>
      </c>
      <c r="AO1692">
        <v>0</v>
      </c>
      <c r="AP1692">
        <v>1547</v>
      </c>
      <c r="AQ1692">
        <v>0</v>
      </c>
      <c r="AR1692">
        <v>0</v>
      </c>
      <c r="AS1692">
        <v>0</v>
      </c>
      <c r="AT1692" s="1">
        <v>663.41</v>
      </c>
      <c r="AU1692" s="1">
        <v>1026295.2699999999</v>
      </c>
      <c r="AV1692" s="1">
        <v>0</v>
      </c>
      <c r="AW1692" s="1">
        <v>0</v>
      </c>
      <c r="AX1692" t="s">
        <v>1118</v>
      </c>
    </row>
    <row r="1693" spans="1:50" x14ac:dyDescent="0.25">
      <c r="A1693" t="s">
        <v>6238</v>
      </c>
      <c r="B1693" t="s">
        <v>67</v>
      </c>
      <c r="C1693">
        <v>2014</v>
      </c>
      <c r="D1693" t="s">
        <v>6239</v>
      </c>
      <c r="E1693" t="s">
        <v>2452</v>
      </c>
      <c r="F1693" t="s">
        <v>97</v>
      </c>
      <c r="G1693" t="s">
        <v>71</v>
      </c>
      <c r="H1693" t="s">
        <v>72</v>
      </c>
      <c r="I1693" t="s">
        <v>73</v>
      </c>
      <c r="J1693" t="s">
        <v>98</v>
      </c>
      <c r="K1693" t="s">
        <v>99</v>
      </c>
      <c r="L1693" t="s">
        <v>61</v>
      </c>
      <c r="M1693" t="s">
        <v>76</v>
      </c>
      <c r="N1693" t="s">
        <v>76</v>
      </c>
      <c r="O1693" t="s">
        <v>76</v>
      </c>
      <c r="P1693" t="s">
        <v>77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 s="1" t="s">
        <v>78</v>
      </c>
      <c r="AU1693" s="1">
        <v>0</v>
      </c>
      <c r="AV1693" s="1">
        <v>0</v>
      </c>
      <c r="AW1693" s="1">
        <v>0</v>
      </c>
      <c r="AX1693" t="s">
        <v>99</v>
      </c>
    </row>
    <row r="1694" spans="1:50" x14ac:dyDescent="0.25">
      <c r="A1694" t="s">
        <v>6240</v>
      </c>
      <c r="B1694" t="s">
        <v>51</v>
      </c>
      <c r="C1694" t="s">
        <v>303</v>
      </c>
      <c r="D1694" t="s">
        <v>6241</v>
      </c>
      <c r="E1694" t="s">
        <v>6242</v>
      </c>
      <c r="F1694" t="s">
        <v>89</v>
      </c>
      <c r="G1694" t="s">
        <v>56</v>
      </c>
      <c r="H1694" t="s">
        <v>57</v>
      </c>
      <c r="I1694" t="s">
        <v>90</v>
      </c>
      <c r="J1694" t="s">
        <v>91</v>
      </c>
      <c r="K1694" t="s">
        <v>92</v>
      </c>
      <c r="L1694" t="s">
        <v>61</v>
      </c>
      <c r="M1694" t="s">
        <v>62</v>
      </c>
      <c r="N1694" t="s">
        <v>63</v>
      </c>
      <c r="O1694" t="s">
        <v>757</v>
      </c>
      <c r="P1694" t="s">
        <v>65</v>
      </c>
      <c r="Q1694">
        <v>3</v>
      </c>
      <c r="R1694">
        <v>3</v>
      </c>
      <c r="S1694">
        <v>3</v>
      </c>
      <c r="T1694">
        <v>3</v>
      </c>
      <c r="U1694">
        <v>3</v>
      </c>
      <c r="V1694">
        <v>3</v>
      </c>
      <c r="W1694">
        <v>3</v>
      </c>
      <c r="X1694">
        <v>3</v>
      </c>
      <c r="Y1694">
        <v>3</v>
      </c>
      <c r="Z1694">
        <v>3</v>
      </c>
      <c r="AA1694">
        <v>3</v>
      </c>
      <c r="AB1694">
        <v>3</v>
      </c>
      <c r="AC1694">
        <v>3</v>
      </c>
      <c r="AD1694">
        <v>3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3</v>
      </c>
      <c r="AM1694">
        <v>0</v>
      </c>
      <c r="AN1694">
        <v>0</v>
      </c>
      <c r="AO1694">
        <v>0</v>
      </c>
      <c r="AP1694">
        <v>3</v>
      </c>
      <c r="AQ1694">
        <v>0</v>
      </c>
      <c r="AR1694">
        <v>0</v>
      </c>
      <c r="AS1694">
        <v>0</v>
      </c>
      <c r="AT1694" s="1">
        <v>680.32</v>
      </c>
      <c r="AU1694" s="1">
        <v>2040.96</v>
      </c>
      <c r="AV1694" s="1">
        <v>0</v>
      </c>
      <c r="AW1694" s="1">
        <v>2040.96</v>
      </c>
      <c r="AX1694" t="s">
        <v>92</v>
      </c>
    </row>
    <row r="1695" spans="1:50" x14ac:dyDescent="0.25">
      <c r="A1695" t="s">
        <v>6476</v>
      </c>
      <c r="B1695" t="s">
        <v>67</v>
      </c>
      <c r="C1695" t="s">
        <v>1148</v>
      </c>
      <c r="D1695" t="s">
        <v>6477</v>
      </c>
      <c r="E1695" t="s">
        <v>6478</v>
      </c>
      <c r="F1695" t="s">
        <v>451</v>
      </c>
      <c r="G1695" t="s">
        <v>71</v>
      </c>
      <c r="H1695" t="s">
        <v>72</v>
      </c>
      <c r="I1695" t="s">
        <v>73</v>
      </c>
      <c r="J1695" t="s">
        <v>452</v>
      </c>
      <c r="K1695" t="s">
        <v>453</v>
      </c>
      <c r="L1695" t="s">
        <v>61</v>
      </c>
      <c r="M1695" t="s">
        <v>76</v>
      </c>
      <c r="N1695" t="s">
        <v>76</v>
      </c>
      <c r="O1695" t="s">
        <v>76</v>
      </c>
      <c r="P1695" t="s">
        <v>77</v>
      </c>
      <c r="Q1695">
        <v>372</v>
      </c>
      <c r="R1695">
        <v>372</v>
      </c>
      <c r="S1695">
        <v>318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3240</v>
      </c>
      <c r="AF1695">
        <v>0</v>
      </c>
      <c r="AG1695">
        <v>300</v>
      </c>
      <c r="AH1695">
        <v>0</v>
      </c>
      <c r="AI1695">
        <v>3540</v>
      </c>
      <c r="AJ1695">
        <v>3180</v>
      </c>
      <c r="AK1695">
        <v>372</v>
      </c>
      <c r="AL1695">
        <v>0</v>
      </c>
      <c r="AM1695">
        <v>0</v>
      </c>
      <c r="AN1695">
        <v>0</v>
      </c>
      <c r="AO1695">
        <v>0</v>
      </c>
      <c r="AP1695">
        <v>372</v>
      </c>
      <c r="AQ1695">
        <v>3540</v>
      </c>
      <c r="AR1695">
        <v>0</v>
      </c>
      <c r="AS1695">
        <v>3540</v>
      </c>
      <c r="AT1695" s="1">
        <v>539.69000000000005</v>
      </c>
      <c r="AU1695" s="1">
        <v>200764.68000000002</v>
      </c>
      <c r="AV1695" s="1">
        <v>1910502.6</v>
      </c>
      <c r="AW1695" s="1">
        <v>0</v>
      </c>
      <c r="AX1695" t="s">
        <v>453</v>
      </c>
    </row>
    <row r="1696" spans="1:50" x14ac:dyDescent="0.25">
      <c r="A1696" t="s">
        <v>6479</v>
      </c>
      <c r="B1696" t="s">
        <v>67</v>
      </c>
      <c r="C1696" t="s">
        <v>94</v>
      </c>
      <c r="D1696" t="s">
        <v>6480</v>
      </c>
      <c r="E1696" t="s">
        <v>6481</v>
      </c>
      <c r="F1696" t="s">
        <v>645</v>
      </c>
      <c r="G1696" t="s">
        <v>71</v>
      </c>
      <c r="H1696" t="s">
        <v>72</v>
      </c>
      <c r="I1696" t="s">
        <v>73</v>
      </c>
      <c r="J1696" t="s">
        <v>646</v>
      </c>
      <c r="K1696" t="s">
        <v>647</v>
      </c>
      <c r="L1696" t="s">
        <v>61</v>
      </c>
      <c r="M1696" t="s">
        <v>76</v>
      </c>
      <c r="N1696" t="s">
        <v>76</v>
      </c>
      <c r="O1696" t="s">
        <v>76</v>
      </c>
      <c r="P1696" t="s">
        <v>77</v>
      </c>
      <c r="Q1696">
        <v>22</v>
      </c>
      <c r="R1696">
        <v>22</v>
      </c>
      <c r="S1696">
        <v>22</v>
      </c>
      <c r="T1696">
        <v>22</v>
      </c>
      <c r="U1696">
        <v>22</v>
      </c>
      <c r="V1696">
        <v>22</v>
      </c>
      <c r="W1696">
        <v>22</v>
      </c>
      <c r="X1696">
        <v>22</v>
      </c>
      <c r="Y1696">
        <v>22</v>
      </c>
      <c r="Z1696">
        <v>22</v>
      </c>
      <c r="AA1696">
        <v>22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22</v>
      </c>
      <c r="AL1696">
        <v>0</v>
      </c>
      <c r="AM1696">
        <v>0</v>
      </c>
      <c r="AN1696">
        <v>0</v>
      </c>
      <c r="AO1696">
        <v>0</v>
      </c>
      <c r="AP1696">
        <v>22</v>
      </c>
      <c r="AQ1696">
        <v>0</v>
      </c>
      <c r="AR1696">
        <v>0</v>
      </c>
      <c r="AS1696">
        <v>0</v>
      </c>
      <c r="AT1696" s="1">
        <v>646.70000000000005</v>
      </c>
      <c r="AU1696" s="1">
        <v>14227.400000000001</v>
      </c>
      <c r="AV1696" s="1">
        <v>0</v>
      </c>
      <c r="AW1696" s="1">
        <v>14227.400000000001</v>
      </c>
      <c r="AX1696" t="s">
        <v>647</v>
      </c>
    </row>
    <row r="1697" spans="1:50" x14ac:dyDescent="0.25">
      <c r="A1697" t="s">
        <v>6482</v>
      </c>
      <c r="B1697" t="s">
        <v>51</v>
      </c>
      <c r="C1697">
        <v>2013</v>
      </c>
      <c r="D1697" t="s">
        <v>6483</v>
      </c>
      <c r="E1697" t="s">
        <v>6484</v>
      </c>
      <c r="F1697" t="s">
        <v>6485</v>
      </c>
      <c r="G1697" t="s">
        <v>319</v>
      </c>
      <c r="H1697" t="s">
        <v>57</v>
      </c>
      <c r="I1697" t="s">
        <v>90</v>
      </c>
      <c r="J1697" t="s">
        <v>76</v>
      </c>
      <c r="K1697" t="s">
        <v>3292</v>
      </c>
      <c r="L1697" t="s">
        <v>61</v>
      </c>
      <c r="M1697" t="s">
        <v>62</v>
      </c>
      <c r="N1697" t="s">
        <v>63</v>
      </c>
      <c r="O1697" t="s">
        <v>372</v>
      </c>
      <c r="P1697" t="s">
        <v>65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 s="1" t="s">
        <v>78</v>
      </c>
      <c r="AU1697" s="1">
        <v>0</v>
      </c>
      <c r="AV1697" s="1">
        <v>0</v>
      </c>
      <c r="AW1697" s="1">
        <v>0</v>
      </c>
      <c r="AX1697" t="s">
        <v>3292</v>
      </c>
    </row>
    <row r="1698" spans="1:50" x14ac:dyDescent="0.25">
      <c r="A1698" t="s">
        <v>6486</v>
      </c>
      <c r="B1698" t="s">
        <v>67</v>
      </c>
      <c r="C1698">
        <v>2014</v>
      </c>
      <c r="D1698" t="s">
        <v>6487</v>
      </c>
      <c r="E1698" t="s">
        <v>441</v>
      </c>
      <c r="F1698" t="s">
        <v>362</v>
      </c>
      <c r="G1698" t="s">
        <v>71</v>
      </c>
      <c r="H1698" t="s">
        <v>72</v>
      </c>
      <c r="I1698" t="s">
        <v>230</v>
      </c>
      <c r="J1698" t="s">
        <v>363</v>
      </c>
      <c r="K1698" t="s">
        <v>364</v>
      </c>
      <c r="L1698" t="s">
        <v>61</v>
      </c>
      <c r="M1698" t="s">
        <v>62</v>
      </c>
      <c r="N1698" t="s">
        <v>76</v>
      </c>
      <c r="O1698" t="s">
        <v>76</v>
      </c>
      <c r="P1698" t="s">
        <v>77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 s="1" t="s">
        <v>78</v>
      </c>
      <c r="AU1698" s="1">
        <v>0</v>
      </c>
      <c r="AV1698" s="1">
        <v>0</v>
      </c>
      <c r="AW1698" s="1">
        <v>0</v>
      </c>
      <c r="AX1698" t="s">
        <v>364</v>
      </c>
    </row>
    <row r="1699" spans="1:50" x14ac:dyDescent="0.25">
      <c r="A1699" t="s">
        <v>2546</v>
      </c>
      <c r="B1699" t="s">
        <v>67</v>
      </c>
      <c r="C1699">
        <v>2014</v>
      </c>
      <c r="D1699" t="s">
        <v>2547</v>
      </c>
      <c r="E1699" t="s">
        <v>1237</v>
      </c>
      <c r="F1699" t="s">
        <v>1238</v>
      </c>
      <c r="G1699" t="s">
        <v>71</v>
      </c>
      <c r="H1699" t="s">
        <v>72</v>
      </c>
      <c r="I1699" t="s">
        <v>280</v>
      </c>
      <c r="J1699" t="s">
        <v>1239</v>
      </c>
      <c r="K1699" t="s">
        <v>1240</v>
      </c>
      <c r="L1699" t="s">
        <v>61</v>
      </c>
      <c r="M1699" t="s">
        <v>62</v>
      </c>
      <c r="N1699" t="s">
        <v>76</v>
      </c>
      <c r="O1699" t="s">
        <v>76</v>
      </c>
      <c r="P1699" t="s">
        <v>77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 s="1" t="s">
        <v>78</v>
      </c>
      <c r="AU1699" s="1">
        <v>0</v>
      </c>
      <c r="AV1699" s="1">
        <v>0</v>
      </c>
      <c r="AW1699" s="1">
        <v>0</v>
      </c>
      <c r="AX1699" t="s">
        <v>1240</v>
      </c>
    </row>
    <row r="1700" spans="1:50" x14ac:dyDescent="0.25">
      <c r="A1700" t="s">
        <v>2548</v>
      </c>
      <c r="B1700" t="s">
        <v>190</v>
      </c>
      <c r="C1700" t="s">
        <v>171</v>
      </c>
      <c r="D1700" t="s">
        <v>2549</v>
      </c>
      <c r="E1700" t="s">
        <v>2550</v>
      </c>
      <c r="F1700" t="s">
        <v>329</v>
      </c>
      <c r="G1700" t="s">
        <v>71</v>
      </c>
      <c r="H1700" t="s">
        <v>106</v>
      </c>
      <c r="I1700" t="s">
        <v>73</v>
      </c>
      <c r="J1700" t="s">
        <v>330</v>
      </c>
      <c r="K1700" t="s">
        <v>331</v>
      </c>
      <c r="L1700" t="s">
        <v>196</v>
      </c>
      <c r="M1700" t="s">
        <v>76</v>
      </c>
      <c r="N1700" t="s">
        <v>76</v>
      </c>
      <c r="O1700" t="s">
        <v>76</v>
      </c>
      <c r="P1700" t="s">
        <v>110</v>
      </c>
      <c r="Q1700">
        <v>1300</v>
      </c>
      <c r="R1700">
        <v>1300</v>
      </c>
      <c r="S1700">
        <v>1296</v>
      </c>
      <c r="T1700">
        <v>1296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1600</v>
      </c>
      <c r="AH1700">
        <v>0</v>
      </c>
      <c r="AI1700">
        <v>1600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1300</v>
      </c>
      <c r="AP1700">
        <v>1300</v>
      </c>
      <c r="AQ1700">
        <v>793</v>
      </c>
      <c r="AR1700">
        <v>807</v>
      </c>
      <c r="AS1700">
        <v>0</v>
      </c>
      <c r="AT1700" s="1">
        <v>428.63659999999999</v>
      </c>
      <c r="AU1700" s="1">
        <v>557227.57999999996</v>
      </c>
      <c r="AV1700" s="1">
        <v>685818.55999999994</v>
      </c>
      <c r="AW1700" s="1">
        <v>0</v>
      </c>
      <c r="AX1700" t="s">
        <v>331</v>
      </c>
    </row>
    <row r="1701" spans="1:50" x14ac:dyDescent="0.25">
      <c r="A1701" t="s">
        <v>2564</v>
      </c>
      <c r="B1701" t="s">
        <v>51</v>
      </c>
      <c r="C1701" t="s">
        <v>156</v>
      </c>
      <c r="D1701" t="s">
        <v>2565</v>
      </c>
      <c r="E1701" t="s">
        <v>2159</v>
      </c>
      <c r="F1701" t="s">
        <v>2160</v>
      </c>
      <c r="G1701" t="s">
        <v>76</v>
      </c>
      <c r="H1701" t="s">
        <v>72</v>
      </c>
      <c r="I1701" t="s">
        <v>58</v>
      </c>
      <c r="J1701" t="s">
        <v>76</v>
      </c>
      <c r="K1701" t="s">
        <v>76</v>
      </c>
      <c r="L1701" t="s">
        <v>61</v>
      </c>
      <c r="M1701" t="s">
        <v>62</v>
      </c>
      <c r="N1701" t="s">
        <v>76</v>
      </c>
      <c r="O1701" t="s">
        <v>76</v>
      </c>
      <c r="P1701" t="s">
        <v>65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 s="1" t="s">
        <v>78</v>
      </c>
      <c r="AU1701" s="1">
        <v>0</v>
      </c>
      <c r="AV1701" s="1">
        <v>0</v>
      </c>
      <c r="AW1701" s="1">
        <v>0</v>
      </c>
      <c r="AX1701" t="s">
        <v>76</v>
      </c>
    </row>
    <row r="1702" spans="1:50" x14ac:dyDescent="0.25">
      <c r="A1702" t="s">
        <v>8216</v>
      </c>
      <c r="B1702" t="s">
        <v>67</v>
      </c>
      <c r="C1702" t="s">
        <v>284</v>
      </c>
      <c r="D1702" t="s">
        <v>8217</v>
      </c>
      <c r="E1702" t="s">
        <v>3129</v>
      </c>
      <c r="F1702" t="s">
        <v>892</v>
      </c>
      <c r="G1702" t="s">
        <v>71</v>
      </c>
      <c r="H1702" t="s">
        <v>72</v>
      </c>
      <c r="I1702" t="s">
        <v>391</v>
      </c>
      <c r="J1702" t="s">
        <v>893</v>
      </c>
      <c r="K1702" t="s">
        <v>894</v>
      </c>
      <c r="L1702" t="s">
        <v>61</v>
      </c>
      <c r="M1702" t="s">
        <v>76</v>
      </c>
      <c r="N1702" t="s">
        <v>76</v>
      </c>
      <c r="O1702" t="s">
        <v>76</v>
      </c>
      <c r="P1702" t="s">
        <v>77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211</v>
      </c>
      <c r="AH1702">
        <v>0</v>
      </c>
      <c r="AI1702">
        <v>211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211</v>
      </c>
      <c r="AS1702">
        <v>211</v>
      </c>
      <c r="AT1702" s="1">
        <v>531.92669999999998</v>
      </c>
      <c r="AU1702" s="1">
        <v>0</v>
      </c>
      <c r="AV1702" s="1">
        <v>112236.5337</v>
      </c>
      <c r="AW1702" s="1">
        <v>0</v>
      </c>
      <c r="AX1702" t="s">
        <v>894</v>
      </c>
    </row>
    <row r="1703" spans="1:50" x14ac:dyDescent="0.25">
      <c r="A1703" t="s">
        <v>2566</v>
      </c>
      <c r="B1703" t="s">
        <v>51</v>
      </c>
      <c r="C1703" t="s">
        <v>52</v>
      </c>
      <c r="D1703" t="s">
        <v>2567</v>
      </c>
      <c r="E1703" t="s">
        <v>2568</v>
      </c>
      <c r="F1703" t="s">
        <v>1652</v>
      </c>
      <c r="G1703" t="s">
        <v>116</v>
      </c>
      <c r="H1703" t="s">
        <v>57</v>
      </c>
      <c r="I1703" t="s">
        <v>117</v>
      </c>
      <c r="J1703" t="s">
        <v>118</v>
      </c>
      <c r="K1703" t="s">
        <v>1653</v>
      </c>
      <c r="L1703" t="s">
        <v>61</v>
      </c>
      <c r="M1703" t="s">
        <v>62</v>
      </c>
      <c r="N1703" t="s">
        <v>63</v>
      </c>
      <c r="O1703" t="s">
        <v>120</v>
      </c>
      <c r="P1703" t="s">
        <v>120</v>
      </c>
      <c r="Q1703">
        <v>3</v>
      </c>
      <c r="R1703">
        <v>3</v>
      </c>
      <c r="S1703">
        <v>3</v>
      </c>
      <c r="T1703">
        <v>3</v>
      </c>
      <c r="U1703">
        <v>3</v>
      </c>
      <c r="V1703">
        <v>3</v>
      </c>
      <c r="W1703">
        <v>3</v>
      </c>
      <c r="X1703">
        <v>3</v>
      </c>
      <c r="Y1703">
        <v>3</v>
      </c>
      <c r="Z1703">
        <v>3</v>
      </c>
      <c r="AA1703">
        <v>3</v>
      </c>
      <c r="AB1703">
        <v>3</v>
      </c>
      <c r="AC1703">
        <v>3</v>
      </c>
      <c r="AD1703">
        <v>3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3</v>
      </c>
      <c r="AL1703">
        <v>0</v>
      </c>
      <c r="AM1703">
        <v>0</v>
      </c>
      <c r="AN1703">
        <v>0</v>
      </c>
      <c r="AO1703">
        <v>0</v>
      </c>
      <c r="AP1703">
        <v>3</v>
      </c>
      <c r="AQ1703">
        <v>0</v>
      </c>
      <c r="AR1703">
        <v>0</v>
      </c>
      <c r="AS1703">
        <v>0</v>
      </c>
      <c r="AT1703" s="1">
        <v>762.4</v>
      </c>
      <c r="AU1703" s="1">
        <v>2287.1999999999998</v>
      </c>
      <c r="AV1703" s="1">
        <v>0</v>
      </c>
      <c r="AW1703" s="1">
        <v>2287.1999999999998</v>
      </c>
      <c r="AX1703" t="s">
        <v>1653</v>
      </c>
    </row>
    <row r="1704" spans="1:50" x14ac:dyDescent="0.25">
      <c r="A1704" t="s">
        <v>2780</v>
      </c>
      <c r="B1704" t="s">
        <v>51</v>
      </c>
      <c r="C1704" t="s">
        <v>143</v>
      </c>
      <c r="D1704" t="s">
        <v>2781</v>
      </c>
      <c r="E1704" t="s">
        <v>193</v>
      </c>
      <c r="F1704" t="s">
        <v>194</v>
      </c>
      <c r="G1704" t="s">
        <v>56</v>
      </c>
      <c r="H1704" t="s">
        <v>72</v>
      </c>
      <c r="I1704" t="s">
        <v>90</v>
      </c>
      <c r="J1704" t="s">
        <v>147</v>
      </c>
      <c r="K1704" t="s">
        <v>195</v>
      </c>
      <c r="L1704" t="s">
        <v>61</v>
      </c>
      <c r="M1704" t="s">
        <v>76</v>
      </c>
      <c r="N1704" t="s">
        <v>76</v>
      </c>
      <c r="O1704" t="s">
        <v>76</v>
      </c>
      <c r="P1704" t="s">
        <v>65</v>
      </c>
      <c r="Q1704">
        <v>16</v>
      </c>
      <c r="R1704">
        <v>16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96</v>
      </c>
      <c r="AK1704">
        <v>16</v>
      </c>
      <c r="AL1704">
        <v>0</v>
      </c>
      <c r="AM1704">
        <v>0</v>
      </c>
      <c r="AN1704">
        <v>0</v>
      </c>
      <c r="AO1704">
        <v>0</v>
      </c>
      <c r="AP1704">
        <v>16</v>
      </c>
      <c r="AQ1704">
        <v>0</v>
      </c>
      <c r="AR1704">
        <v>0</v>
      </c>
      <c r="AS1704">
        <v>0</v>
      </c>
      <c r="AT1704" s="1">
        <v>432.83319999999998</v>
      </c>
      <c r="AU1704" s="1">
        <v>6925.3311999999996</v>
      </c>
      <c r="AV1704" s="1">
        <v>0</v>
      </c>
      <c r="AW1704" s="1">
        <v>0</v>
      </c>
      <c r="AX1704" t="s">
        <v>195</v>
      </c>
    </row>
    <row r="1705" spans="1:50" x14ac:dyDescent="0.25">
      <c r="A1705" t="s">
        <v>2782</v>
      </c>
      <c r="B1705" t="s">
        <v>67</v>
      </c>
      <c r="C1705">
        <v>2014</v>
      </c>
      <c r="D1705" t="s">
        <v>2783</v>
      </c>
      <c r="E1705" t="s">
        <v>88</v>
      </c>
      <c r="F1705" t="s">
        <v>89</v>
      </c>
      <c r="G1705" t="s">
        <v>56</v>
      </c>
      <c r="H1705" t="s">
        <v>72</v>
      </c>
      <c r="I1705" t="s">
        <v>90</v>
      </c>
      <c r="J1705" t="s">
        <v>91</v>
      </c>
      <c r="K1705" t="s">
        <v>92</v>
      </c>
      <c r="L1705" t="s">
        <v>61</v>
      </c>
      <c r="M1705" t="s">
        <v>76</v>
      </c>
      <c r="N1705" t="s">
        <v>76</v>
      </c>
      <c r="O1705" t="s">
        <v>76</v>
      </c>
      <c r="P1705" t="s">
        <v>65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 s="1" t="s">
        <v>78</v>
      </c>
      <c r="AU1705" s="1">
        <v>0</v>
      </c>
      <c r="AV1705" s="1">
        <v>0</v>
      </c>
      <c r="AW1705" s="1">
        <v>0</v>
      </c>
      <c r="AX1705" t="s">
        <v>92</v>
      </c>
    </row>
    <row r="1706" spans="1:50" x14ac:dyDescent="0.25">
      <c r="A1706" t="s">
        <v>2784</v>
      </c>
      <c r="B1706" t="s">
        <v>67</v>
      </c>
      <c r="C1706">
        <v>2014</v>
      </c>
      <c r="D1706" t="s">
        <v>2785</v>
      </c>
      <c r="E1706" t="s">
        <v>771</v>
      </c>
      <c r="F1706" t="s">
        <v>618</v>
      </c>
      <c r="G1706" t="s">
        <v>71</v>
      </c>
      <c r="H1706" t="s">
        <v>72</v>
      </c>
      <c r="I1706" t="s">
        <v>73</v>
      </c>
      <c r="J1706" t="s">
        <v>619</v>
      </c>
      <c r="K1706" t="s">
        <v>620</v>
      </c>
      <c r="L1706" t="s">
        <v>61</v>
      </c>
      <c r="M1706" t="s">
        <v>62</v>
      </c>
      <c r="N1706" t="s">
        <v>63</v>
      </c>
      <c r="O1706" t="s">
        <v>85</v>
      </c>
      <c r="P1706" t="s">
        <v>77</v>
      </c>
      <c r="Q1706">
        <v>17</v>
      </c>
      <c r="R1706">
        <v>17</v>
      </c>
      <c r="S1706">
        <v>17</v>
      </c>
      <c r="T1706">
        <v>17</v>
      </c>
      <c r="U1706">
        <v>17</v>
      </c>
      <c r="V1706">
        <v>17</v>
      </c>
      <c r="W1706">
        <v>17</v>
      </c>
      <c r="X1706">
        <v>17</v>
      </c>
      <c r="Y1706">
        <v>17</v>
      </c>
      <c r="Z1706">
        <v>17</v>
      </c>
      <c r="AA1706">
        <v>17</v>
      </c>
      <c r="AB1706">
        <v>17</v>
      </c>
      <c r="AC1706">
        <v>17</v>
      </c>
      <c r="AD1706">
        <v>17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17</v>
      </c>
      <c r="AL1706">
        <v>0</v>
      </c>
      <c r="AM1706">
        <v>0</v>
      </c>
      <c r="AN1706">
        <v>0</v>
      </c>
      <c r="AO1706">
        <v>0</v>
      </c>
      <c r="AP1706">
        <v>17</v>
      </c>
      <c r="AQ1706">
        <v>0</v>
      </c>
      <c r="AR1706">
        <v>0</v>
      </c>
      <c r="AS1706">
        <v>0</v>
      </c>
      <c r="AT1706" s="1">
        <v>696.6</v>
      </c>
      <c r="AU1706" s="1">
        <v>11842.2</v>
      </c>
      <c r="AV1706" s="1">
        <v>0</v>
      </c>
      <c r="AW1706" s="1">
        <v>11842.2</v>
      </c>
      <c r="AX1706" t="s">
        <v>620</v>
      </c>
    </row>
    <row r="1707" spans="1:50" x14ac:dyDescent="0.25">
      <c r="A1707" t="s">
        <v>8214</v>
      </c>
      <c r="B1707" t="s">
        <v>67</v>
      </c>
      <c r="C1707" t="s">
        <v>284</v>
      </c>
      <c r="D1707" t="s">
        <v>8215</v>
      </c>
      <c r="E1707" t="s">
        <v>8328</v>
      </c>
      <c r="F1707" t="s">
        <v>8272</v>
      </c>
      <c r="G1707" t="s">
        <v>71</v>
      </c>
      <c r="H1707" t="s">
        <v>72</v>
      </c>
      <c r="I1707" t="s">
        <v>280</v>
      </c>
      <c r="J1707" t="s">
        <v>8273</v>
      </c>
      <c r="K1707" t="s">
        <v>6827</v>
      </c>
      <c r="L1707" t="s">
        <v>61</v>
      </c>
      <c r="M1707" t="s">
        <v>76</v>
      </c>
      <c r="N1707" t="s">
        <v>76</v>
      </c>
      <c r="O1707" t="s">
        <v>76</v>
      </c>
      <c r="P1707" t="s">
        <v>77</v>
      </c>
      <c r="Q1707">
        <v>310</v>
      </c>
      <c r="R1707">
        <v>310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66</v>
      </c>
      <c r="AF1707">
        <v>0</v>
      </c>
      <c r="AG1707">
        <v>0</v>
      </c>
      <c r="AH1707">
        <v>0</v>
      </c>
      <c r="AI1707">
        <v>66</v>
      </c>
      <c r="AJ1707">
        <v>75</v>
      </c>
      <c r="AK1707">
        <v>310</v>
      </c>
      <c r="AL1707">
        <v>0</v>
      </c>
      <c r="AM1707">
        <v>0</v>
      </c>
      <c r="AN1707">
        <v>0</v>
      </c>
      <c r="AO1707">
        <v>0</v>
      </c>
      <c r="AP1707">
        <v>310</v>
      </c>
      <c r="AQ1707">
        <v>66</v>
      </c>
      <c r="AR1707">
        <v>0</v>
      </c>
      <c r="AS1707">
        <v>66</v>
      </c>
      <c r="AT1707" s="1">
        <v>1771.9401</v>
      </c>
      <c r="AU1707" s="1">
        <v>549301.43099999998</v>
      </c>
      <c r="AV1707" s="1">
        <v>116948.0466</v>
      </c>
      <c r="AW1707" s="1">
        <v>0</v>
      </c>
      <c r="AX1707" t="s">
        <v>6827</v>
      </c>
    </row>
    <row r="1708" spans="1:50" x14ac:dyDescent="0.25">
      <c r="A1708" t="s">
        <v>3820</v>
      </c>
      <c r="B1708" t="s">
        <v>101</v>
      </c>
      <c r="C1708" t="s">
        <v>1012</v>
      </c>
      <c r="D1708" t="s">
        <v>3821</v>
      </c>
      <c r="E1708" t="s">
        <v>3822</v>
      </c>
      <c r="F1708" t="s">
        <v>882</v>
      </c>
      <c r="G1708" t="s">
        <v>71</v>
      </c>
      <c r="H1708" t="s">
        <v>106</v>
      </c>
      <c r="I1708" t="s">
        <v>73</v>
      </c>
      <c r="J1708" t="s">
        <v>883</v>
      </c>
      <c r="K1708" t="s">
        <v>884</v>
      </c>
      <c r="L1708" t="s">
        <v>61</v>
      </c>
      <c r="M1708" t="s">
        <v>62</v>
      </c>
      <c r="N1708" t="s">
        <v>63</v>
      </c>
      <c r="O1708" t="s">
        <v>885</v>
      </c>
      <c r="P1708" t="s">
        <v>110</v>
      </c>
      <c r="Q1708">
        <v>1</v>
      </c>
      <c r="R1708">
        <v>1</v>
      </c>
      <c r="S1708">
        <v>1</v>
      </c>
      <c r="T1708">
        <v>1</v>
      </c>
      <c r="U1708">
        <v>1</v>
      </c>
      <c r="V1708">
        <v>1</v>
      </c>
      <c r="W1708">
        <v>1</v>
      </c>
      <c r="X1708">
        <v>1</v>
      </c>
      <c r="Y1708">
        <v>1</v>
      </c>
      <c r="Z1708">
        <v>1</v>
      </c>
      <c r="AA1708">
        <v>1</v>
      </c>
      <c r="AB1708">
        <v>1</v>
      </c>
      <c r="AC1708">
        <v>1</v>
      </c>
      <c r="AD1708">
        <v>1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  <c r="AL1708">
        <v>0</v>
      </c>
      <c r="AM1708">
        <v>0</v>
      </c>
      <c r="AN1708">
        <v>0</v>
      </c>
      <c r="AO1708">
        <v>0</v>
      </c>
      <c r="AP1708">
        <v>1</v>
      </c>
      <c r="AQ1708">
        <v>0</v>
      </c>
      <c r="AR1708">
        <v>0</v>
      </c>
      <c r="AS1708">
        <v>0</v>
      </c>
      <c r="AT1708" s="1">
        <v>364.97800000000001</v>
      </c>
      <c r="AU1708" s="1">
        <v>364.97800000000001</v>
      </c>
      <c r="AV1708" s="1">
        <v>0</v>
      </c>
      <c r="AW1708" s="1">
        <v>364.97800000000001</v>
      </c>
      <c r="AX1708" t="s">
        <v>884</v>
      </c>
    </row>
    <row r="1709" spans="1:50" x14ac:dyDescent="0.25">
      <c r="A1709" t="s">
        <v>3858</v>
      </c>
      <c r="B1709" t="s">
        <v>67</v>
      </c>
      <c r="C1709" t="s">
        <v>102</v>
      </c>
      <c r="D1709" t="s">
        <v>3859</v>
      </c>
      <c r="E1709" t="s">
        <v>3860</v>
      </c>
      <c r="F1709" t="s">
        <v>451</v>
      </c>
      <c r="G1709" t="s">
        <v>71</v>
      </c>
      <c r="H1709" t="s">
        <v>72</v>
      </c>
      <c r="I1709" t="s">
        <v>73</v>
      </c>
      <c r="J1709" t="s">
        <v>452</v>
      </c>
      <c r="K1709" t="s">
        <v>453</v>
      </c>
      <c r="L1709" t="s">
        <v>61</v>
      </c>
      <c r="M1709" t="s">
        <v>76</v>
      </c>
      <c r="N1709" t="s">
        <v>76</v>
      </c>
      <c r="O1709" t="s">
        <v>76</v>
      </c>
      <c r="P1709" t="s">
        <v>77</v>
      </c>
      <c r="Q1709">
        <v>5</v>
      </c>
      <c r="R1709">
        <v>5</v>
      </c>
      <c r="S1709">
        <v>5</v>
      </c>
      <c r="T1709">
        <v>5</v>
      </c>
      <c r="U1709">
        <v>5</v>
      </c>
      <c r="V1709">
        <v>5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660</v>
      </c>
      <c r="AK1709">
        <v>5</v>
      </c>
      <c r="AL1709">
        <v>0</v>
      </c>
      <c r="AM1709">
        <v>0</v>
      </c>
      <c r="AN1709">
        <v>0</v>
      </c>
      <c r="AO1709">
        <v>0</v>
      </c>
      <c r="AP1709">
        <v>5</v>
      </c>
      <c r="AQ1709">
        <v>0</v>
      </c>
      <c r="AR1709">
        <v>0</v>
      </c>
      <c r="AS1709">
        <v>0</v>
      </c>
      <c r="AT1709" s="1">
        <v>552.66999999999996</v>
      </c>
      <c r="AU1709" s="1">
        <v>2763.35</v>
      </c>
      <c r="AV1709" s="1">
        <v>0</v>
      </c>
      <c r="AW1709" s="1">
        <v>0</v>
      </c>
      <c r="AX1709" t="s">
        <v>453</v>
      </c>
    </row>
    <row r="1710" spans="1:50" x14ac:dyDescent="0.25">
      <c r="A1710" t="s">
        <v>3861</v>
      </c>
      <c r="B1710" t="s">
        <v>67</v>
      </c>
      <c r="C1710" t="s">
        <v>94</v>
      </c>
      <c r="D1710" t="s">
        <v>3862</v>
      </c>
      <c r="E1710" t="s">
        <v>3863</v>
      </c>
      <c r="F1710" t="s">
        <v>397</v>
      </c>
      <c r="G1710" t="s">
        <v>71</v>
      </c>
      <c r="H1710" t="s">
        <v>72</v>
      </c>
      <c r="I1710" t="s">
        <v>230</v>
      </c>
      <c r="J1710" t="s">
        <v>398</v>
      </c>
      <c r="K1710" t="s">
        <v>399</v>
      </c>
      <c r="L1710" t="s">
        <v>61</v>
      </c>
      <c r="M1710" t="s">
        <v>76</v>
      </c>
      <c r="N1710" t="s">
        <v>76</v>
      </c>
      <c r="O1710" t="s">
        <v>76</v>
      </c>
      <c r="P1710" t="s">
        <v>77</v>
      </c>
      <c r="Q1710">
        <v>419</v>
      </c>
      <c r="R1710">
        <v>419</v>
      </c>
      <c r="S1710">
        <v>95</v>
      </c>
      <c r="T1710">
        <v>7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12</v>
      </c>
      <c r="AG1710">
        <v>0</v>
      </c>
      <c r="AH1710">
        <v>0</v>
      </c>
      <c r="AI1710">
        <v>12</v>
      </c>
      <c r="AJ1710">
        <v>200</v>
      </c>
      <c r="AK1710">
        <v>419</v>
      </c>
      <c r="AL1710">
        <v>0</v>
      </c>
      <c r="AM1710">
        <v>0</v>
      </c>
      <c r="AN1710">
        <v>0</v>
      </c>
      <c r="AO1710">
        <v>0</v>
      </c>
      <c r="AP1710">
        <v>419</v>
      </c>
      <c r="AQ1710">
        <v>0</v>
      </c>
      <c r="AR1710">
        <v>12</v>
      </c>
      <c r="AS1710">
        <v>300</v>
      </c>
      <c r="AT1710" s="1">
        <v>519.15</v>
      </c>
      <c r="AU1710" s="1">
        <v>217523.84999999998</v>
      </c>
      <c r="AV1710" s="1">
        <v>6229.7999999999993</v>
      </c>
      <c r="AW1710" s="1">
        <v>0</v>
      </c>
      <c r="AX1710" t="s">
        <v>399</v>
      </c>
    </row>
    <row r="1711" spans="1:50" x14ac:dyDescent="0.25">
      <c r="A1711" t="s">
        <v>3864</v>
      </c>
      <c r="B1711" t="s">
        <v>101</v>
      </c>
      <c r="C1711" t="s">
        <v>468</v>
      </c>
      <c r="D1711" t="s">
        <v>3865</v>
      </c>
      <c r="E1711" t="s">
        <v>3866</v>
      </c>
      <c r="F1711" t="s">
        <v>474</v>
      </c>
      <c r="G1711" t="s">
        <v>71</v>
      </c>
      <c r="H1711" t="s">
        <v>106</v>
      </c>
      <c r="I1711" t="s">
        <v>230</v>
      </c>
      <c r="J1711" t="s">
        <v>475</v>
      </c>
      <c r="K1711" t="s">
        <v>476</v>
      </c>
      <c r="L1711" t="s">
        <v>61</v>
      </c>
      <c r="M1711" t="s">
        <v>76</v>
      </c>
      <c r="N1711" t="s">
        <v>76</v>
      </c>
      <c r="O1711" t="s">
        <v>76</v>
      </c>
      <c r="P1711" t="s">
        <v>110</v>
      </c>
      <c r="Q1711">
        <v>17</v>
      </c>
      <c r="R1711">
        <v>17</v>
      </c>
      <c r="S1711">
        <v>17</v>
      </c>
      <c r="T1711">
        <v>17</v>
      </c>
      <c r="U1711">
        <v>17</v>
      </c>
      <c r="V1711">
        <v>17</v>
      </c>
      <c r="W1711">
        <v>17</v>
      </c>
      <c r="X1711">
        <v>17</v>
      </c>
      <c r="Y1711">
        <v>17</v>
      </c>
      <c r="Z1711">
        <v>17</v>
      </c>
      <c r="AA1711">
        <v>17</v>
      </c>
      <c r="AB1711">
        <v>17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17</v>
      </c>
      <c r="AL1711">
        <v>0</v>
      </c>
      <c r="AM1711">
        <v>0</v>
      </c>
      <c r="AN1711">
        <v>0</v>
      </c>
      <c r="AO1711">
        <v>0</v>
      </c>
      <c r="AP1711">
        <v>17</v>
      </c>
      <c r="AQ1711">
        <v>0</v>
      </c>
      <c r="AR1711">
        <v>0</v>
      </c>
      <c r="AS1711">
        <v>0</v>
      </c>
      <c r="AT1711" s="1">
        <v>829.23</v>
      </c>
      <c r="AU1711" s="1">
        <v>14096.91</v>
      </c>
      <c r="AV1711" s="1">
        <v>0</v>
      </c>
      <c r="AW1711" s="1">
        <v>14096.91</v>
      </c>
      <c r="AX1711" t="s">
        <v>476</v>
      </c>
    </row>
    <row r="1712" spans="1:50" x14ac:dyDescent="0.25">
      <c r="A1712" t="s">
        <v>3867</v>
      </c>
      <c r="B1712" t="s">
        <v>67</v>
      </c>
      <c r="C1712">
        <v>2014</v>
      </c>
      <c r="D1712" t="s">
        <v>3868</v>
      </c>
      <c r="E1712" t="s">
        <v>298</v>
      </c>
      <c r="F1712" t="s">
        <v>299</v>
      </c>
      <c r="G1712" t="s">
        <v>71</v>
      </c>
      <c r="H1712" t="s">
        <v>72</v>
      </c>
      <c r="I1712" t="s">
        <v>230</v>
      </c>
      <c r="J1712" t="s">
        <v>300</v>
      </c>
      <c r="K1712" t="s">
        <v>301</v>
      </c>
      <c r="L1712" t="s">
        <v>61</v>
      </c>
      <c r="M1712" t="s">
        <v>76</v>
      </c>
      <c r="N1712" t="s">
        <v>76</v>
      </c>
      <c r="O1712" t="s">
        <v>76</v>
      </c>
      <c r="P1712" t="s">
        <v>77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 s="1" t="s">
        <v>78</v>
      </c>
      <c r="AU1712" s="1">
        <v>0</v>
      </c>
      <c r="AV1712" s="1">
        <v>0</v>
      </c>
      <c r="AW1712" s="1">
        <v>0</v>
      </c>
      <c r="AX1712" t="s">
        <v>301</v>
      </c>
    </row>
    <row r="1713" spans="1:50" x14ac:dyDescent="0.25">
      <c r="A1713" t="s">
        <v>5844</v>
      </c>
      <c r="B1713" t="s">
        <v>51</v>
      </c>
      <c r="C1713" t="s">
        <v>3572</v>
      </c>
      <c r="D1713" t="s">
        <v>5845</v>
      </c>
      <c r="E1713" t="s">
        <v>5846</v>
      </c>
      <c r="F1713" t="s">
        <v>3575</v>
      </c>
      <c r="G1713" t="s">
        <v>116</v>
      </c>
      <c r="H1713" t="s">
        <v>72</v>
      </c>
      <c r="I1713" t="s">
        <v>2361</v>
      </c>
      <c r="J1713" t="s">
        <v>3576</v>
      </c>
      <c r="K1713" t="s">
        <v>3577</v>
      </c>
      <c r="L1713" t="s">
        <v>61</v>
      </c>
      <c r="M1713" t="s">
        <v>76</v>
      </c>
      <c r="N1713" t="s">
        <v>76</v>
      </c>
      <c r="O1713" t="s">
        <v>76</v>
      </c>
      <c r="P1713" t="s">
        <v>65</v>
      </c>
      <c r="Q1713">
        <v>307</v>
      </c>
      <c r="R1713">
        <v>307</v>
      </c>
      <c r="S1713">
        <v>307</v>
      </c>
      <c r="T1713">
        <v>307</v>
      </c>
      <c r="U1713">
        <v>307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602</v>
      </c>
      <c r="AK1713">
        <v>307</v>
      </c>
      <c r="AL1713">
        <v>0</v>
      </c>
      <c r="AM1713">
        <v>0</v>
      </c>
      <c r="AN1713">
        <v>0</v>
      </c>
      <c r="AO1713">
        <v>0</v>
      </c>
      <c r="AP1713">
        <v>307</v>
      </c>
      <c r="AQ1713">
        <v>0</v>
      </c>
      <c r="AR1713">
        <v>0</v>
      </c>
      <c r="AS1713">
        <v>0</v>
      </c>
      <c r="AT1713" s="1">
        <v>568</v>
      </c>
      <c r="AU1713" s="1">
        <v>174376</v>
      </c>
      <c r="AV1713" s="1">
        <v>0</v>
      </c>
      <c r="AW1713" s="1">
        <v>0</v>
      </c>
      <c r="AX1713" t="s">
        <v>3577</v>
      </c>
    </row>
    <row r="1714" spans="1:50" x14ac:dyDescent="0.25">
      <c r="A1714" t="s">
        <v>5847</v>
      </c>
      <c r="B1714" t="s">
        <v>67</v>
      </c>
      <c r="C1714">
        <v>2014</v>
      </c>
      <c r="D1714" t="s">
        <v>5848</v>
      </c>
      <c r="E1714" t="s">
        <v>1318</v>
      </c>
      <c r="F1714" t="s">
        <v>1063</v>
      </c>
      <c r="G1714" t="s">
        <v>71</v>
      </c>
      <c r="H1714" t="s">
        <v>72</v>
      </c>
      <c r="I1714" t="s">
        <v>73</v>
      </c>
      <c r="J1714" t="s">
        <v>1064</v>
      </c>
      <c r="K1714" t="s">
        <v>1065</v>
      </c>
      <c r="L1714" t="s">
        <v>61</v>
      </c>
      <c r="M1714" t="s">
        <v>76</v>
      </c>
      <c r="N1714" t="s">
        <v>76</v>
      </c>
      <c r="O1714" t="s">
        <v>76</v>
      </c>
      <c r="P1714" t="s">
        <v>77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 s="1" t="s">
        <v>78</v>
      </c>
      <c r="AU1714" s="1">
        <v>0</v>
      </c>
      <c r="AV1714" s="1">
        <v>0</v>
      </c>
      <c r="AW1714" s="1">
        <v>0</v>
      </c>
      <c r="AX1714" t="s">
        <v>1065</v>
      </c>
    </row>
    <row r="1715" spans="1:50" x14ac:dyDescent="0.25">
      <c r="A1715" t="s">
        <v>5912</v>
      </c>
      <c r="B1715" t="s">
        <v>51</v>
      </c>
      <c r="C1715" t="s">
        <v>122</v>
      </c>
      <c r="D1715" t="s">
        <v>5913</v>
      </c>
      <c r="E1715" t="s">
        <v>5914</v>
      </c>
      <c r="F1715" t="s">
        <v>188</v>
      </c>
      <c r="G1715" t="s">
        <v>76</v>
      </c>
      <c r="H1715" t="s">
        <v>57</v>
      </c>
      <c r="I1715" t="s">
        <v>126</v>
      </c>
      <c r="J1715" t="s">
        <v>76</v>
      </c>
      <c r="K1715" t="s">
        <v>76</v>
      </c>
      <c r="L1715" t="s">
        <v>61</v>
      </c>
      <c r="M1715" t="s">
        <v>62</v>
      </c>
      <c r="N1715" t="s">
        <v>76</v>
      </c>
      <c r="O1715" t="s">
        <v>76</v>
      </c>
      <c r="P1715" t="s">
        <v>127</v>
      </c>
      <c r="Q1715">
        <v>14</v>
      </c>
      <c r="R1715">
        <v>14</v>
      </c>
      <c r="S1715">
        <v>14</v>
      </c>
      <c r="T1715">
        <v>14</v>
      </c>
      <c r="U1715">
        <v>14</v>
      </c>
      <c r="V1715">
        <v>6</v>
      </c>
      <c r="W1715">
        <v>6</v>
      </c>
      <c r="X1715">
        <v>2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14</v>
      </c>
      <c r="AL1715">
        <v>0</v>
      </c>
      <c r="AM1715">
        <v>0</v>
      </c>
      <c r="AN1715">
        <v>0</v>
      </c>
      <c r="AO1715">
        <v>0</v>
      </c>
      <c r="AP1715">
        <v>14</v>
      </c>
      <c r="AQ1715">
        <v>0</v>
      </c>
      <c r="AR1715">
        <v>0</v>
      </c>
      <c r="AS1715">
        <v>0</v>
      </c>
      <c r="AT1715" s="1">
        <v>8541</v>
      </c>
      <c r="AU1715" s="1">
        <v>119574</v>
      </c>
      <c r="AV1715" s="1">
        <v>0</v>
      </c>
      <c r="AW1715" s="1">
        <v>17082</v>
      </c>
      <c r="AX1715" t="s">
        <v>188</v>
      </c>
    </row>
    <row r="1716" spans="1:50" x14ac:dyDescent="0.25">
      <c r="A1716" t="s">
        <v>5915</v>
      </c>
      <c r="B1716" t="s">
        <v>67</v>
      </c>
      <c r="C1716">
        <v>2014</v>
      </c>
      <c r="D1716" t="s">
        <v>5916</v>
      </c>
      <c r="E1716" t="s">
        <v>334</v>
      </c>
      <c r="F1716" t="s">
        <v>335</v>
      </c>
      <c r="G1716" t="s">
        <v>71</v>
      </c>
      <c r="H1716" t="s">
        <v>72</v>
      </c>
      <c r="I1716" t="s">
        <v>230</v>
      </c>
      <c r="J1716" t="s">
        <v>336</v>
      </c>
      <c r="K1716" t="s">
        <v>335</v>
      </c>
      <c r="L1716" t="s">
        <v>61</v>
      </c>
      <c r="M1716" t="s">
        <v>76</v>
      </c>
      <c r="N1716" t="s">
        <v>76</v>
      </c>
      <c r="O1716" t="s">
        <v>76</v>
      </c>
      <c r="P1716" t="s">
        <v>77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 s="1" t="s">
        <v>78</v>
      </c>
      <c r="AU1716" s="1">
        <v>0</v>
      </c>
      <c r="AV1716" s="1">
        <v>0</v>
      </c>
      <c r="AW1716" s="1">
        <v>0</v>
      </c>
      <c r="AX1716" t="s">
        <v>335</v>
      </c>
    </row>
    <row r="1717" spans="1:50" x14ac:dyDescent="0.25">
      <c r="A1717" t="s">
        <v>5917</v>
      </c>
      <c r="B1717" t="s">
        <v>190</v>
      </c>
      <c r="C1717" t="s">
        <v>539</v>
      </c>
      <c r="D1717" t="s">
        <v>5918</v>
      </c>
      <c r="E1717" t="s">
        <v>452</v>
      </c>
      <c r="F1717" t="s">
        <v>451</v>
      </c>
      <c r="G1717" t="s">
        <v>71</v>
      </c>
      <c r="H1717" t="s">
        <v>106</v>
      </c>
      <c r="I1717" t="s">
        <v>73</v>
      </c>
      <c r="J1717" t="s">
        <v>452</v>
      </c>
      <c r="K1717" t="s">
        <v>453</v>
      </c>
      <c r="L1717" t="s">
        <v>196</v>
      </c>
      <c r="M1717" t="s">
        <v>76</v>
      </c>
      <c r="N1717" t="s">
        <v>76</v>
      </c>
      <c r="O1717" t="s">
        <v>76</v>
      </c>
      <c r="P1717" t="s">
        <v>110</v>
      </c>
      <c r="Q1717">
        <v>211</v>
      </c>
      <c r="R1717">
        <v>211</v>
      </c>
      <c r="S1717">
        <v>211</v>
      </c>
      <c r="T1717">
        <v>211</v>
      </c>
      <c r="U1717">
        <v>211</v>
      </c>
      <c r="V1717">
        <v>211</v>
      </c>
      <c r="W1717">
        <v>116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84</v>
      </c>
      <c r="AL1717">
        <v>0</v>
      </c>
      <c r="AM1717">
        <v>0</v>
      </c>
      <c r="AN1717">
        <v>0</v>
      </c>
      <c r="AO1717">
        <v>127</v>
      </c>
      <c r="AP1717">
        <v>211</v>
      </c>
      <c r="AQ1717">
        <v>0</v>
      </c>
      <c r="AR1717">
        <v>0</v>
      </c>
      <c r="AS1717">
        <v>0</v>
      </c>
      <c r="AT1717" s="1">
        <v>611.04999999999995</v>
      </c>
      <c r="AU1717" s="1">
        <v>128931.54999999999</v>
      </c>
      <c r="AV1717" s="1">
        <v>0</v>
      </c>
      <c r="AW1717" s="1">
        <v>0</v>
      </c>
      <c r="AX1717" t="s">
        <v>453</v>
      </c>
    </row>
    <row r="1718" spans="1:50" x14ac:dyDescent="0.25">
      <c r="A1718" t="s">
        <v>3869</v>
      </c>
      <c r="B1718" t="s">
        <v>67</v>
      </c>
      <c r="C1718">
        <v>2014</v>
      </c>
      <c r="D1718" t="s">
        <v>3870</v>
      </c>
      <c r="E1718" t="s">
        <v>334</v>
      </c>
      <c r="F1718" t="s">
        <v>335</v>
      </c>
      <c r="G1718" t="s">
        <v>71</v>
      </c>
      <c r="H1718" t="s">
        <v>72</v>
      </c>
      <c r="I1718" t="s">
        <v>230</v>
      </c>
      <c r="J1718" t="s">
        <v>336</v>
      </c>
      <c r="K1718" t="s">
        <v>335</v>
      </c>
      <c r="L1718" t="s">
        <v>61</v>
      </c>
      <c r="M1718" t="s">
        <v>76</v>
      </c>
      <c r="N1718" t="s">
        <v>76</v>
      </c>
      <c r="O1718" t="s">
        <v>76</v>
      </c>
      <c r="P1718" t="s">
        <v>77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 s="1" t="s">
        <v>78</v>
      </c>
      <c r="AU1718" s="1">
        <v>0</v>
      </c>
      <c r="AV1718" s="1">
        <v>0</v>
      </c>
      <c r="AW1718" s="1">
        <v>0</v>
      </c>
      <c r="AX1718" t="s">
        <v>335</v>
      </c>
    </row>
    <row r="1719" spans="1:50" x14ac:dyDescent="0.25">
      <c r="A1719" t="s">
        <v>3907</v>
      </c>
      <c r="B1719" t="s">
        <v>51</v>
      </c>
      <c r="C1719" t="s">
        <v>143</v>
      </c>
      <c r="D1719" t="s">
        <v>3908</v>
      </c>
      <c r="E1719" t="s">
        <v>3909</v>
      </c>
      <c r="F1719" t="s">
        <v>194</v>
      </c>
      <c r="G1719" t="s">
        <v>56</v>
      </c>
      <c r="H1719" t="s">
        <v>72</v>
      </c>
      <c r="I1719" t="s">
        <v>90</v>
      </c>
      <c r="J1719" t="s">
        <v>147</v>
      </c>
      <c r="K1719" t="s">
        <v>195</v>
      </c>
      <c r="L1719" t="s">
        <v>61</v>
      </c>
      <c r="M1719" t="s">
        <v>76</v>
      </c>
      <c r="N1719" t="s">
        <v>76</v>
      </c>
      <c r="O1719" t="s">
        <v>76</v>
      </c>
      <c r="P1719" t="s">
        <v>65</v>
      </c>
      <c r="Q1719">
        <v>14</v>
      </c>
      <c r="R1719">
        <v>14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60</v>
      </c>
      <c r="AG1719">
        <v>0</v>
      </c>
      <c r="AH1719">
        <v>0</v>
      </c>
      <c r="AI1719">
        <v>60</v>
      </c>
      <c r="AJ1719">
        <v>223</v>
      </c>
      <c r="AK1719">
        <v>14</v>
      </c>
      <c r="AL1719">
        <v>0</v>
      </c>
      <c r="AM1719">
        <v>0</v>
      </c>
      <c r="AN1719">
        <v>0</v>
      </c>
      <c r="AO1719">
        <v>0</v>
      </c>
      <c r="AP1719">
        <v>14</v>
      </c>
      <c r="AQ1719">
        <v>0</v>
      </c>
      <c r="AR1719">
        <v>60</v>
      </c>
      <c r="AS1719">
        <v>74</v>
      </c>
      <c r="AT1719" s="1">
        <v>588.66020000000003</v>
      </c>
      <c r="AU1719" s="1">
        <v>8241.2428</v>
      </c>
      <c r="AV1719" s="1">
        <v>35319.612000000001</v>
      </c>
      <c r="AW1719" s="1">
        <v>0</v>
      </c>
      <c r="AX1719" t="s">
        <v>195</v>
      </c>
    </row>
    <row r="1720" spans="1:50" x14ac:dyDescent="0.25">
      <c r="A1720" t="s">
        <v>3910</v>
      </c>
      <c r="B1720" t="s">
        <v>67</v>
      </c>
      <c r="C1720">
        <v>2014</v>
      </c>
      <c r="D1720" t="s">
        <v>3911</v>
      </c>
      <c r="E1720" t="s">
        <v>526</v>
      </c>
      <c r="F1720" t="s">
        <v>527</v>
      </c>
      <c r="G1720" t="s">
        <v>71</v>
      </c>
      <c r="H1720" t="s">
        <v>72</v>
      </c>
      <c r="I1720" t="s">
        <v>280</v>
      </c>
      <c r="J1720" t="s">
        <v>528</v>
      </c>
      <c r="K1720" t="s">
        <v>529</v>
      </c>
      <c r="L1720" t="s">
        <v>61</v>
      </c>
      <c r="M1720" t="s">
        <v>76</v>
      </c>
      <c r="N1720" t="s">
        <v>76</v>
      </c>
      <c r="O1720" t="s">
        <v>76</v>
      </c>
      <c r="P1720" t="s">
        <v>77</v>
      </c>
      <c r="Q1720">
        <v>110</v>
      </c>
      <c r="R1720">
        <v>110</v>
      </c>
      <c r="S1720">
        <v>110</v>
      </c>
      <c r="T1720">
        <v>110</v>
      </c>
      <c r="U1720">
        <v>110</v>
      </c>
      <c r="V1720">
        <v>110</v>
      </c>
      <c r="W1720">
        <v>110</v>
      </c>
      <c r="X1720">
        <v>110</v>
      </c>
      <c r="Y1720">
        <v>110</v>
      </c>
      <c r="Z1720">
        <v>110</v>
      </c>
      <c r="AA1720">
        <v>110</v>
      </c>
      <c r="AB1720">
        <v>110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110</v>
      </c>
      <c r="AL1720">
        <v>0</v>
      </c>
      <c r="AM1720">
        <v>0</v>
      </c>
      <c r="AN1720">
        <v>0</v>
      </c>
      <c r="AO1720">
        <v>0</v>
      </c>
      <c r="AP1720">
        <v>110</v>
      </c>
      <c r="AQ1720">
        <v>0</v>
      </c>
      <c r="AR1720">
        <v>0</v>
      </c>
      <c r="AS1720">
        <v>0</v>
      </c>
      <c r="AT1720" s="1">
        <v>1076.49</v>
      </c>
      <c r="AU1720" s="1">
        <v>118413.9</v>
      </c>
      <c r="AV1720" s="1">
        <v>0</v>
      </c>
      <c r="AW1720" s="1">
        <v>118413.9</v>
      </c>
      <c r="AX1720" t="s">
        <v>529</v>
      </c>
    </row>
    <row r="1721" spans="1:50" x14ac:dyDescent="0.25">
      <c r="A1721" t="s">
        <v>3912</v>
      </c>
      <c r="B1721" t="s">
        <v>101</v>
      </c>
      <c r="C1721" t="s">
        <v>171</v>
      </c>
      <c r="D1721" t="s">
        <v>3913</v>
      </c>
      <c r="E1721" t="s">
        <v>225</v>
      </c>
      <c r="F1721" t="s">
        <v>180</v>
      </c>
      <c r="G1721" t="s">
        <v>71</v>
      </c>
      <c r="H1721" t="s">
        <v>106</v>
      </c>
      <c r="I1721" t="s">
        <v>73</v>
      </c>
      <c r="J1721" t="s">
        <v>181</v>
      </c>
      <c r="K1721" t="s">
        <v>182</v>
      </c>
      <c r="L1721" t="s">
        <v>61</v>
      </c>
      <c r="M1721" t="s">
        <v>76</v>
      </c>
      <c r="N1721" t="s">
        <v>76</v>
      </c>
      <c r="O1721" t="s">
        <v>76</v>
      </c>
      <c r="P1721" t="s">
        <v>77</v>
      </c>
      <c r="Q1721">
        <v>501</v>
      </c>
      <c r="R1721">
        <v>501</v>
      </c>
      <c r="S1721">
        <v>501</v>
      </c>
      <c r="T1721">
        <v>501</v>
      </c>
      <c r="U1721">
        <v>501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110</v>
      </c>
      <c r="AL1721">
        <v>0</v>
      </c>
      <c r="AM1721">
        <v>0</v>
      </c>
      <c r="AN1721">
        <v>391</v>
      </c>
      <c r="AO1721">
        <v>0</v>
      </c>
      <c r="AP1721">
        <v>501</v>
      </c>
      <c r="AQ1721">
        <v>0</v>
      </c>
      <c r="AR1721">
        <v>0</v>
      </c>
      <c r="AS1721">
        <v>0</v>
      </c>
      <c r="AT1721" s="1">
        <v>500.77</v>
      </c>
      <c r="AU1721" s="1">
        <v>250885.77</v>
      </c>
      <c r="AV1721" s="1">
        <v>0</v>
      </c>
      <c r="AW1721" s="1">
        <v>0</v>
      </c>
      <c r="AX1721" t="s">
        <v>182</v>
      </c>
    </row>
    <row r="1722" spans="1:50" x14ac:dyDescent="0.25">
      <c r="A1722" t="s">
        <v>3914</v>
      </c>
      <c r="B1722" t="s">
        <v>67</v>
      </c>
      <c r="C1722" t="s">
        <v>455</v>
      </c>
      <c r="D1722" t="s">
        <v>3915</v>
      </c>
      <c r="E1722" t="s">
        <v>3916</v>
      </c>
      <c r="F1722" t="s">
        <v>637</v>
      </c>
      <c r="G1722" t="s">
        <v>71</v>
      </c>
      <c r="H1722" t="s">
        <v>72</v>
      </c>
      <c r="I1722" t="s">
        <v>73</v>
      </c>
      <c r="J1722" t="s">
        <v>638</v>
      </c>
      <c r="K1722" t="s">
        <v>639</v>
      </c>
      <c r="L1722" t="s">
        <v>61</v>
      </c>
      <c r="M1722" t="s">
        <v>76</v>
      </c>
      <c r="N1722" t="s">
        <v>76</v>
      </c>
      <c r="O1722" t="s">
        <v>76</v>
      </c>
      <c r="P1722" t="s">
        <v>77</v>
      </c>
      <c r="Q1722">
        <v>4</v>
      </c>
      <c r="R1722">
        <v>4</v>
      </c>
      <c r="S1722">
        <v>4</v>
      </c>
      <c r="T1722">
        <v>4</v>
      </c>
      <c r="U1722">
        <v>4</v>
      </c>
      <c r="V1722">
        <v>4</v>
      </c>
      <c r="W1722">
        <v>4</v>
      </c>
      <c r="X1722">
        <v>4</v>
      </c>
      <c r="Y1722">
        <v>4</v>
      </c>
      <c r="Z1722">
        <v>4</v>
      </c>
      <c r="AA1722">
        <v>4</v>
      </c>
      <c r="AB1722">
        <v>4</v>
      </c>
      <c r="AC1722">
        <v>4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4</v>
      </c>
      <c r="AL1722">
        <v>0</v>
      </c>
      <c r="AM1722">
        <v>0</v>
      </c>
      <c r="AN1722">
        <v>0</v>
      </c>
      <c r="AO1722">
        <v>0</v>
      </c>
      <c r="AP1722">
        <v>4</v>
      </c>
      <c r="AQ1722">
        <v>0</v>
      </c>
      <c r="AR1722">
        <v>0</v>
      </c>
      <c r="AS1722">
        <v>0</v>
      </c>
      <c r="AT1722" s="1">
        <v>549.29999999999995</v>
      </c>
      <c r="AU1722" s="1">
        <v>2197.1999999999998</v>
      </c>
      <c r="AV1722" s="1">
        <v>0</v>
      </c>
      <c r="AW1722" s="1">
        <v>2197.1999999999998</v>
      </c>
      <c r="AX1722" t="s">
        <v>639</v>
      </c>
    </row>
    <row r="1723" spans="1:50" x14ac:dyDescent="0.25">
      <c r="A1723" t="s">
        <v>5919</v>
      </c>
      <c r="B1723" t="s">
        <v>67</v>
      </c>
      <c r="C1723" t="s">
        <v>129</v>
      </c>
      <c r="D1723" t="s">
        <v>5920</v>
      </c>
      <c r="E1723" t="s">
        <v>5921</v>
      </c>
      <c r="F1723" t="s">
        <v>269</v>
      </c>
      <c r="G1723" t="s">
        <v>71</v>
      </c>
      <c r="H1723" t="s">
        <v>72</v>
      </c>
      <c r="I1723" t="s">
        <v>73</v>
      </c>
      <c r="J1723" t="s">
        <v>270</v>
      </c>
      <c r="K1723" t="s">
        <v>271</v>
      </c>
      <c r="L1723" t="s">
        <v>61</v>
      </c>
      <c r="M1723" t="s">
        <v>62</v>
      </c>
      <c r="N1723" t="s">
        <v>76</v>
      </c>
      <c r="O1723" t="s">
        <v>76</v>
      </c>
      <c r="P1723" t="s">
        <v>77</v>
      </c>
      <c r="Q1723">
        <v>1</v>
      </c>
      <c r="R1723">
        <v>1</v>
      </c>
      <c r="S1723">
        <v>1</v>
      </c>
      <c r="T1723">
        <v>1</v>
      </c>
      <c r="U1723">
        <v>1</v>
      </c>
      <c r="V1723">
        <v>1</v>
      </c>
      <c r="W1723">
        <v>1</v>
      </c>
      <c r="X1723">
        <v>1</v>
      </c>
      <c r="Y1723">
        <v>1</v>
      </c>
      <c r="Z1723">
        <v>1</v>
      </c>
      <c r="AA1723">
        <v>1</v>
      </c>
      <c r="AB1723">
        <v>1</v>
      </c>
      <c r="AC1723">
        <v>1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1</v>
      </c>
      <c r="AQ1723">
        <v>0</v>
      </c>
      <c r="AR1723">
        <v>0</v>
      </c>
      <c r="AS1723">
        <v>0</v>
      </c>
      <c r="AT1723" s="1">
        <v>853.16</v>
      </c>
      <c r="AU1723" s="1">
        <v>853.16</v>
      </c>
      <c r="AV1723" s="1">
        <v>0</v>
      </c>
      <c r="AW1723" s="1">
        <v>853.16</v>
      </c>
      <c r="AX1723" t="s">
        <v>271</v>
      </c>
    </row>
    <row r="1724" spans="1:50" x14ac:dyDescent="0.25">
      <c r="A1724" t="s">
        <v>5922</v>
      </c>
      <c r="B1724" t="s">
        <v>67</v>
      </c>
      <c r="C1724">
        <v>2014</v>
      </c>
      <c r="D1724" t="s">
        <v>5923</v>
      </c>
      <c r="E1724" t="s">
        <v>268</v>
      </c>
      <c r="F1724" t="s">
        <v>269</v>
      </c>
      <c r="G1724" t="s">
        <v>71</v>
      </c>
      <c r="H1724" t="s">
        <v>72</v>
      </c>
      <c r="I1724" t="s">
        <v>73</v>
      </c>
      <c r="J1724" t="s">
        <v>270</v>
      </c>
      <c r="K1724" t="s">
        <v>271</v>
      </c>
      <c r="L1724" t="s">
        <v>61</v>
      </c>
      <c r="M1724" t="s">
        <v>76</v>
      </c>
      <c r="N1724" t="s">
        <v>76</v>
      </c>
      <c r="O1724" t="s">
        <v>76</v>
      </c>
      <c r="P1724" t="s">
        <v>77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 s="1" t="s">
        <v>78</v>
      </c>
      <c r="AU1724" s="1">
        <v>0</v>
      </c>
      <c r="AV1724" s="1">
        <v>0</v>
      </c>
      <c r="AW1724" s="1">
        <v>0</v>
      </c>
      <c r="AX1724" t="s">
        <v>271</v>
      </c>
    </row>
    <row r="1725" spans="1:50" x14ac:dyDescent="0.25">
      <c r="A1725" t="s">
        <v>5997</v>
      </c>
      <c r="B1725" t="s">
        <v>51</v>
      </c>
      <c r="C1725" t="s">
        <v>156</v>
      </c>
      <c r="D1725" t="s">
        <v>5998</v>
      </c>
      <c r="E1725" t="s">
        <v>1999</v>
      </c>
      <c r="F1725" t="s">
        <v>1999</v>
      </c>
      <c r="G1725" t="s">
        <v>56</v>
      </c>
      <c r="H1725" t="s">
        <v>57</v>
      </c>
      <c r="I1725" t="s">
        <v>90</v>
      </c>
      <c r="J1725" t="s">
        <v>2000</v>
      </c>
      <c r="K1725" t="s">
        <v>2001</v>
      </c>
      <c r="L1725" t="s">
        <v>61</v>
      </c>
      <c r="M1725" t="s">
        <v>76</v>
      </c>
      <c r="N1725" t="s">
        <v>76</v>
      </c>
      <c r="O1725" t="s">
        <v>76</v>
      </c>
      <c r="P1725" t="s">
        <v>65</v>
      </c>
      <c r="Q1725">
        <v>1334</v>
      </c>
      <c r="R1725">
        <v>1334</v>
      </c>
      <c r="S1725">
        <v>1334</v>
      </c>
      <c r="T1725">
        <v>1334</v>
      </c>
      <c r="U1725">
        <v>1334</v>
      </c>
      <c r="V1725">
        <v>1142</v>
      </c>
      <c r="W1725">
        <v>1070</v>
      </c>
      <c r="X1725">
        <v>520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48</v>
      </c>
      <c r="AH1725">
        <v>0</v>
      </c>
      <c r="AI1725">
        <v>48</v>
      </c>
      <c r="AJ1725">
        <v>168</v>
      </c>
      <c r="AK1725">
        <v>1323</v>
      </c>
      <c r="AL1725">
        <v>11</v>
      </c>
      <c r="AM1725">
        <v>0</v>
      </c>
      <c r="AN1725">
        <v>0</v>
      </c>
      <c r="AO1725">
        <v>0</v>
      </c>
      <c r="AP1725">
        <v>1334</v>
      </c>
      <c r="AQ1725">
        <v>0</v>
      </c>
      <c r="AR1725">
        <v>48</v>
      </c>
      <c r="AS1725">
        <v>0</v>
      </c>
      <c r="AT1725" s="1">
        <v>799.17</v>
      </c>
      <c r="AU1725" s="1">
        <v>1066092.78</v>
      </c>
      <c r="AV1725" s="1">
        <v>38360.159999999996</v>
      </c>
      <c r="AW1725" s="1">
        <v>415568.39999999997</v>
      </c>
      <c r="AX1725" t="s">
        <v>2001</v>
      </c>
    </row>
    <row r="1726" spans="1:50" x14ac:dyDescent="0.25">
      <c r="A1726" t="s">
        <v>5999</v>
      </c>
      <c r="B1726" t="s">
        <v>67</v>
      </c>
      <c r="C1726">
        <v>2014</v>
      </c>
      <c r="D1726" t="s">
        <v>6000</v>
      </c>
      <c r="E1726" t="s">
        <v>3320</v>
      </c>
      <c r="F1726" t="s">
        <v>1677</v>
      </c>
      <c r="G1726" t="s">
        <v>71</v>
      </c>
      <c r="H1726" t="s">
        <v>72</v>
      </c>
      <c r="I1726" t="s">
        <v>73</v>
      </c>
      <c r="J1726" t="s">
        <v>1678</v>
      </c>
      <c r="K1726" t="s">
        <v>1679</v>
      </c>
      <c r="L1726" t="s">
        <v>61</v>
      </c>
      <c r="M1726" t="s">
        <v>76</v>
      </c>
      <c r="N1726" t="s">
        <v>76</v>
      </c>
      <c r="O1726" t="s">
        <v>76</v>
      </c>
      <c r="P1726" t="s">
        <v>77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 s="1" t="s">
        <v>78</v>
      </c>
      <c r="AU1726" s="1">
        <v>0</v>
      </c>
      <c r="AV1726" s="1">
        <v>0</v>
      </c>
      <c r="AW1726" s="1">
        <v>0</v>
      </c>
      <c r="AX1726" t="s">
        <v>1679</v>
      </c>
    </row>
    <row r="1727" spans="1:50" x14ac:dyDescent="0.25">
      <c r="A1727" t="s">
        <v>6001</v>
      </c>
      <c r="B1727" t="s">
        <v>101</v>
      </c>
      <c r="C1727" t="s">
        <v>864</v>
      </c>
      <c r="D1727" t="s">
        <v>6002</v>
      </c>
      <c r="E1727" t="s">
        <v>6003</v>
      </c>
      <c r="F1727" t="s">
        <v>637</v>
      </c>
      <c r="G1727" t="s">
        <v>71</v>
      </c>
      <c r="H1727" t="s">
        <v>106</v>
      </c>
      <c r="I1727" t="s">
        <v>73</v>
      </c>
      <c r="J1727" t="s">
        <v>638</v>
      </c>
      <c r="K1727" t="s">
        <v>639</v>
      </c>
      <c r="L1727" t="s">
        <v>61</v>
      </c>
      <c r="M1727" t="s">
        <v>62</v>
      </c>
      <c r="N1727" t="s">
        <v>63</v>
      </c>
      <c r="O1727" t="s">
        <v>885</v>
      </c>
      <c r="P1727" t="s">
        <v>110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 s="1" t="s">
        <v>78</v>
      </c>
      <c r="AU1727" s="1">
        <v>0</v>
      </c>
      <c r="AV1727" s="1">
        <v>0</v>
      </c>
      <c r="AW1727" s="1">
        <v>0</v>
      </c>
      <c r="AX1727" t="s">
        <v>639</v>
      </c>
    </row>
    <row r="1728" spans="1:50" x14ac:dyDescent="0.25">
      <c r="A1728" t="s">
        <v>3917</v>
      </c>
      <c r="B1728" t="s">
        <v>67</v>
      </c>
      <c r="C1728">
        <v>2014</v>
      </c>
      <c r="D1728" t="s">
        <v>3918</v>
      </c>
      <c r="E1728" t="s">
        <v>1543</v>
      </c>
      <c r="F1728" t="s">
        <v>1544</v>
      </c>
      <c r="G1728" t="s">
        <v>71</v>
      </c>
      <c r="H1728" t="s">
        <v>72</v>
      </c>
      <c r="I1728" t="s">
        <v>355</v>
      </c>
      <c r="J1728" t="s">
        <v>1545</v>
      </c>
      <c r="K1728" t="s">
        <v>1546</v>
      </c>
      <c r="L1728" t="s">
        <v>61</v>
      </c>
      <c r="M1728" t="s">
        <v>76</v>
      </c>
      <c r="N1728" t="s">
        <v>76</v>
      </c>
      <c r="O1728" t="s">
        <v>76</v>
      </c>
      <c r="P1728" t="s">
        <v>77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 s="1" t="s">
        <v>78</v>
      </c>
      <c r="AU1728" s="1">
        <v>0</v>
      </c>
      <c r="AV1728" s="1">
        <v>0</v>
      </c>
      <c r="AW1728" s="1">
        <v>0</v>
      </c>
      <c r="AX1728" t="s">
        <v>1546</v>
      </c>
    </row>
    <row r="1729" spans="1:50" x14ac:dyDescent="0.25">
      <c r="A1729" t="s">
        <v>4040</v>
      </c>
      <c r="B1729" t="s">
        <v>101</v>
      </c>
      <c r="C1729" t="s">
        <v>864</v>
      </c>
      <c r="D1729" t="s">
        <v>4041</v>
      </c>
      <c r="E1729" t="s">
        <v>4042</v>
      </c>
      <c r="F1729" t="s">
        <v>4043</v>
      </c>
      <c r="G1729" t="s">
        <v>71</v>
      </c>
      <c r="H1729" t="s">
        <v>106</v>
      </c>
      <c r="I1729" t="s">
        <v>73</v>
      </c>
      <c r="J1729" t="s">
        <v>4044</v>
      </c>
      <c r="K1729" t="s">
        <v>4045</v>
      </c>
      <c r="L1729" t="s">
        <v>61</v>
      </c>
      <c r="M1729" t="s">
        <v>62</v>
      </c>
      <c r="N1729" t="s">
        <v>63</v>
      </c>
      <c r="O1729" t="s">
        <v>885</v>
      </c>
      <c r="P1729" t="s">
        <v>110</v>
      </c>
      <c r="Q1729">
        <v>3</v>
      </c>
      <c r="R1729">
        <v>3</v>
      </c>
      <c r="S1729">
        <v>3</v>
      </c>
      <c r="T1729">
        <v>3</v>
      </c>
      <c r="U1729">
        <v>3</v>
      </c>
      <c r="V1729">
        <v>3</v>
      </c>
      <c r="W1729">
        <v>3</v>
      </c>
      <c r="X1729">
        <v>3</v>
      </c>
      <c r="Y1729">
        <v>3</v>
      </c>
      <c r="Z1729">
        <v>3</v>
      </c>
      <c r="AA1729">
        <v>3</v>
      </c>
      <c r="AB1729">
        <v>3</v>
      </c>
      <c r="AC1729">
        <v>3</v>
      </c>
      <c r="AD1729">
        <v>3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3</v>
      </c>
      <c r="AL1729">
        <v>0</v>
      </c>
      <c r="AM1729">
        <v>0</v>
      </c>
      <c r="AN1729">
        <v>0</v>
      </c>
      <c r="AO1729">
        <v>0</v>
      </c>
      <c r="AP1729">
        <v>3</v>
      </c>
      <c r="AQ1729">
        <v>0</v>
      </c>
      <c r="AR1729">
        <v>0</v>
      </c>
      <c r="AS1729">
        <v>0</v>
      </c>
      <c r="AT1729" s="1">
        <v>395.94</v>
      </c>
      <c r="AU1729" s="1">
        <v>1187.82</v>
      </c>
      <c r="AV1729" s="1">
        <v>0</v>
      </c>
      <c r="AW1729" s="1">
        <v>1187.82</v>
      </c>
      <c r="AX1729" t="s">
        <v>4045</v>
      </c>
    </row>
    <row r="1730" spans="1:50" x14ac:dyDescent="0.25">
      <c r="A1730" t="s">
        <v>4046</v>
      </c>
      <c r="B1730" t="s">
        <v>190</v>
      </c>
      <c r="C1730" t="s">
        <v>52</v>
      </c>
      <c r="D1730" t="s">
        <v>4047</v>
      </c>
      <c r="E1730" t="s">
        <v>4048</v>
      </c>
      <c r="F1730" t="s">
        <v>2652</v>
      </c>
      <c r="G1730" t="s">
        <v>56</v>
      </c>
      <c r="H1730" t="s">
        <v>57</v>
      </c>
      <c r="I1730" t="s">
        <v>58</v>
      </c>
      <c r="J1730" t="s">
        <v>2653</v>
      </c>
      <c r="K1730" t="s">
        <v>2654</v>
      </c>
      <c r="L1730" t="s">
        <v>196</v>
      </c>
      <c r="M1730" t="s">
        <v>76</v>
      </c>
      <c r="N1730" t="s">
        <v>76</v>
      </c>
      <c r="O1730" t="s">
        <v>76</v>
      </c>
      <c r="P1730" t="s">
        <v>65</v>
      </c>
      <c r="Q1730">
        <v>64</v>
      </c>
      <c r="R1730">
        <v>64</v>
      </c>
      <c r="S1730">
        <v>64</v>
      </c>
      <c r="T1730">
        <v>64</v>
      </c>
      <c r="U1730">
        <v>64</v>
      </c>
      <c r="V1730">
        <v>64</v>
      </c>
      <c r="W1730">
        <v>64</v>
      </c>
      <c r="X1730">
        <v>64</v>
      </c>
      <c r="Y1730">
        <v>64</v>
      </c>
      <c r="Z1730">
        <v>56</v>
      </c>
      <c r="AA1730">
        <v>56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64</v>
      </c>
      <c r="AL1730">
        <v>0</v>
      </c>
      <c r="AM1730">
        <v>0</v>
      </c>
      <c r="AN1730">
        <v>0</v>
      </c>
      <c r="AO1730">
        <v>0</v>
      </c>
      <c r="AP1730">
        <v>64</v>
      </c>
      <c r="AQ1730">
        <v>0</v>
      </c>
      <c r="AR1730">
        <v>0</v>
      </c>
      <c r="AS1730">
        <v>0</v>
      </c>
      <c r="AT1730" s="1">
        <v>561.96</v>
      </c>
      <c r="AU1730" s="1">
        <v>35965.440000000002</v>
      </c>
      <c r="AV1730" s="1">
        <v>0</v>
      </c>
      <c r="AW1730" s="1">
        <v>35965.440000000002</v>
      </c>
      <c r="AX1730" t="s">
        <v>2654</v>
      </c>
    </row>
    <row r="1731" spans="1:50" x14ac:dyDescent="0.25">
      <c r="A1731" t="s">
        <v>4049</v>
      </c>
      <c r="B1731" t="s">
        <v>51</v>
      </c>
      <c r="C1731" t="s">
        <v>162</v>
      </c>
      <c r="D1731" t="s">
        <v>4050</v>
      </c>
      <c r="E1731" t="s">
        <v>4051</v>
      </c>
      <c r="F1731" t="s">
        <v>200</v>
      </c>
      <c r="G1731" t="s">
        <v>56</v>
      </c>
      <c r="H1731" t="s">
        <v>57</v>
      </c>
      <c r="I1731" t="s">
        <v>58</v>
      </c>
      <c r="J1731" t="s">
        <v>201</v>
      </c>
      <c r="K1731" t="s">
        <v>202</v>
      </c>
      <c r="L1731" t="s">
        <v>61</v>
      </c>
      <c r="M1731" t="s">
        <v>62</v>
      </c>
      <c r="N1731" t="s">
        <v>76</v>
      </c>
      <c r="O1731" t="s">
        <v>76</v>
      </c>
      <c r="P1731" t="s">
        <v>65</v>
      </c>
      <c r="Q1731">
        <v>155</v>
      </c>
      <c r="R1731">
        <v>155</v>
      </c>
      <c r="S1731">
        <v>155</v>
      </c>
      <c r="T1731">
        <v>155</v>
      </c>
      <c r="U1731">
        <v>155</v>
      </c>
      <c r="V1731">
        <v>155</v>
      </c>
      <c r="W1731">
        <v>155</v>
      </c>
      <c r="X1731">
        <v>155</v>
      </c>
      <c r="Y1731">
        <v>155</v>
      </c>
      <c r="Z1731">
        <v>155</v>
      </c>
      <c r="AA1731">
        <v>155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155</v>
      </c>
      <c r="AL1731">
        <v>0</v>
      </c>
      <c r="AM1731">
        <v>0</v>
      </c>
      <c r="AN1731">
        <v>0</v>
      </c>
      <c r="AO1731">
        <v>0</v>
      </c>
      <c r="AP1731">
        <v>155</v>
      </c>
      <c r="AQ1731">
        <v>0</v>
      </c>
      <c r="AR1731">
        <v>0</v>
      </c>
      <c r="AS1731">
        <v>0</v>
      </c>
      <c r="AT1731" s="1">
        <v>646.20000000000005</v>
      </c>
      <c r="AU1731" s="1">
        <v>100161</v>
      </c>
      <c r="AV1731" s="1">
        <v>0</v>
      </c>
      <c r="AW1731" s="1">
        <v>100161</v>
      </c>
      <c r="AX1731" t="s">
        <v>202</v>
      </c>
    </row>
    <row r="1732" spans="1:50" x14ac:dyDescent="0.25">
      <c r="A1732" t="s">
        <v>4052</v>
      </c>
      <c r="B1732" t="s">
        <v>67</v>
      </c>
      <c r="C1732">
        <v>2014</v>
      </c>
      <c r="D1732" t="s">
        <v>4053</v>
      </c>
      <c r="E1732" t="s">
        <v>561</v>
      </c>
      <c r="F1732" t="s">
        <v>486</v>
      </c>
      <c r="G1732" t="s">
        <v>71</v>
      </c>
      <c r="H1732" t="s">
        <v>72</v>
      </c>
      <c r="I1732" t="s">
        <v>230</v>
      </c>
      <c r="J1732" t="s">
        <v>487</v>
      </c>
      <c r="K1732" t="s">
        <v>488</v>
      </c>
      <c r="L1732" t="s">
        <v>61</v>
      </c>
      <c r="M1732" t="s">
        <v>62</v>
      </c>
      <c r="N1732" t="s">
        <v>63</v>
      </c>
      <c r="O1732" t="s">
        <v>85</v>
      </c>
      <c r="P1732" t="s">
        <v>77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 s="1" t="s">
        <v>78</v>
      </c>
      <c r="AU1732" s="1">
        <v>0</v>
      </c>
      <c r="AV1732" s="1">
        <v>0</v>
      </c>
      <c r="AW1732" s="1">
        <v>0</v>
      </c>
      <c r="AX1732" t="s">
        <v>488</v>
      </c>
    </row>
    <row r="1733" spans="1:50" x14ac:dyDescent="0.25">
      <c r="A1733" t="s">
        <v>6004</v>
      </c>
      <c r="B1733" t="s">
        <v>51</v>
      </c>
      <c r="C1733" t="s">
        <v>156</v>
      </c>
      <c r="D1733" t="s">
        <v>6005</v>
      </c>
      <c r="E1733" t="s">
        <v>6006</v>
      </c>
      <c r="F1733" t="s">
        <v>2233</v>
      </c>
      <c r="G1733" t="s">
        <v>56</v>
      </c>
      <c r="H1733" t="s">
        <v>57</v>
      </c>
      <c r="I1733" t="s">
        <v>90</v>
      </c>
      <c r="J1733" t="s">
        <v>505</v>
      </c>
      <c r="K1733" t="s">
        <v>2234</v>
      </c>
      <c r="L1733" t="s">
        <v>61</v>
      </c>
      <c r="M1733" t="s">
        <v>76</v>
      </c>
      <c r="N1733" t="s">
        <v>76</v>
      </c>
      <c r="O1733" t="s">
        <v>76</v>
      </c>
      <c r="P1733" t="s">
        <v>65</v>
      </c>
      <c r="Q1733">
        <v>667</v>
      </c>
      <c r="R1733">
        <v>667</v>
      </c>
      <c r="S1733">
        <v>667</v>
      </c>
      <c r="T1733">
        <v>667</v>
      </c>
      <c r="U1733">
        <v>667</v>
      </c>
      <c r="V1733">
        <v>567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228</v>
      </c>
      <c r="AH1733">
        <v>0</v>
      </c>
      <c r="AI1733">
        <v>228</v>
      </c>
      <c r="AJ1733">
        <v>100</v>
      </c>
      <c r="AK1733">
        <v>661</v>
      </c>
      <c r="AL1733">
        <v>6</v>
      </c>
      <c r="AM1733">
        <v>0</v>
      </c>
      <c r="AN1733">
        <v>0</v>
      </c>
      <c r="AO1733">
        <v>0</v>
      </c>
      <c r="AP1733">
        <v>667</v>
      </c>
      <c r="AQ1733">
        <v>0</v>
      </c>
      <c r="AR1733">
        <v>228</v>
      </c>
      <c r="AS1733">
        <v>0</v>
      </c>
      <c r="AT1733" s="1">
        <v>630.29999999999995</v>
      </c>
      <c r="AU1733" s="1">
        <v>420410.1</v>
      </c>
      <c r="AV1733" s="1">
        <v>143708.4</v>
      </c>
      <c r="AW1733" s="1">
        <v>0</v>
      </c>
      <c r="AX1733" t="s">
        <v>2234</v>
      </c>
    </row>
    <row r="1734" spans="1:50" x14ac:dyDescent="0.25">
      <c r="A1734" t="s">
        <v>6007</v>
      </c>
      <c r="B1734" t="s">
        <v>101</v>
      </c>
      <c r="C1734" t="s">
        <v>615</v>
      </c>
      <c r="D1734" t="s">
        <v>6008</v>
      </c>
      <c r="E1734" t="s">
        <v>6009</v>
      </c>
      <c r="F1734" t="s">
        <v>97</v>
      </c>
      <c r="G1734" t="s">
        <v>71</v>
      </c>
      <c r="H1734" t="s">
        <v>106</v>
      </c>
      <c r="I1734" t="s">
        <v>73</v>
      </c>
      <c r="J1734" t="s">
        <v>98</v>
      </c>
      <c r="K1734" t="s">
        <v>99</v>
      </c>
      <c r="L1734" t="s">
        <v>61</v>
      </c>
      <c r="M1734" t="s">
        <v>62</v>
      </c>
      <c r="N1734" t="s">
        <v>76</v>
      </c>
      <c r="O1734" t="s">
        <v>76</v>
      </c>
      <c r="P1734" t="s">
        <v>110</v>
      </c>
      <c r="Q1734">
        <v>6</v>
      </c>
      <c r="R1734">
        <v>6</v>
      </c>
      <c r="S1734">
        <v>6</v>
      </c>
      <c r="T1734">
        <v>6</v>
      </c>
      <c r="U1734">
        <v>6</v>
      </c>
      <c r="V1734">
        <v>6</v>
      </c>
      <c r="W1734">
        <v>6</v>
      </c>
      <c r="X1734">
        <v>6</v>
      </c>
      <c r="Y1734">
        <v>6</v>
      </c>
      <c r="Z1734">
        <v>6</v>
      </c>
      <c r="AA1734">
        <v>6</v>
      </c>
      <c r="AB1734">
        <v>6</v>
      </c>
      <c r="AC1734">
        <v>6</v>
      </c>
      <c r="AD1734">
        <v>6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6</v>
      </c>
      <c r="AL1734">
        <v>0</v>
      </c>
      <c r="AM1734">
        <v>0</v>
      </c>
      <c r="AN1734">
        <v>0</v>
      </c>
      <c r="AO1734">
        <v>0</v>
      </c>
      <c r="AP1734">
        <v>6</v>
      </c>
      <c r="AQ1734">
        <v>0</v>
      </c>
      <c r="AR1734">
        <v>0</v>
      </c>
      <c r="AS1734">
        <v>0</v>
      </c>
      <c r="AT1734" s="1">
        <v>394.96</v>
      </c>
      <c r="AU1734" s="1">
        <v>2369.7599999999998</v>
      </c>
      <c r="AV1734" s="1">
        <v>0</v>
      </c>
      <c r="AW1734" s="1">
        <v>2369.7599999999998</v>
      </c>
      <c r="AX1734" t="s">
        <v>99</v>
      </c>
    </row>
    <row r="1735" spans="1:50" x14ac:dyDescent="0.25">
      <c r="A1735" t="s">
        <v>6091</v>
      </c>
      <c r="B1735" t="s">
        <v>101</v>
      </c>
      <c r="C1735" t="s">
        <v>251</v>
      </c>
      <c r="D1735" t="s">
        <v>6092</v>
      </c>
      <c r="E1735" t="s">
        <v>6093</v>
      </c>
      <c r="F1735" t="s">
        <v>486</v>
      </c>
      <c r="G1735" t="s">
        <v>71</v>
      </c>
      <c r="H1735" t="s">
        <v>106</v>
      </c>
      <c r="I1735" t="s">
        <v>230</v>
      </c>
      <c r="J1735" t="s">
        <v>487</v>
      </c>
      <c r="K1735" t="s">
        <v>488</v>
      </c>
      <c r="L1735" t="s">
        <v>61</v>
      </c>
      <c r="M1735" t="s">
        <v>76</v>
      </c>
      <c r="N1735" t="s">
        <v>76</v>
      </c>
      <c r="O1735" t="s">
        <v>76</v>
      </c>
      <c r="P1735" t="s">
        <v>110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 s="1" t="s">
        <v>78</v>
      </c>
      <c r="AU1735" s="1">
        <v>0</v>
      </c>
      <c r="AV1735" s="1">
        <v>0</v>
      </c>
      <c r="AW1735" s="1">
        <v>0</v>
      </c>
      <c r="AX1735" t="s">
        <v>488</v>
      </c>
    </row>
    <row r="1736" spans="1:50" x14ac:dyDescent="0.25">
      <c r="A1736" t="s">
        <v>6094</v>
      </c>
      <c r="B1736" t="s">
        <v>67</v>
      </c>
      <c r="C1736">
        <v>2014</v>
      </c>
      <c r="D1736" t="s">
        <v>6095</v>
      </c>
      <c r="E1736" t="s">
        <v>816</v>
      </c>
      <c r="F1736" t="s">
        <v>817</v>
      </c>
      <c r="G1736" t="s">
        <v>71</v>
      </c>
      <c r="H1736" t="s">
        <v>72</v>
      </c>
      <c r="I1736" t="s">
        <v>230</v>
      </c>
      <c r="J1736" t="s">
        <v>818</v>
      </c>
      <c r="K1736" t="s">
        <v>819</v>
      </c>
      <c r="L1736" t="s">
        <v>61</v>
      </c>
      <c r="M1736" t="s">
        <v>76</v>
      </c>
      <c r="N1736" t="s">
        <v>76</v>
      </c>
      <c r="O1736" t="s">
        <v>76</v>
      </c>
      <c r="P1736" t="s">
        <v>77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 s="1" t="s">
        <v>78</v>
      </c>
      <c r="AU1736" s="1">
        <v>0</v>
      </c>
      <c r="AV1736" s="1">
        <v>0</v>
      </c>
      <c r="AW1736" s="1">
        <v>0</v>
      </c>
      <c r="AX1736" t="s">
        <v>819</v>
      </c>
    </row>
    <row r="1737" spans="1:50" x14ac:dyDescent="0.25">
      <c r="A1737" t="s">
        <v>6096</v>
      </c>
      <c r="B1737" t="s">
        <v>67</v>
      </c>
      <c r="C1737" t="s">
        <v>102</v>
      </c>
      <c r="D1737" t="s">
        <v>6097</v>
      </c>
      <c r="E1737" t="s">
        <v>4960</v>
      </c>
      <c r="F1737" t="s">
        <v>451</v>
      </c>
      <c r="G1737" t="s">
        <v>71</v>
      </c>
      <c r="H1737" t="s">
        <v>72</v>
      </c>
      <c r="I1737" t="s">
        <v>73</v>
      </c>
      <c r="J1737" t="s">
        <v>452</v>
      </c>
      <c r="K1737" t="s">
        <v>453</v>
      </c>
      <c r="L1737" t="s">
        <v>61</v>
      </c>
      <c r="M1737" t="s">
        <v>76</v>
      </c>
      <c r="N1737" t="s">
        <v>76</v>
      </c>
      <c r="O1737" t="s">
        <v>76</v>
      </c>
      <c r="P1737" t="s">
        <v>77</v>
      </c>
      <c r="Q1737">
        <v>70</v>
      </c>
      <c r="R1737">
        <v>70</v>
      </c>
      <c r="S1737">
        <v>30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90</v>
      </c>
      <c r="AK1737">
        <v>70</v>
      </c>
      <c r="AL1737">
        <v>0</v>
      </c>
      <c r="AM1737">
        <v>0</v>
      </c>
      <c r="AN1737">
        <v>0</v>
      </c>
      <c r="AO1737">
        <v>0</v>
      </c>
      <c r="AP1737">
        <v>70</v>
      </c>
      <c r="AQ1737">
        <v>0</v>
      </c>
      <c r="AR1737">
        <v>0</v>
      </c>
      <c r="AS1737">
        <v>40</v>
      </c>
      <c r="AT1737" s="1">
        <v>602.69000000000005</v>
      </c>
      <c r="AU1737" s="1">
        <v>42188.3</v>
      </c>
      <c r="AV1737" s="1">
        <v>0</v>
      </c>
      <c r="AW1737" s="1">
        <v>0</v>
      </c>
      <c r="AX1737" t="s">
        <v>453</v>
      </c>
    </row>
    <row r="1738" spans="1:50" x14ac:dyDescent="0.25">
      <c r="A1738" t="s">
        <v>2889</v>
      </c>
      <c r="B1738" t="s">
        <v>67</v>
      </c>
      <c r="C1738">
        <v>2014</v>
      </c>
      <c r="D1738" t="s">
        <v>2890</v>
      </c>
      <c r="E1738" t="s">
        <v>509</v>
      </c>
      <c r="F1738" t="s">
        <v>427</v>
      </c>
      <c r="G1738" t="s">
        <v>71</v>
      </c>
      <c r="H1738" t="s">
        <v>72</v>
      </c>
      <c r="I1738" t="s">
        <v>73</v>
      </c>
      <c r="J1738" t="s">
        <v>428</v>
      </c>
      <c r="K1738" t="s">
        <v>429</v>
      </c>
      <c r="L1738" t="s">
        <v>61</v>
      </c>
      <c r="M1738" t="s">
        <v>76</v>
      </c>
      <c r="N1738" t="s">
        <v>76</v>
      </c>
      <c r="O1738" t="s">
        <v>76</v>
      </c>
      <c r="P1738" t="s">
        <v>77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 s="1" t="s">
        <v>78</v>
      </c>
      <c r="AU1738" s="1">
        <v>0</v>
      </c>
      <c r="AV1738" s="1">
        <v>0</v>
      </c>
      <c r="AW1738" s="1">
        <v>0</v>
      </c>
      <c r="AX1738" t="s">
        <v>429</v>
      </c>
    </row>
    <row r="1739" spans="1:50" x14ac:dyDescent="0.25">
      <c r="A1739" t="s">
        <v>2891</v>
      </c>
      <c r="B1739" t="s">
        <v>67</v>
      </c>
      <c r="C1739">
        <v>2014</v>
      </c>
      <c r="D1739" t="s">
        <v>2892</v>
      </c>
      <c r="E1739" t="s">
        <v>1526</v>
      </c>
      <c r="F1739" t="s">
        <v>1527</v>
      </c>
      <c r="G1739" t="s">
        <v>71</v>
      </c>
      <c r="H1739" t="s">
        <v>72</v>
      </c>
      <c r="I1739" t="s">
        <v>73</v>
      </c>
      <c r="J1739" t="s">
        <v>1528</v>
      </c>
      <c r="K1739" t="s">
        <v>1529</v>
      </c>
      <c r="L1739" t="s">
        <v>61</v>
      </c>
      <c r="M1739" t="s">
        <v>76</v>
      </c>
      <c r="N1739" t="s">
        <v>76</v>
      </c>
      <c r="O1739" t="s">
        <v>76</v>
      </c>
      <c r="P1739" t="s">
        <v>77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1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 s="1" t="s">
        <v>78</v>
      </c>
      <c r="AU1739" s="1">
        <v>0</v>
      </c>
      <c r="AV1739" s="1">
        <v>0</v>
      </c>
      <c r="AW1739" s="1">
        <v>0</v>
      </c>
      <c r="AX1739" t="s">
        <v>1529</v>
      </c>
    </row>
    <row r="1740" spans="1:50" x14ac:dyDescent="0.25">
      <c r="A1740" t="s">
        <v>2893</v>
      </c>
      <c r="B1740" t="s">
        <v>190</v>
      </c>
      <c r="C1740" t="s">
        <v>593</v>
      </c>
      <c r="D1740" t="s">
        <v>76</v>
      </c>
      <c r="E1740" t="s">
        <v>2894</v>
      </c>
      <c r="F1740" t="s">
        <v>1598</v>
      </c>
      <c r="G1740" t="s">
        <v>76</v>
      </c>
      <c r="H1740" t="s">
        <v>106</v>
      </c>
      <c r="I1740" t="s">
        <v>117</v>
      </c>
      <c r="J1740" t="s">
        <v>76</v>
      </c>
      <c r="K1740" t="s">
        <v>76</v>
      </c>
      <c r="L1740" t="s">
        <v>196</v>
      </c>
      <c r="M1740" t="s">
        <v>196</v>
      </c>
      <c r="N1740" t="s">
        <v>826</v>
      </c>
      <c r="O1740" t="s">
        <v>120</v>
      </c>
      <c r="P1740" t="s">
        <v>1748</v>
      </c>
      <c r="Q1740">
        <v>5</v>
      </c>
      <c r="R1740">
        <v>5</v>
      </c>
      <c r="S1740">
        <v>5</v>
      </c>
      <c r="T1740">
        <v>5</v>
      </c>
      <c r="U1740">
        <v>5</v>
      </c>
      <c r="V1740">
        <v>5</v>
      </c>
      <c r="W1740">
        <v>5</v>
      </c>
      <c r="X1740">
        <v>5</v>
      </c>
      <c r="Y1740">
        <v>5</v>
      </c>
      <c r="Z1740">
        <v>5</v>
      </c>
      <c r="AA1740">
        <v>5</v>
      </c>
      <c r="AB1740">
        <v>5</v>
      </c>
      <c r="AC1740">
        <v>5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5</v>
      </c>
      <c r="AN1740">
        <v>0</v>
      </c>
      <c r="AO1740">
        <v>0</v>
      </c>
      <c r="AP1740">
        <v>5</v>
      </c>
      <c r="AQ1740">
        <v>0</v>
      </c>
      <c r="AR1740">
        <v>0</v>
      </c>
      <c r="AS1740">
        <v>0</v>
      </c>
      <c r="AT1740" s="1">
        <v>164.67</v>
      </c>
      <c r="AU1740" s="1">
        <v>823.34999999999991</v>
      </c>
      <c r="AV1740" s="1">
        <v>0</v>
      </c>
      <c r="AW1740" s="1">
        <v>823.34999999999991</v>
      </c>
      <c r="AX1740" t="s">
        <v>1599</v>
      </c>
    </row>
    <row r="1741" spans="1:50" x14ac:dyDescent="0.25">
      <c r="A1741" t="s">
        <v>2895</v>
      </c>
      <c r="B1741" t="s">
        <v>190</v>
      </c>
      <c r="C1741" t="s">
        <v>791</v>
      </c>
      <c r="D1741" t="s">
        <v>2896</v>
      </c>
      <c r="E1741" t="s">
        <v>2897</v>
      </c>
      <c r="F1741" t="s">
        <v>345</v>
      </c>
      <c r="G1741" t="s">
        <v>71</v>
      </c>
      <c r="H1741" t="s">
        <v>106</v>
      </c>
      <c r="I1741" t="s">
        <v>73</v>
      </c>
      <c r="J1741" t="s">
        <v>346</v>
      </c>
      <c r="K1741" t="s">
        <v>347</v>
      </c>
      <c r="L1741" t="s">
        <v>196</v>
      </c>
      <c r="M1741" t="s">
        <v>76</v>
      </c>
      <c r="N1741" t="s">
        <v>76</v>
      </c>
      <c r="O1741" t="s">
        <v>76</v>
      </c>
      <c r="P1741" t="s">
        <v>110</v>
      </c>
      <c r="Q1741">
        <v>202</v>
      </c>
      <c r="R1741">
        <v>202</v>
      </c>
      <c r="S1741">
        <v>2</v>
      </c>
      <c r="T1741">
        <v>2</v>
      </c>
      <c r="U1741">
        <v>2</v>
      </c>
      <c r="V1741">
        <v>2</v>
      </c>
      <c r="W1741">
        <v>2</v>
      </c>
      <c r="X1741">
        <v>2</v>
      </c>
      <c r="Y1741">
        <v>2</v>
      </c>
      <c r="Z1741">
        <v>2</v>
      </c>
      <c r="AA1741">
        <v>2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202</v>
      </c>
      <c r="AL1741">
        <v>0</v>
      </c>
      <c r="AM1741">
        <v>0</v>
      </c>
      <c r="AN1741">
        <v>0</v>
      </c>
      <c r="AO1741">
        <v>0</v>
      </c>
      <c r="AP1741">
        <v>202</v>
      </c>
      <c r="AQ1741">
        <v>0</v>
      </c>
      <c r="AR1741">
        <v>0</v>
      </c>
      <c r="AS1741">
        <v>0</v>
      </c>
      <c r="AT1741" s="1">
        <v>651.82000000000005</v>
      </c>
      <c r="AU1741" s="1">
        <v>131667.64000000001</v>
      </c>
      <c r="AV1741" s="1">
        <v>0</v>
      </c>
      <c r="AW1741" s="1">
        <v>1303.6400000000001</v>
      </c>
      <c r="AX1741" t="s">
        <v>347</v>
      </c>
    </row>
    <row r="1742" spans="1:50" x14ac:dyDescent="0.25">
      <c r="A1742" t="s">
        <v>2898</v>
      </c>
      <c r="B1742" t="s">
        <v>101</v>
      </c>
      <c r="C1742" t="s">
        <v>251</v>
      </c>
      <c r="D1742" t="s">
        <v>2899</v>
      </c>
      <c r="E1742" t="s">
        <v>2900</v>
      </c>
      <c r="F1742" t="s">
        <v>618</v>
      </c>
      <c r="G1742" t="s">
        <v>71</v>
      </c>
      <c r="H1742" t="s">
        <v>106</v>
      </c>
      <c r="I1742" t="s">
        <v>73</v>
      </c>
      <c r="J1742" t="s">
        <v>619</v>
      </c>
      <c r="K1742" t="s">
        <v>620</v>
      </c>
      <c r="L1742" t="s">
        <v>61</v>
      </c>
      <c r="M1742" t="s">
        <v>76</v>
      </c>
      <c r="N1742" t="s">
        <v>76</v>
      </c>
      <c r="O1742" t="s">
        <v>76</v>
      </c>
      <c r="P1742" t="s">
        <v>110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 s="1" t="s">
        <v>78</v>
      </c>
      <c r="AU1742" s="1">
        <v>0</v>
      </c>
      <c r="AV1742" s="1">
        <v>0</v>
      </c>
      <c r="AW1742" s="1">
        <v>0</v>
      </c>
      <c r="AX1742" t="s">
        <v>620</v>
      </c>
    </row>
    <row r="1743" spans="1:50" x14ac:dyDescent="0.25">
      <c r="A1743" t="s">
        <v>6098</v>
      </c>
      <c r="B1743" t="s">
        <v>101</v>
      </c>
      <c r="C1743" t="s">
        <v>171</v>
      </c>
      <c r="D1743" t="s">
        <v>6099</v>
      </c>
      <c r="E1743" t="s">
        <v>2221</v>
      </c>
      <c r="F1743" t="s">
        <v>1923</v>
      </c>
      <c r="G1743" t="s">
        <v>71</v>
      </c>
      <c r="H1743" t="s">
        <v>106</v>
      </c>
      <c r="I1743" t="s">
        <v>230</v>
      </c>
      <c r="J1743" t="s">
        <v>1924</v>
      </c>
      <c r="K1743" t="s">
        <v>1925</v>
      </c>
      <c r="L1743" t="s">
        <v>61</v>
      </c>
      <c r="M1743" t="s">
        <v>76</v>
      </c>
      <c r="N1743" t="s">
        <v>76</v>
      </c>
      <c r="O1743" t="s">
        <v>76</v>
      </c>
      <c r="P1743" t="s">
        <v>110</v>
      </c>
      <c r="Q1743">
        <v>30</v>
      </c>
      <c r="R1743">
        <v>30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187</v>
      </c>
      <c r="AH1743">
        <v>0</v>
      </c>
      <c r="AI1743">
        <v>187</v>
      </c>
      <c r="AJ1743">
        <v>110</v>
      </c>
      <c r="AK1743">
        <v>30</v>
      </c>
      <c r="AL1743">
        <v>0</v>
      </c>
      <c r="AM1743">
        <v>0</v>
      </c>
      <c r="AN1743">
        <v>0</v>
      </c>
      <c r="AO1743">
        <v>0</v>
      </c>
      <c r="AP1743">
        <v>30</v>
      </c>
      <c r="AQ1743">
        <v>50</v>
      </c>
      <c r="AR1743">
        <v>137</v>
      </c>
      <c r="AS1743">
        <v>50</v>
      </c>
      <c r="AT1743" s="1">
        <v>716.86469999999997</v>
      </c>
      <c r="AU1743" s="1">
        <v>21505.940999999999</v>
      </c>
      <c r="AV1743" s="1">
        <v>134053.69889999999</v>
      </c>
      <c r="AW1743" s="1">
        <v>0</v>
      </c>
      <c r="AX1743" t="s">
        <v>1925</v>
      </c>
    </row>
    <row r="1744" spans="1:50" x14ac:dyDescent="0.25">
      <c r="A1744" t="s">
        <v>6100</v>
      </c>
      <c r="B1744" t="s">
        <v>51</v>
      </c>
      <c r="C1744" t="s">
        <v>122</v>
      </c>
      <c r="D1744" t="s">
        <v>6101</v>
      </c>
      <c r="E1744" t="s">
        <v>6102</v>
      </c>
      <c r="F1744" t="s">
        <v>275</v>
      </c>
      <c r="G1744" t="s">
        <v>76</v>
      </c>
      <c r="H1744" t="s">
        <v>57</v>
      </c>
      <c r="I1744" t="s">
        <v>126</v>
      </c>
      <c r="J1744" t="s">
        <v>76</v>
      </c>
      <c r="K1744" t="s">
        <v>76</v>
      </c>
      <c r="L1744" t="s">
        <v>61</v>
      </c>
      <c r="M1744" t="s">
        <v>62</v>
      </c>
      <c r="N1744" t="s">
        <v>76</v>
      </c>
      <c r="O1744" t="s">
        <v>76</v>
      </c>
      <c r="P1744" t="s">
        <v>127</v>
      </c>
      <c r="Q1744">
        <v>2</v>
      </c>
      <c r="R1744">
        <v>2</v>
      </c>
      <c r="S1744">
        <v>2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2</v>
      </c>
      <c r="AL1744">
        <v>0</v>
      </c>
      <c r="AM1744">
        <v>0</v>
      </c>
      <c r="AN1744">
        <v>0</v>
      </c>
      <c r="AO1744">
        <v>0</v>
      </c>
      <c r="AP1744">
        <v>2</v>
      </c>
      <c r="AQ1744">
        <v>0</v>
      </c>
      <c r="AR1744">
        <v>0</v>
      </c>
      <c r="AS1744">
        <v>0</v>
      </c>
      <c r="AT1744" s="1">
        <v>19539</v>
      </c>
      <c r="AU1744" s="1">
        <v>39078</v>
      </c>
      <c r="AV1744" s="1">
        <v>0</v>
      </c>
      <c r="AW1744" s="1">
        <v>0</v>
      </c>
      <c r="AX1744" t="s">
        <v>275</v>
      </c>
    </row>
    <row r="1745" spans="1:50" x14ac:dyDescent="0.25">
      <c r="A1745" t="s">
        <v>6171</v>
      </c>
      <c r="B1745" t="s">
        <v>190</v>
      </c>
      <c r="C1745" t="s">
        <v>791</v>
      </c>
      <c r="D1745" t="s">
        <v>6172</v>
      </c>
      <c r="E1745" t="s">
        <v>6173</v>
      </c>
      <c r="F1745" t="s">
        <v>3173</v>
      </c>
      <c r="G1745" t="s">
        <v>116</v>
      </c>
      <c r="H1745" t="s">
        <v>106</v>
      </c>
      <c r="I1745" t="s">
        <v>117</v>
      </c>
      <c r="J1745" t="s">
        <v>3174</v>
      </c>
      <c r="K1745" t="s">
        <v>3175</v>
      </c>
      <c r="L1745" t="s">
        <v>196</v>
      </c>
      <c r="M1745" t="s">
        <v>76</v>
      </c>
      <c r="N1745" t="s">
        <v>76</v>
      </c>
      <c r="O1745" t="s">
        <v>76</v>
      </c>
      <c r="P1745" t="s">
        <v>1748</v>
      </c>
      <c r="Q1745">
        <v>225</v>
      </c>
      <c r="R1745">
        <v>225</v>
      </c>
      <c r="S1745">
        <v>225</v>
      </c>
      <c r="T1745">
        <v>225</v>
      </c>
      <c r="U1745">
        <v>225</v>
      </c>
      <c r="V1745">
        <v>225</v>
      </c>
      <c r="W1745">
        <v>225</v>
      </c>
      <c r="X1745">
        <v>225</v>
      </c>
      <c r="Y1745">
        <v>225</v>
      </c>
      <c r="Z1745">
        <v>225</v>
      </c>
      <c r="AA1745">
        <v>225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225</v>
      </c>
      <c r="AN1745">
        <v>0</v>
      </c>
      <c r="AO1745">
        <v>0</v>
      </c>
      <c r="AP1745">
        <v>225</v>
      </c>
      <c r="AQ1745">
        <v>0</v>
      </c>
      <c r="AR1745">
        <v>0</v>
      </c>
      <c r="AS1745">
        <v>0</v>
      </c>
      <c r="AT1745" s="1">
        <v>112.2</v>
      </c>
      <c r="AU1745" s="1">
        <v>25245</v>
      </c>
      <c r="AV1745" s="1">
        <v>0</v>
      </c>
      <c r="AW1745" s="1">
        <v>25245</v>
      </c>
      <c r="AX1745" t="s">
        <v>3175</v>
      </c>
    </row>
    <row r="1746" spans="1:50" x14ac:dyDescent="0.25">
      <c r="A1746" t="s">
        <v>6174</v>
      </c>
      <c r="B1746" t="s">
        <v>67</v>
      </c>
      <c r="C1746" t="s">
        <v>94</v>
      </c>
      <c r="D1746" t="s">
        <v>6175</v>
      </c>
      <c r="E1746" t="s">
        <v>6176</v>
      </c>
      <c r="F1746" t="s">
        <v>414</v>
      </c>
      <c r="G1746" t="s">
        <v>71</v>
      </c>
      <c r="H1746" t="s">
        <v>72</v>
      </c>
      <c r="I1746" t="s">
        <v>73</v>
      </c>
      <c r="J1746" t="s">
        <v>415</v>
      </c>
      <c r="K1746" t="s">
        <v>416</v>
      </c>
      <c r="L1746" t="s">
        <v>61</v>
      </c>
      <c r="M1746" t="s">
        <v>76</v>
      </c>
      <c r="N1746" t="s">
        <v>76</v>
      </c>
      <c r="O1746" t="s">
        <v>76</v>
      </c>
      <c r="P1746" t="s">
        <v>77</v>
      </c>
      <c r="Q1746">
        <v>23</v>
      </c>
      <c r="R1746">
        <v>23</v>
      </c>
      <c r="S1746">
        <v>23</v>
      </c>
      <c r="T1746">
        <v>23</v>
      </c>
      <c r="U1746">
        <v>23</v>
      </c>
      <c r="V1746">
        <v>23</v>
      </c>
      <c r="W1746">
        <v>23</v>
      </c>
      <c r="X1746">
        <v>23</v>
      </c>
      <c r="Y1746">
        <v>23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23</v>
      </c>
      <c r="AL1746">
        <v>0</v>
      </c>
      <c r="AM1746">
        <v>0</v>
      </c>
      <c r="AN1746">
        <v>0</v>
      </c>
      <c r="AO1746">
        <v>0</v>
      </c>
      <c r="AP1746">
        <v>23</v>
      </c>
      <c r="AQ1746">
        <v>0</v>
      </c>
      <c r="AR1746">
        <v>0</v>
      </c>
      <c r="AS1746">
        <v>0</v>
      </c>
      <c r="AT1746" s="1">
        <v>510.98</v>
      </c>
      <c r="AU1746" s="1">
        <v>11752.54</v>
      </c>
      <c r="AV1746" s="1">
        <v>0</v>
      </c>
      <c r="AW1746" s="1">
        <v>11752.54</v>
      </c>
      <c r="AX1746" t="s">
        <v>416</v>
      </c>
    </row>
    <row r="1747" spans="1:50" x14ac:dyDescent="0.25">
      <c r="A1747" t="s">
        <v>6177</v>
      </c>
      <c r="B1747" t="s">
        <v>51</v>
      </c>
      <c r="C1747" t="s">
        <v>156</v>
      </c>
      <c r="D1747" t="s">
        <v>6178</v>
      </c>
      <c r="E1747" t="s">
        <v>6179</v>
      </c>
      <c r="F1747" t="s">
        <v>1999</v>
      </c>
      <c r="G1747" t="s">
        <v>56</v>
      </c>
      <c r="H1747" t="s">
        <v>57</v>
      </c>
      <c r="I1747" t="s">
        <v>90</v>
      </c>
      <c r="J1747" t="s">
        <v>2000</v>
      </c>
      <c r="K1747" t="s">
        <v>2001</v>
      </c>
      <c r="L1747" t="s">
        <v>61</v>
      </c>
      <c r="M1747" t="s">
        <v>62</v>
      </c>
      <c r="N1747" t="s">
        <v>76</v>
      </c>
      <c r="O1747" t="s">
        <v>76</v>
      </c>
      <c r="P1747" t="s">
        <v>65</v>
      </c>
      <c r="Q1747">
        <v>10</v>
      </c>
      <c r="R1747">
        <v>10</v>
      </c>
      <c r="S1747">
        <v>10</v>
      </c>
      <c r="T1747">
        <v>10</v>
      </c>
      <c r="U1747">
        <v>10</v>
      </c>
      <c r="V1747">
        <v>10</v>
      </c>
      <c r="W1747">
        <v>10</v>
      </c>
      <c r="X1747">
        <v>10</v>
      </c>
      <c r="Y1747">
        <v>10</v>
      </c>
      <c r="Z1747">
        <v>10</v>
      </c>
      <c r="AA1747">
        <v>10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8</v>
      </c>
      <c r="AM1747">
        <v>0</v>
      </c>
      <c r="AN1747">
        <v>2</v>
      </c>
      <c r="AO1747">
        <v>0</v>
      </c>
      <c r="AP1747">
        <v>10</v>
      </c>
      <c r="AQ1747">
        <v>0</v>
      </c>
      <c r="AR1747">
        <v>0</v>
      </c>
      <c r="AS1747">
        <v>0</v>
      </c>
      <c r="AT1747" s="1">
        <v>703.55</v>
      </c>
      <c r="AU1747" s="1">
        <v>7035.5</v>
      </c>
      <c r="AV1747" s="1">
        <v>0</v>
      </c>
      <c r="AW1747" s="1">
        <v>7035.5</v>
      </c>
      <c r="AX1747" t="s">
        <v>2001</v>
      </c>
    </row>
    <row r="1748" spans="1:50" x14ac:dyDescent="0.25">
      <c r="A1748" t="s">
        <v>2845</v>
      </c>
      <c r="B1748" t="s">
        <v>51</v>
      </c>
      <c r="C1748" t="s">
        <v>52</v>
      </c>
      <c r="D1748" t="s">
        <v>2846</v>
      </c>
      <c r="E1748" t="s">
        <v>2847</v>
      </c>
      <c r="F1748" t="s">
        <v>2615</v>
      </c>
      <c r="G1748" t="s">
        <v>56</v>
      </c>
      <c r="H1748" t="s">
        <v>57</v>
      </c>
      <c r="I1748" t="s">
        <v>90</v>
      </c>
      <c r="J1748" t="s">
        <v>2616</v>
      </c>
      <c r="K1748" t="s">
        <v>1866</v>
      </c>
      <c r="L1748" t="s">
        <v>61</v>
      </c>
      <c r="M1748" t="s">
        <v>62</v>
      </c>
      <c r="N1748" t="s">
        <v>63</v>
      </c>
      <c r="O1748" t="s">
        <v>372</v>
      </c>
      <c r="P1748" t="s">
        <v>65</v>
      </c>
      <c r="Q1748">
        <v>2</v>
      </c>
      <c r="R1748">
        <v>2</v>
      </c>
      <c r="S1748">
        <v>2</v>
      </c>
      <c r="T1748">
        <v>2</v>
      </c>
      <c r="U1748">
        <v>2</v>
      </c>
      <c r="V1748">
        <v>2</v>
      </c>
      <c r="W1748">
        <v>2</v>
      </c>
      <c r="X1748">
        <v>2</v>
      </c>
      <c r="Y1748">
        <v>2</v>
      </c>
      <c r="Z1748">
        <v>2</v>
      </c>
      <c r="AA1748">
        <v>2</v>
      </c>
      <c r="AB1748">
        <v>2</v>
      </c>
      <c r="AC1748">
        <v>2</v>
      </c>
      <c r="AD1748">
        <v>2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2</v>
      </c>
      <c r="AL1748">
        <v>0</v>
      </c>
      <c r="AM1748">
        <v>0</v>
      </c>
      <c r="AN1748">
        <v>0</v>
      </c>
      <c r="AO1748">
        <v>0</v>
      </c>
      <c r="AP1748">
        <v>2</v>
      </c>
      <c r="AQ1748">
        <v>0</v>
      </c>
      <c r="AR1748">
        <v>0</v>
      </c>
      <c r="AS1748">
        <v>0</v>
      </c>
      <c r="AT1748" s="1">
        <v>392.16</v>
      </c>
      <c r="AU1748" s="1">
        <v>784.32</v>
      </c>
      <c r="AV1748" s="1">
        <v>0</v>
      </c>
      <c r="AW1748" s="1">
        <v>784.32</v>
      </c>
      <c r="AX1748" t="s">
        <v>1866</v>
      </c>
    </row>
    <row r="1749" spans="1:50" x14ac:dyDescent="0.25">
      <c r="A1749" t="s">
        <v>2848</v>
      </c>
      <c r="B1749" t="s">
        <v>51</v>
      </c>
      <c r="C1749" t="s">
        <v>1264</v>
      </c>
      <c r="D1749" t="s">
        <v>2849</v>
      </c>
      <c r="E1749" t="s">
        <v>2850</v>
      </c>
      <c r="F1749" t="s">
        <v>89</v>
      </c>
      <c r="G1749" t="s">
        <v>56</v>
      </c>
      <c r="H1749" t="s">
        <v>57</v>
      </c>
      <c r="I1749" t="s">
        <v>90</v>
      </c>
      <c r="J1749" t="s">
        <v>91</v>
      </c>
      <c r="K1749" t="s">
        <v>92</v>
      </c>
      <c r="L1749" t="s">
        <v>61</v>
      </c>
      <c r="M1749" t="s">
        <v>62</v>
      </c>
      <c r="N1749" t="s">
        <v>63</v>
      </c>
      <c r="O1749" t="s">
        <v>757</v>
      </c>
      <c r="P1749" t="s">
        <v>65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 s="1" t="s">
        <v>78</v>
      </c>
      <c r="AU1749" s="1">
        <v>0</v>
      </c>
      <c r="AV1749" s="1">
        <v>0</v>
      </c>
      <c r="AW1749" s="1">
        <v>0</v>
      </c>
      <c r="AX1749" t="s">
        <v>92</v>
      </c>
    </row>
    <row r="1750" spans="1:50" x14ac:dyDescent="0.25">
      <c r="A1750" t="s">
        <v>2851</v>
      </c>
      <c r="B1750" t="s">
        <v>67</v>
      </c>
      <c r="C1750" t="s">
        <v>284</v>
      </c>
      <c r="D1750" t="s">
        <v>2852</v>
      </c>
      <c r="E1750" t="s">
        <v>2853</v>
      </c>
      <c r="F1750" t="s">
        <v>1614</v>
      </c>
      <c r="G1750" t="s">
        <v>71</v>
      </c>
      <c r="H1750" t="s">
        <v>72</v>
      </c>
      <c r="I1750" t="s">
        <v>73</v>
      </c>
      <c r="J1750" t="s">
        <v>2854</v>
      </c>
      <c r="K1750" t="s">
        <v>2855</v>
      </c>
      <c r="L1750" t="s">
        <v>61</v>
      </c>
      <c r="M1750" t="s">
        <v>76</v>
      </c>
      <c r="N1750" t="s">
        <v>76</v>
      </c>
      <c r="O1750" t="s">
        <v>76</v>
      </c>
      <c r="P1750" t="s">
        <v>77</v>
      </c>
      <c r="Q1750">
        <v>2065</v>
      </c>
      <c r="R1750">
        <v>2065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2590</v>
      </c>
      <c r="AF1750">
        <v>0</v>
      </c>
      <c r="AG1750">
        <v>0</v>
      </c>
      <c r="AH1750">
        <v>0</v>
      </c>
      <c r="AI1750">
        <v>2590</v>
      </c>
      <c r="AJ1750">
        <v>6001</v>
      </c>
      <c r="AK1750">
        <v>267</v>
      </c>
      <c r="AL1750">
        <v>0</v>
      </c>
      <c r="AM1750">
        <v>0</v>
      </c>
      <c r="AN1750">
        <v>1798</v>
      </c>
      <c r="AO1750">
        <v>0</v>
      </c>
      <c r="AP1750">
        <v>2065</v>
      </c>
      <c r="AQ1750">
        <v>1550</v>
      </c>
      <c r="AR1750">
        <v>1040</v>
      </c>
      <c r="AS1750">
        <v>3130</v>
      </c>
      <c r="AT1750" s="1">
        <v>693.1</v>
      </c>
      <c r="AU1750" s="1">
        <v>1431251.5</v>
      </c>
      <c r="AV1750" s="1">
        <v>1795129</v>
      </c>
      <c r="AW1750" s="1">
        <v>0</v>
      </c>
      <c r="AX1750" t="s">
        <v>2855</v>
      </c>
    </row>
    <row r="1751" spans="1:50" x14ac:dyDescent="0.25">
      <c r="A1751" t="s">
        <v>2856</v>
      </c>
      <c r="B1751" t="s">
        <v>101</v>
      </c>
      <c r="C1751" t="s">
        <v>171</v>
      </c>
      <c r="D1751" t="s">
        <v>2857</v>
      </c>
      <c r="E1751" t="s">
        <v>2858</v>
      </c>
      <c r="F1751" t="s">
        <v>354</v>
      </c>
      <c r="G1751" t="s">
        <v>71</v>
      </c>
      <c r="H1751" t="s">
        <v>106</v>
      </c>
      <c r="I1751" t="s">
        <v>355</v>
      </c>
      <c r="J1751" t="s">
        <v>356</v>
      </c>
      <c r="K1751" t="s">
        <v>357</v>
      </c>
      <c r="L1751" t="s">
        <v>61</v>
      </c>
      <c r="M1751" t="s">
        <v>76</v>
      </c>
      <c r="N1751" t="s">
        <v>76</v>
      </c>
      <c r="O1751" t="s">
        <v>76</v>
      </c>
      <c r="P1751" t="s">
        <v>110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671</v>
      </c>
      <c r="AH1751">
        <v>0</v>
      </c>
      <c r="AI1751">
        <v>671</v>
      </c>
      <c r="AJ1751">
        <v>51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486</v>
      </c>
      <c r="AR1751">
        <v>185</v>
      </c>
      <c r="AS1751">
        <v>270</v>
      </c>
      <c r="AT1751" s="1">
        <v>1426.5506</v>
      </c>
      <c r="AU1751" s="1">
        <v>0</v>
      </c>
      <c r="AV1751" s="1">
        <v>957215.45260000008</v>
      </c>
      <c r="AW1751" s="1">
        <v>0</v>
      </c>
      <c r="AX1751" t="s">
        <v>357</v>
      </c>
    </row>
    <row r="1752" spans="1:50" x14ac:dyDescent="0.25">
      <c r="A1752" t="s">
        <v>2859</v>
      </c>
      <c r="B1752" t="s">
        <v>67</v>
      </c>
      <c r="C1752">
        <v>2014</v>
      </c>
      <c r="D1752" t="s">
        <v>2860</v>
      </c>
      <c r="E1752" t="s">
        <v>1584</v>
      </c>
      <c r="F1752" t="s">
        <v>1585</v>
      </c>
      <c r="G1752" t="s">
        <v>71</v>
      </c>
      <c r="H1752" t="s">
        <v>72</v>
      </c>
      <c r="I1752" t="s">
        <v>73</v>
      </c>
      <c r="J1752" t="s">
        <v>1586</v>
      </c>
      <c r="K1752" t="s">
        <v>1587</v>
      </c>
      <c r="L1752" t="s">
        <v>61</v>
      </c>
      <c r="M1752" t="s">
        <v>76</v>
      </c>
      <c r="N1752" t="s">
        <v>76</v>
      </c>
      <c r="O1752" t="s">
        <v>76</v>
      </c>
      <c r="P1752" t="s">
        <v>77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 s="1" t="s">
        <v>78</v>
      </c>
      <c r="AU1752" s="1">
        <v>0</v>
      </c>
      <c r="AV1752" s="1">
        <v>0</v>
      </c>
      <c r="AW1752" s="1">
        <v>0</v>
      </c>
      <c r="AX1752" t="s">
        <v>1587</v>
      </c>
    </row>
    <row r="1753" spans="1:50" x14ac:dyDescent="0.25">
      <c r="A1753" t="s">
        <v>6618</v>
      </c>
      <c r="B1753" t="s">
        <v>51</v>
      </c>
      <c r="C1753" t="s">
        <v>156</v>
      </c>
      <c r="D1753" t="s">
        <v>6619</v>
      </c>
      <c r="E1753" t="s">
        <v>6620</v>
      </c>
      <c r="F1753" t="s">
        <v>504</v>
      </c>
      <c r="G1753" t="s">
        <v>56</v>
      </c>
      <c r="H1753" t="s">
        <v>57</v>
      </c>
      <c r="I1753" t="s">
        <v>90</v>
      </c>
      <c r="J1753" t="s">
        <v>505</v>
      </c>
      <c r="K1753" t="s">
        <v>506</v>
      </c>
      <c r="L1753" t="s">
        <v>61</v>
      </c>
      <c r="M1753" t="s">
        <v>62</v>
      </c>
      <c r="N1753" t="s">
        <v>76</v>
      </c>
      <c r="O1753" t="s">
        <v>76</v>
      </c>
      <c r="P1753" t="s">
        <v>65</v>
      </c>
      <c r="Q1753">
        <v>79</v>
      </c>
      <c r="R1753">
        <v>79</v>
      </c>
      <c r="S1753">
        <v>79</v>
      </c>
      <c r="T1753">
        <v>79</v>
      </c>
      <c r="U1753">
        <v>79</v>
      </c>
      <c r="V1753">
        <v>79</v>
      </c>
      <c r="W1753">
        <v>79</v>
      </c>
      <c r="X1753">
        <v>55</v>
      </c>
      <c r="Y1753">
        <v>55</v>
      </c>
      <c r="Z1753">
        <v>55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32</v>
      </c>
      <c r="AL1753">
        <v>47</v>
      </c>
      <c r="AM1753">
        <v>0</v>
      </c>
      <c r="AN1753">
        <v>0</v>
      </c>
      <c r="AO1753">
        <v>0</v>
      </c>
      <c r="AP1753">
        <v>79</v>
      </c>
      <c r="AQ1753">
        <v>0</v>
      </c>
      <c r="AR1753">
        <v>0</v>
      </c>
      <c r="AS1753">
        <v>0</v>
      </c>
      <c r="AT1753" s="1">
        <v>391.83</v>
      </c>
      <c r="AU1753" s="1">
        <v>30954.57</v>
      </c>
      <c r="AV1753" s="1">
        <v>0</v>
      </c>
      <c r="AW1753" s="1">
        <v>21550.649999999998</v>
      </c>
      <c r="AX1753" t="s">
        <v>506</v>
      </c>
    </row>
    <row r="1754" spans="1:50" x14ac:dyDescent="0.25">
      <c r="A1754" t="s">
        <v>6621</v>
      </c>
      <c r="B1754" t="s">
        <v>67</v>
      </c>
      <c r="C1754">
        <v>2014</v>
      </c>
      <c r="D1754" t="s">
        <v>6622</v>
      </c>
      <c r="E1754" t="s">
        <v>138</v>
      </c>
      <c r="F1754" t="s">
        <v>139</v>
      </c>
      <c r="G1754" t="s">
        <v>71</v>
      </c>
      <c r="H1754" t="s">
        <v>72</v>
      </c>
      <c r="I1754" t="s">
        <v>73</v>
      </c>
      <c r="J1754" t="s">
        <v>140</v>
      </c>
      <c r="K1754" t="s">
        <v>141</v>
      </c>
      <c r="L1754" t="s">
        <v>61</v>
      </c>
      <c r="M1754" t="s">
        <v>62</v>
      </c>
      <c r="N1754" t="s">
        <v>63</v>
      </c>
      <c r="O1754" t="s">
        <v>85</v>
      </c>
      <c r="P1754" t="s">
        <v>77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 s="1" t="s">
        <v>78</v>
      </c>
      <c r="AU1754" s="1">
        <v>0</v>
      </c>
      <c r="AV1754" s="1">
        <v>0</v>
      </c>
      <c r="AW1754" s="1">
        <v>0</v>
      </c>
      <c r="AX1754" t="s">
        <v>141</v>
      </c>
    </row>
    <row r="1755" spans="1:50" x14ac:dyDescent="0.25">
      <c r="A1755" t="s">
        <v>6623</v>
      </c>
      <c r="B1755" t="s">
        <v>101</v>
      </c>
      <c r="C1755" t="s">
        <v>171</v>
      </c>
      <c r="D1755" t="s">
        <v>6624</v>
      </c>
      <c r="E1755" t="s">
        <v>3531</v>
      </c>
      <c r="F1755" t="s">
        <v>665</v>
      </c>
      <c r="G1755" t="s">
        <v>71</v>
      </c>
      <c r="H1755" t="s">
        <v>106</v>
      </c>
      <c r="I1755" t="s">
        <v>73</v>
      </c>
      <c r="J1755" t="s">
        <v>666</v>
      </c>
      <c r="K1755" t="s">
        <v>667</v>
      </c>
      <c r="L1755" t="s">
        <v>61</v>
      </c>
      <c r="M1755" t="s">
        <v>76</v>
      </c>
      <c r="N1755" t="s">
        <v>76</v>
      </c>
      <c r="O1755" t="s">
        <v>76</v>
      </c>
      <c r="P1755" t="s">
        <v>110</v>
      </c>
      <c r="Q1755">
        <v>293</v>
      </c>
      <c r="R1755">
        <v>293</v>
      </c>
      <c r="S1755">
        <v>96</v>
      </c>
      <c r="T1755">
        <v>1</v>
      </c>
      <c r="U1755">
        <v>1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41</v>
      </c>
      <c r="AF1755">
        <v>0</v>
      </c>
      <c r="AG1755">
        <v>1387</v>
      </c>
      <c r="AH1755">
        <v>0</v>
      </c>
      <c r="AI1755">
        <v>1428</v>
      </c>
      <c r="AJ1755">
        <v>284</v>
      </c>
      <c r="AK1755">
        <v>293</v>
      </c>
      <c r="AL1755">
        <v>0</v>
      </c>
      <c r="AM1755">
        <v>0</v>
      </c>
      <c r="AN1755">
        <v>0</v>
      </c>
      <c r="AO1755">
        <v>0</v>
      </c>
      <c r="AP1755">
        <v>293</v>
      </c>
      <c r="AQ1755">
        <v>1250</v>
      </c>
      <c r="AR1755">
        <v>178</v>
      </c>
      <c r="AS1755">
        <v>1250</v>
      </c>
      <c r="AT1755" s="1">
        <v>620.25</v>
      </c>
      <c r="AU1755" s="1">
        <v>181733.25</v>
      </c>
      <c r="AV1755" s="1">
        <v>885717</v>
      </c>
      <c r="AW1755" s="1">
        <v>0</v>
      </c>
      <c r="AX1755" t="s">
        <v>667</v>
      </c>
    </row>
    <row r="1756" spans="1:50" x14ac:dyDescent="0.25">
      <c r="A1756" t="s">
        <v>6625</v>
      </c>
      <c r="B1756" t="s">
        <v>67</v>
      </c>
      <c r="C1756" t="s">
        <v>94</v>
      </c>
      <c r="D1756" t="s">
        <v>6626</v>
      </c>
      <c r="E1756" t="s">
        <v>6627</v>
      </c>
      <c r="F1756" t="s">
        <v>1579</v>
      </c>
      <c r="G1756" t="s">
        <v>71</v>
      </c>
      <c r="H1756" t="s">
        <v>72</v>
      </c>
      <c r="I1756" t="s">
        <v>73</v>
      </c>
      <c r="J1756" t="s">
        <v>1580</v>
      </c>
      <c r="K1756" t="s">
        <v>1581</v>
      </c>
      <c r="L1756" t="s">
        <v>61</v>
      </c>
      <c r="M1756" t="s">
        <v>76</v>
      </c>
      <c r="N1756" t="s">
        <v>76</v>
      </c>
      <c r="O1756" t="s">
        <v>76</v>
      </c>
      <c r="P1756" t="s">
        <v>77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 s="1" t="s">
        <v>78</v>
      </c>
      <c r="AU1756" s="1">
        <v>0</v>
      </c>
      <c r="AV1756" s="1">
        <v>0</v>
      </c>
      <c r="AW1756" s="1">
        <v>0</v>
      </c>
      <c r="AX1756" t="s">
        <v>1581</v>
      </c>
    </row>
    <row r="1757" spans="1:50" x14ac:dyDescent="0.25">
      <c r="A1757" t="s">
        <v>6628</v>
      </c>
      <c r="B1757" t="s">
        <v>190</v>
      </c>
      <c r="C1757" t="s">
        <v>791</v>
      </c>
      <c r="D1757" t="s">
        <v>6629</v>
      </c>
      <c r="E1757" t="s">
        <v>6630</v>
      </c>
      <c r="F1757" t="s">
        <v>535</v>
      </c>
      <c r="G1757" t="s">
        <v>71</v>
      </c>
      <c r="H1757" t="s">
        <v>106</v>
      </c>
      <c r="I1757" t="s">
        <v>230</v>
      </c>
      <c r="J1757" t="s">
        <v>536</v>
      </c>
      <c r="K1757" t="s">
        <v>537</v>
      </c>
      <c r="L1757" t="s">
        <v>196</v>
      </c>
      <c r="M1757" t="s">
        <v>76</v>
      </c>
      <c r="N1757" t="s">
        <v>76</v>
      </c>
      <c r="O1757" t="s">
        <v>76</v>
      </c>
      <c r="P1757" t="s">
        <v>110</v>
      </c>
      <c r="Q1757">
        <v>59</v>
      </c>
      <c r="R1757">
        <v>59</v>
      </c>
      <c r="S1757">
        <v>59</v>
      </c>
      <c r="T1757">
        <v>59</v>
      </c>
      <c r="U1757">
        <v>59</v>
      </c>
      <c r="V1757">
        <v>59</v>
      </c>
      <c r="W1757">
        <v>59</v>
      </c>
      <c r="X1757">
        <v>59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13</v>
      </c>
      <c r="AL1757">
        <v>0</v>
      </c>
      <c r="AM1757">
        <v>0</v>
      </c>
      <c r="AN1757">
        <v>0</v>
      </c>
      <c r="AO1757">
        <v>46</v>
      </c>
      <c r="AP1757">
        <v>59</v>
      </c>
      <c r="AQ1757">
        <v>0</v>
      </c>
      <c r="AR1757">
        <v>0</v>
      </c>
      <c r="AS1757">
        <v>0</v>
      </c>
      <c r="AT1757" s="1">
        <v>358.07</v>
      </c>
      <c r="AU1757" s="1">
        <v>21126.13</v>
      </c>
      <c r="AV1757" s="1">
        <v>0</v>
      </c>
      <c r="AW1757" s="1">
        <v>21126.13</v>
      </c>
      <c r="AX1757" t="s">
        <v>537</v>
      </c>
    </row>
    <row r="1758" spans="1:50" x14ac:dyDescent="0.25">
      <c r="A1758" t="s">
        <v>3186</v>
      </c>
      <c r="B1758" t="s">
        <v>67</v>
      </c>
      <c r="C1758">
        <v>2014</v>
      </c>
      <c r="D1758" t="s">
        <v>3187</v>
      </c>
      <c r="E1758" t="s">
        <v>1318</v>
      </c>
      <c r="F1758" t="s">
        <v>1063</v>
      </c>
      <c r="G1758" t="s">
        <v>71</v>
      </c>
      <c r="H1758" t="s">
        <v>72</v>
      </c>
      <c r="I1758" t="s">
        <v>73</v>
      </c>
      <c r="J1758" t="s">
        <v>1064</v>
      </c>
      <c r="K1758" t="s">
        <v>1065</v>
      </c>
      <c r="L1758" t="s">
        <v>61</v>
      </c>
      <c r="M1758" t="s">
        <v>76</v>
      </c>
      <c r="N1758" t="s">
        <v>76</v>
      </c>
      <c r="O1758" t="s">
        <v>76</v>
      </c>
      <c r="P1758" t="s">
        <v>77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 s="1" t="s">
        <v>78</v>
      </c>
      <c r="AU1758" s="1">
        <v>0</v>
      </c>
      <c r="AV1758" s="1">
        <v>0</v>
      </c>
      <c r="AW1758" s="1">
        <v>0</v>
      </c>
      <c r="AX1758" t="s">
        <v>1065</v>
      </c>
    </row>
    <row r="1759" spans="1:50" x14ac:dyDescent="0.25">
      <c r="A1759" t="s">
        <v>3188</v>
      </c>
      <c r="B1759" t="s">
        <v>67</v>
      </c>
      <c r="C1759">
        <v>2014</v>
      </c>
      <c r="D1759" t="s">
        <v>3189</v>
      </c>
      <c r="E1759" t="s">
        <v>834</v>
      </c>
      <c r="F1759" t="s">
        <v>451</v>
      </c>
      <c r="G1759" t="s">
        <v>71</v>
      </c>
      <c r="H1759" t="s">
        <v>72</v>
      </c>
      <c r="I1759" t="s">
        <v>73</v>
      </c>
      <c r="J1759" t="s">
        <v>452</v>
      </c>
      <c r="K1759" t="s">
        <v>453</v>
      </c>
      <c r="L1759" t="s">
        <v>61</v>
      </c>
      <c r="M1759" t="s">
        <v>76</v>
      </c>
      <c r="N1759" t="s">
        <v>76</v>
      </c>
      <c r="O1759" t="s">
        <v>76</v>
      </c>
      <c r="P1759" t="s">
        <v>77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 s="1" t="s">
        <v>78</v>
      </c>
      <c r="AU1759" s="1">
        <v>0</v>
      </c>
      <c r="AV1759" s="1">
        <v>0</v>
      </c>
      <c r="AW1759" s="1">
        <v>0</v>
      </c>
      <c r="AX1759" t="s">
        <v>453</v>
      </c>
    </row>
    <row r="1760" spans="1:50" x14ac:dyDescent="0.25">
      <c r="A1760" t="s">
        <v>3190</v>
      </c>
      <c r="B1760" t="s">
        <v>67</v>
      </c>
      <c r="C1760" t="s">
        <v>94</v>
      </c>
      <c r="D1760" t="s">
        <v>3191</v>
      </c>
      <c r="E1760" t="s">
        <v>3192</v>
      </c>
      <c r="F1760" t="s">
        <v>556</v>
      </c>
      <c r="G1760" t="s">
        <v>71</v>
      </c>
      <c r="H1760" t="s">
        <v>72</v>
      </c>
      <c r="I1760" t="s">
        <v>355</v>
      </c>
      <c r="J1760" t="s">
        <v>557</v>
      </c>
      <c r="K1760" t="s">
        <v>558</v>
      </c>
      <c r="L1760" t="s">
        <v>61</v>
      </c>
      <c r="M1760" t="s">
        <v>76</v>
      </c>
      <c r="N1760" t="s">
        <v>76</v>
      </c>
      <c r="O1760" t="s">
        <v>76</v>
      </c>
      <c r="P1760" t="s">
        <v>77</v>
      </c>
      <c r="Q1760">
        <v>79</v>
      </c>
      <c r="R1760">
        <v>79</v>
      </c>
      <c r="S1760">
        <v>79</v>
      </c>
      <c r="T1760">
        <v>79</v>
      </c>
      <c r="U1760">
        <v>79</v>
      </c>
      <c r="V1760">
        <v>79</v>
      </c>
      <c r="W1760">
        <v>79</v>
      </c>
      <c r="X1760">
        <v>79</v>
      </c>
      <c r="Y1760">
        <v>63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79</v>
      </c>
      <c r="AL1760">
        <v>0</v>
      </c>
      <c r="AM1760">
        <v>0</v>
      </c>
      <c r="AN1760">
        <v>0</v>
      </c>
      <c r="AO1760">
        <v>0</v>
      </c>
      <c r="AP1760">
        <v>79</v>
      </c>
      <c r="AQ1760">
        <v>0</v>
      </c>
      <c r="AR1760">
        <v>0</v>
      </c>
      <c r="AS1760">
        <v>0</v>
      </c>
      <c r="AT1760" s="1">
        <v>637.27</v>
      </c>
      <c r="AU1760" s="1">
        <v>50344.33</v>
      </c>
      <c r="AV1760" s="1">
        <v>0</v>
      </c>
      <c r="AW1760" s="1">
        <v>50344.33</v>
      </c>
      <c r="AX1760" t="s">
        <v>558</v>
      </c>
    </row>
    <row r="1761" spans="1:50" x14ac:dyDescent="0.25">
      <c r="A1761" t="s">
        <v>6840</v>
      </c>
      <c r="B1761" t="s">
        <v>67</v>
      </c>
      <c r="C1761" t="s">
        <v>284</v>
      </c>
      <c r="D1761" t="s">
        <v>6841</v>
      </c>
      <c r="E1761" t="s">
        <v>8357</v>
      </c>
      <c r="F1761" t="s">
        <v>8358</v>
      </c>
      <c r="G1761" t="s">
        <v>71</v>
      </c>
      <c r="H1761" t="s">
        <v>72</v>
      </c>
      <c r="I1761" t="s">
        <v>133</v>
      </c>
      <c r="J1761" t="s">
        <v>8359</v>
      </c>
      <c r="K1761" t="s">
        <v>6796</v>
      </c>
      <c r="L1761" t="s">
        <v>61</v>
      </c>
      <c r="M1761" t="s">
        <v>76</v>
      </c>
      <c r="N1761" t="s">
        <v>76</v>
      </c>
      <c r="O1761" t="s">
        <v>76</v>
      </c>
      <c r="P1761" t="s">
        <v>77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7938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 s="1" t="s">
        <v>78</v>
      </c>
      <c r="AU1761" s="1">
        <v>0</v>
      </c>
      <c r="AV1761" s="1">
        <v>0</v>
      </c>
      <c r="AW1761" s="1">
        <v>0</v>
      </c>
      <c r="AX1761" t="s">
        <v>6796</v>
      </c>
    </row>
    <row r="1762" spans="1:50" x14ac:dyDescent="0.25">
      <c r="A1762" t="s">
        <v>3193</v>
      </c>
      <c r="B1762" t="s">
        <v>51</v>
      </c>
      <c r="C1762" t="s">
        <v>143</v>
      </c>
      <c r="D1762" t="s">
        <v>3194</v>
      </c>
      <c r="E1762" t="s">
        <v>3195</v>
      </c>
      <c r="F1762" t="s">
        <v>194</v>
      </c>
      <c r="G1762" t="s">
        <v>56</v>
      </c>
      <c r="H1762" t="s">
        <v>72</v>
      </c>
      <c r="I1762" t="s">
        <v>90</v>
      </c>
      <c r="J1762" t="s">
        <v>147</v>
      </c>
      <c r="K1762" t="s">
        <v>195</v>
      </c>
      <c r="L1762" t="s">
        <v>61</v>
      </c>
      <c r="M1762" t="s">
        <v>76</v>
      </c>
      <c r="N1762" t="s">
        <v>76</v>
      </c>
      <c r="O1762" t="s">
        <v>76</v>
      </c>
      <c r="P1762" t="s">
        <v>65</v>
      </c>
      <c r="Q1762">
        <v>18</v>
      </c>
      <c r="R1762">
        <v>18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40</v>
      </c>
      <c r="AG1762">
        <v>0</v>
      </c>
      <c r="AH1762">
        <v>0</v>
      </c>
      <c r="AI1762">
        <v>40</v>
      </c>
      <c r="AJ1762">
        <v>196</v>
      </c>
      <c r="AK1762">
        <v>18</v>
      </c>
      <c r="AL1762">
        <v>0</v>
      </c>
      <c r="AM1762">
        <v>0</v>
      </c>
      <c r="AN1762">
        <v>0</v>
      </c>
      <c r="AO1762">
        <v>0</v>
      </c>
      <c r="AP1762">
        <v>18</v>
      </c>
      <c r="AQ1762">
        <v>0</v>
      </c>
      <c r="AR1762">
        <v>40</v>
      </c>
      <c r="AS1762">
        <v>58</v>
      </c>
      <c r="AT1762" s="1">
        <v>482.76659999999998</v>
      </c>
      <c r="AU1762" s="1">
        <v>8689.7988000000005</v>
      </c>
      <c r="AV1762" s="1">
        <v>19310.664000000001</v>
      </c>
      <c r="AW1762" s="1">
        <v>0</v>
      </c>
      <c r="AX1762" t="s">
        <v>195</v>
      </c>
    </row>
    <row r="1763" spans="1:50" x14ac:dyDescent="0.25">
      <c r="A1763" t="s">
        <v>6317</v>
      </c>
      <c r="B1763" t="s">
        <v>101</v>
      </c>
      <c r="C1763" t="s">
        <v>251</v>
      </c>
      <c r="D1763" t="s">
        <v>6318</v>
      </c>
      <c r="E1763" t="s">
        <v>6319</v>
      </c>
      <c r="F1763" t="s">
        <v>180</v>
      </c>
      <c r="G1763" t="s">
        <v>71</v>
      </c>
      <c r="H1763" t="s">
        <v>106</v>
      </c>
      <c r="I1763" t="s">
        <v>73</v>
      </c>
      <c r="J1763" t="s">
        <v>181</v>
      </c>
      <c r="K1763" t="s">
        <v>182</v>
      </c>
      <c r="L1763" t="s">
        <v>61</v>
      </c>
      <c r="M1763" t="s">
        <v>76</v>
      </c>
      <c r="N1763" t="s">
        <v>76</v>
      </c>
      <c r="O1763" t="s">
        <v>76</v>
      </c>
      <c r="P1763" t="s">
        <v>110</v>
      </c>
      <c r="Q1763">
        <v>1</v>
      </c>
      <c r="R1763">
        <v>1</v>
      </c>
      <c r="S1763">
        <v>1</v>
      </c>
      <c r="T1763">
        <v>1</v>
      </c>
      <c r="U1763">
        <v>1</v>
      </c>
      <c r="V1763">
        <v>1</v>
      </c>
      <c r="W1763">
        <v>1</v>
      </c>
      <c r="X1763">
        <v>1</v>
      </c>
      <c r="Y1763">
        <v>1</v>
      </c>
      <c r="Z1763">
        <v>1</v>
      </c>
      <c r="AA1763">
        <v>1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>
        <v>0</v>
      </c>
      <c r="AP1763">
        <v>1</v>
      </c>
      <c r="AQ1763">
        <v>0</v>
      </c>
      <c r="AR1763">
        <v>0</v>
      </c>
      <c r="AS1763">
        <v>0</v>
      </c>
      <c r="AT1763" s="1">
        <v>379.72</v>
      </c>
      <c r="AU1763" s="1">
        <v>379.72</v>
      </c>
      <c r="AV1763" s="1">
        <v>0</v>
      </c>
      <c r="AW1763" s="1">
        <v>379.72</v>
      </c>
      <c r="AX1763" t="s">
        <v>182</v>
      </c>
    </row>
    <row r="1764" spans="1:50" x14ac:dyDescent="0.25">
      <c r="A1764" t="s">
        <v>6320</v>
      </c>
      <c r="B1764" t="s">
        <v>51</v>
      </c>
      <c r="C1764" t="s">
        <v>156</v>
      </c>
      <c r="D1764" t="s">
        <v>6321</v>
      </c>
      <c r="E1764" t="s">
        <v>6322</v>
      </c>
      <c r="F1764" t="s">
        <v>504</v>
      </c>
      <c r="G1764" t="s">
        <v>56</v>
      </c>
      <c r="H1764" t="s">
        <v>57</v>
      </c>
      <c r="I1764" t="s">
        <v>90</v>
      </c>
      <c r="J1764" t="s">
        <v>505</v>
      </c>
      <c r="K1764" t="s">
        <v>506</v>
      </c>
      <c r="L1764" t="s">
        <v>61</v>
      </c>
      <c r="M1764" t="s">
        <v>76</v>
      </c>
      <c r="N1764" t="s">
        <v>76</v>
      </c>
      <c r="O1764" t="s">
        <v>76</v>
      </c>
      <c r="P1764" t="s">
        <v>65</v>
      </c>
      <c r="Q1764">
        <v>30</v>
      </c>
      <c r="R1764">
        <v>30</v>
      </c>
      <c r="S1764">
        <v>30</v>
      </c>
      <c r="T1764">
        <v>30</v>
      </c>
      <c r="U1764">
        <v>30</v>
      </c>
      <c r="V1764">
        <v>30</v>
      </c>
      <c r="W1764">
        <v>30</v>
      </c>
      <c r="X1764">
        <v>30</v>
      </c>
      <c r="Y1764">
        <v>30</v>
      </c>
      <c r="Z1764">
        <v>30</v>
      </c>
      <c r="AA1764">
        <v>30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29</v>
      </c>
      <c r="AL1764">
        <v>1</v>
      </c>
      <c r="AM1764">
        <v>0</v>
      </c>
      <c r="AN1764">
        <v>0</v>
      </c>
      <c r="AO1764">
        <v>0</v>
      </c>
      <c r="AP1764">
        <v>30</v>
      </c>
      <c r="AQ1764">
        <v>0</v>
      </c>
      <c r="AR1764">
        <v>0</v>
      </c>
      <c r="AS1764">
        <v>0</v>
      </c>
      <c r="AT1764" s="1">
        <v>372.44</v>
      </c>
      <c r="AU1764" s="1">
        <v>11173.2</v>
      </c>
      <c r="AV1764" s="1">
        <v>0</v>
      </c>
      <c r="AW1764" s="1">
        <v>11173.2</v>
      </c>
      <c r="AX1764" t="s">
        <v>506</v>
      </c>
    </row>
    <row r="1765" spans="1:50" x14ac:dyDescent="0.25">
      <c r="A1765" t="s">
        <v>6323</v>
      </c>
      <c r="B1765" t="s">
        <v>67</v>
      </c>
      <c r="C1765" t="s">
        <v>102</v>
      </c>
      <c r="D1765" t="s">
        <v>6324</v>
      </c>
      <c r="E1765" t="s">
        <v>6325</v>
      </c>
      <c r="F1765" t="s">
        <v>397</v>
      </c>
      <c r="G1765" t="s">
        <v>71</v>
      </c>
      <c r="H1765" t="s">
        <v>72</v>
      </c>
      <c r="I1765" t="s">
        <v>230</v>
      </c>
      <c r="J1765" t="s">
        <v>398</v>
      </c>
      <c r="K1765" t="s">
        <v>399</v>
      </c>
      <c r="L1765" t="s">
        <v>61</v>
      </c>
      <c r="M1765" t="s">
        <v>76</v>
      </c>
      <c r="N1765" t="s">
        <v>76</v>
      </c>
      <c r="O1765" t="s">
        <v>76</v>
      </c>
      <c r="P1765" t="s">
        <v>77</v>
      </c>
      <c r="Q1765">
        <v>302</v>
      </c>
      <c r="R1765">
        <v>302</v>
      </c>
      <c r="S1765">
        <v>302</v>
      </c>
      <c r="T1765">
        <v>302</v>
      </c>
      <c r="U1765">
        <v>302</v>
      </c>
      <c r="V1765">
        <v>302</v>
      </c>
      <c r="W1765">
        <v>302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1</v>
      </c>
      <c r="AK1765">
        <v>302</v>
      </c>
      <c r="AL1765">
        <v>0</v>
      </c>
      <c r="AM1765">
        <v>0</v>
      </c>
      <c r="AN1765">
        <v>0</v>
      </c>
      <c r="AO1765">
        <v>0</v>
      </c>
      <c r="AP1765">
        <v>302</v>
      </c>
      <c r="AQ1765">
        <v>0</v>
      </c>
      <c r="AR1765">
        <v>0</v>
      </c>
      <c r="AS1765">
        <v>0</v>
      </c>
      <c r="AT1765" s="1">
        <v>356.92</v>
      </c>
      <c r="AU1765" s="1">
        <v>107789.84000000001</v>
      </c>
      <c r="AV1765" s="1">
        <v>0</v>
      </c>
      <c r="AW1765" s="1">
        <v>0</v>
      </c>
      <c r="AX1765" t="s">
        <v>399</v>
      </c>
    </row>
    <row r="1766" spans="1:50" x14ac:dyDescent="0.25">
      <c r="A1766" t="s">
        <v>2996</v>
      </c>
      <c r="B1766" t="s">
        <v>67</v>
      </c>
      <c r="C1766">
        <v>2014</v>
      </c>
      <c r="D1766" t="s">
        <v>2997</v>
      </c>
      <c r="E1766" t="s">
        <v>589</v>
      </c>
      <c r="F1766" t="s">
        <v>458</v>
      </c>
      <c r="G1766" t="s">
        <v>71</v>
      </c>
      <c r="H1766" t="s">
        <v>72</v>
      </c>
      <c r="I1766" t="s">
        <v>73</v>
      </c>
      <c r="J1766" t="s">
        <v>459</v>
      </c>
      <c r="K1766" t="s">
        <v>460</v>
      </c>
      <c r="L1766" t="s">
        <v>61</v>
      </c>
      <c r="M1766" t="s">
        <v>76</v>
      </c>
      <c r="N1766" t="s">
        <v>76</v>
      </c>
      <c r="O1766" t="s">
        <v>76</v>
      </c>
      <c r="P1766" t="s">
        <v>77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 s="1" t="s">
        <v>78</v>
      </c>
      <c r="AU1766" s="1">
        <v>0</v>
      </c>
      <c r="AV1766" s="1">
        <v>0</v>
      </c>
      <c r="AW1766" s="1">
        <v>0</v>
      </c>
      <c r="AX1766" t="s">
        <v>460</v>
      </c>
    </row>
    <row r="1767" spans="1:50" x14ac:dyDescent="0.25">
      <c r="A1767" t="s">
        <v>2998</v>
      </c>
      <c r="B1767" t="s">
        <v>190</v>
      </c>
      <c r="C1767">
        <v>2014</v>
      </c>
      <c r="D1767" t="s">
        <v>2999</v>
      </c>
      <c r="E1767" t="s">
        <v>802</v>
      </c>
      <c r="F1767" t="s">
        <v>794</v>
      </c>
      <c r="G1767" t="s">
        <v>71</v>
      </c>
      <c r="H1767" t="s">
        <v>72</v>
      </c>
      <c r="I1767" t="s">
        <v>73</v>
      </c>
      <c r="J1767" t="s">
        <v>795</v>
      </c>
      <c r="K1767" t="s">
        <v>796</v>
      </c>
      <c r="L1767" t="s">
        <v>196</v>
      </c>
      <c r="M1767" t="s">
        <v>76</v>
      </c>
      <c r="N1767" t="s">
        <v>76</v>
      </c>
      <c r="O1767" t="s">
        <v>76</v>
      </c>
      <c r="P1767" t="s">
        <v>1748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 s="1" t="s">
        <v>78</v>
      </c>
      <c r="AU1767" s="1">
        <v>0</v>
      </c>
      <c r="AV1767" s="1">
        <v>0</v>
      </c>
      <c r="AW1767" s="1">
        <v>0</v>
      </c>
      <c r="AX1767" t="s">
        <v>796</v>
      </c>
    </row>
    <row r="1768" spans="1:50" x14ac:dyDescent="0.25">
      <c r="A1768" t="s">
        <v>3000</v>
      </c>
      <c r="B1768" t="s">
        <v>67</v>
      </c>
      <c r="C1768">
        <v>2014</v>
      </c>
      <c r="D1768" t="s">
        <v>3001</v>
      </c>
      <c r="E1768" t="s">
        <v>771</v>
      </c>
      <c r="F1768" t="s">
        <v>618</v>
      </c>
      <c r="G1768" t="s">
        <v>71</v>
      </c>
      <c r="H1768" t="s">
        <v>72</v>
      </c>
      <c r="I1768" t="s">
        <v>73</v>
      </c>
      <c r="J1768" t="s">
        <v>619</v>
      </c>
      <c r="K1768" t="s">
        <v>620</v>
      </c>
      <c r="L1768" t="s">
        <v>61</v>
      </c>
      <c r="M1768" t="s">
        <v>62</v>
      </c>
      <c r="N1768" t="s">
        <v>63</v>
      </c>
      <c r="O1768" t="s">
        <v>85</v>
      </c>
      <c r="P1768" t="s">
        <v>77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 s="1" t="s">
        <v>78</v>
      </c>
      <c r="AU1768" s="1">
        <v>0</v>
      </c>
      <c r="AV1768" s="1">
        <v>0</v>
      </c>
      <c r="AW1768" s="1">
        <v>0</v>
      </c>
      <c r="AX1768" t="s">
        <v>620</v>
      </c>
    </row>
    <row r="1769" spans="1:50" x14ac:dyDescent="0.25">
      <c r="A1769" t="s">
        <v>3002</v>
      </c>
      <c r="B1769" t="s">
        <v>67</v>
      </c>
      <c r="C1769">
        <v>2014</v>
      </c>
      <c r="D1769" t="s">
        <v>3003</v>
      </c>
      <c r="E1769" t="s">
        <v>1032</v>
      </c>
      <c r="F1769" t="s">
        <v>1033</v>
      </c>
      <c r="G1769" t="s">
        <v>71</v>
      </c>
      <c r="H1769" t="s">
        <v>72</v>
      </c>
      <c r="I1769" t="s">
        <v>133</v>
      </c>
      <c r="J1769" t="s">
        <v>1034</v>
      </c>
      <c r="K1769" t="s">
        <v>1035</v>
      </c>
      <c r="L1769" t="s">
        <v>61</v>
      </c>
      <c r="M1769" t="s">
        <v>76</v>
      </c>
      <c r="N1769" t="s">
        <v>76</v>
      </c>
      <c r="O1769" t="s">
        <v>76</v>
      </c>
      <c r="P1769" t="s">
        <v>77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 s="1" t="s">
        <v>78</v>
      </c>
      <c r="AU1769" s="1">
        <v>0</v>
      </c>
      <c r="AV1769" s="1">
        <v>0</v>
      </c>
      <c r="AW1769" s="1">
        <v>0</v>
      </c>
      <c r="AX1769" t="s">
        <v>1035</v>
      </c>
    </row>
    <row r="1770" spans="1:50" x14ac:dyDescent="0.25">
      <c r="A1770" t="s">
        <v>3004</v>
      </c>
      <c r="B1770" t="s">
        <v>67</v>
      </c>
      <c r="C1770">
        <v>2014</v>
      </c>
      <c r="D1770" t="s">
        <v>3005</v>
      </c>
      <c r="E1770" t="s">
        <v>2452</v>
      </c>
      <c r="F1770" t="s">
        <v>97</v>
      </c>
      <c r="G1770" t="s">
        <v>71</v>
      </c>
      <c r="H1770" t="s">
        <v>72</v>
      </c>
      <c r="I1770" t="s">
        <v>73</v>
      </c>
      <c r="J1770" t="s">
        <v>98</v>
      </c>
      <c r="K1770" t="s">
        <v>99</v>
      </c>
      <c r="L1770" t="s">
        <v>61</v>
      </c>
      <c r="M1770" t="s">
        <v>62</v>
      </c>
      <c r="N1770" t="s">
        <v>76</v>
      </c>
      <c r="O1770" t="s">
        <v>76</v>
      </c>
      <c r="P1770" t="s">
        <v>77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 s="1" t="s">
        <v>78</v>
      </c>
      <c r="AU1770" s="1">
        <v>0</v>
      </c>
      <c r="AV1770" s="1">
        <v>0</v>
      </c>
      <c r="AW1770" s="1">
        <v>0</v>
      </c>
      <c r="AX1770" t="s">
        <v>99</v>
      </c>
    </row>
    <row r="1771" spans="1:50" x14ac:dyDescent="0.25">
      <c r="A1771" t="s">
        <v>6631</v>
      </c>
      <c r="B1771" t="s">
        <v>67</v>
      </c>
      <c r="C1771" t="s">
        <v>129</v>
      </c>
      <c r="D1771" t="s">
        <v>6632</v>
      </c>
      <c r="E1771" t="s">
        <v>6633</v>
      </c>
      <c r="F1771" t="s">
        <v>556</v>
      </c>
      <c r="G1771" t="s">
        <v>71</v>
      </c>
      <c r="H1771" t="s">
        <v>72</v>
      </c>
      <c r="I1771" t="s">
        <v>355</v>
      </c>
      <c r="J1771" t="s">
        <v>557</v>
      </c>
      <c r="K1771" t="s">
        <v>558</v>
      </c>
      <c r="L1771" t="s">
        <v>61</v>
      </c>
      <c r="M1771" t="s">
        <v>62</v>
      </c>
      <c r="N1771" t="s">
        <v>76</v>
      </c>
      <c r="O1771" t="s">
        <v>76</v>
      </c>
      <c r="P1771" t="s">
        <v>77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 s="1" t="s">
        <v>78</v>
      </c>
      <c r="AU1771" s="1">
        <v>0</v>
      </c>
      <c r="AV1771" s="1">
        <v>0</v>
      </c>
      <c r="AW1771" s="1">
        <v>0</v>
      </c>
      <c r="AX1771" t="s">
        <v>558</v>
      </c>
    </row>
    <row r="1772" spans="1:50" x14ac:dyDescent="0.25">
      <c r="A1772" t="s">
        <v>6634</v>
      </c>
      <c r="B1772" t="s">
        <v>67</v>
      </c>
      <c r="C1772">
        <v>2014</v>
      </c>
      <c r="D1772" t="s">
        <v>6635</v>
      </c>
      <c r="E1772" t="s">
        <v>1543</v>
      </c>
      <c r="F1772" t="s">
        <v>1544</v>
      </c>
      <c r="G1772" t="s">
        <v>71</v>
      </c>
      <c r="H1772" t="s">
        <v>72</v>
      </c>
      <c r="I1772" t="s">
        <v>355</v>
      </c>
      <c r="J1772" t="s">
        <v>1545</v>
      </c>
      <c r="K1772" t="s">
        <v>1546</v>
      </c>
      <c r="L1772" t="s">
        <v>61</v>
      </c>
      <c r="M1772" t="s">
        <v>76</v>
      </c>
      <c r="N1772" t="s">
        <v>76</v>
      </c>
      <c r="O1772" t="s">
        <v>76</v>
      </c>
      <c r="P1772" t="s">
        <v>77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 s="1" t="s">
        <v>78</v>
      </c>
      <c r="AU1772" s="1">
        <v>0</v>
      </c>
      <c r="AV1772" s="1">
        <v>0</v>
      </c>
      <c r="AW1772" s="1">
        <v>0</v>
      </c>
      <c r="AX1772" t="s">
        <v>1546</v>
      </c>
    </row>
    <row r="1773" spans="1:50" x14ac:dyDescent="0.25">
      <c r="A1773" t="s">
        <v>6636</v>
      </c>
      <c r="B1773" t="s">
        <v>101</v>
      </c>
      <c r="C1773" t="s">
        <v>171</v>
      </c>
      <c r="D1773" t="s">
        <v>6637</v>
      </c>
      <c r="E1773" t="s">
        <v>225</v>
      </c>
      <c r="F1773" t="s">
        <v>180</v>
      </c>
      <c r="G1773" t="s">
        <v>71</v>
      </c>
      <c r="H1773" t="s">
        <v>106</v>
      </c>
      <c r="I1773" t="s">
        <v>73</v>
      </c>
      <c r="J1773" t="s">
        <v>181</v>
      </c>
      <c r="K1773" t="s">
        <v>182</v>
      </c>
      <c r="L1773" t="s">
        <v>61</v>
      </c>
      <c r="M1773" t="s">
        <v>76</v>
      </c>
      <c r="N1773" t="s">
        <v>76</v>
      </c>
      <c r="O1773" t="s">
        <v>76</v>
      </c>
      <c r="P1773" t="s">
        <v>77</v>
      </c>
      <c r="Q1773">
        <v>894</v>
      </c>
      <c r="R1773">
        <v>894</v>
      </c>
      <c r="S1773">
        <v>864</v>
      </c>
      <c r="T1773">
        <v>370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894</v>
      </c>
      <c r="AL1773">
        <v>0</v>
      </c>
      <c r="AM1773">
        <v>0</v>
      </c>
      <c r="AN1773">
        <v>0</v>
      </c>
      <c r="AO1773">
        <v>0</v>
      </c>
      <c r="AP1773">
        <v>894</v>
      </c>
      <c r="AQ1773">
        <v>0</v>
      </c>
      <c r="AR1773">
        <v>0</v>
      </c>
      <c r="AS1773">
        <v>0</v>
      </c>
      <c r="AT1773" s="1">
        <v>502.82</v>
      </c>
      <c r="AU1773" s="1">
        <v>449521.08</v>
      </c>
      <c r="AV1773" s="1">
        <v>0</v>
      </c>
      <c r="AW1773" s="1">
        <v>0</v>
      </c>
      <c r="AX1773" t="s">
        <v>182</v>
      </c>
    </row>
    <row r="1774" spans="1:50" x14ac:dyDescent="0.25">
      <c r="A1774" t="s">
        <v>6638</v>
      </c>
      <c r="B1774" t="s">
        <v>101</v>
      </c>
      <c r="C1774" t="s">
        <v>251</v>
      </c>
      <c r="D1774" t="s">
        <v>6639</v>
      </c>
      <c r="E1774" t="s">
        <v>6640</v>
      </c>
      <c r="F1774" t="s">
        <v>82</v>
      </c>
      <c r="G1774" t="s">
        <v>71</v>
      </c>
      <c r="H1774" t="s">
        <v>106</v>
      </c>
      <c r="I1774" t="s">
        <v>73</v>
      </c>
      <c r="J1774" t="s">
        <v>83</v>
      </c>
      <c r="K1774" t="s">
        <v>84</v>
      </c>
      <c r="L1774" t="s">
        <v>61</v>
      </c>
      <c r="M1774" t="s">
        <v>76</v>
      </c>
      <c r="N1774" t="s">
        <v>76</v>
      </c>
      <c r="O1774" t="s">
        <v>76</v>
      </c>
      <c r="P1774" t="s">
        <v>110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 s="1" t="s">
        <v>78</v>
      </c>
      <c r="AU1774" s="1">
        <v>0</v>
      </c>
      <c r="AV1774" s="1">
        <v>0</v>
      </c>
      <c r="AW1774" s="1">
        <v>0</v>
      </c>
      <c r="AX1774" t="s">
        <v>84</v>
      </c>
    </row>
    <row r="1775" spans="1:50" x14ac:dyDescent="0.25">
      <c r="A1775" t="s">
        <v>6641</v>
      </c>
      <c r="B1775" t="s">
        <v>101</v>
      </c>
      <c r="C1775">
        <v>2012</v>
      </c>
      <c r="D1775" t="s">
        <v>6642</v>
      </c>
      <c r="E1775" t="s">
        <v>6643</v>
      </c>
      <c r="F1775" t="s">
        <v>817</v>
      </c>
      <c r="G1775" t="s">
        <v>71</v>
      </c>
      <c r="H1775" t="s">
        <v>106</v>
      </c>
      <c r="I1775" t="s">
        <v>230</v>
      </c>
      <c r="J1775" t="s">
        <v>818</v>
      </c>
      <c r="K1775" t="s">
        <v>819</v>
      </c>
      <c r="L1775" t="s">
        <v>61</v>
      </c>
      <c r="M1775" t="s">
        <v>76</v>
      </c>
      <c r="N1775" t="s">
        <v>76</v>
      </c>
      <c r="O1775" t="s">
        <v>76</v>
      </c>
      <c r="P1775" t="s">
        <v>110</v>
      </c>
      <c r="Q1775">
        <v>3</v>
      </c>
      <c r="R1775">
        <v>3</v>
      </c>
      <c r="S1775">
        <v>3</v>
      </c>
      <c r="T1775">
        <v>3</v>
      </c>
      <c r="U1775">
        <v>3</v>
      </c>
      <c r="V1775">
        <v>3</v>
      </c>
      <c r="W1775">
        <v>3</v>
      </c>
      <c r="X1775">
        <v>3</v>
      </c>
      <c r="Y1775">
        <v>3</v>
      </c>
      <c r="Z1775">
        <v>3</v>
      </c>
      <c r="AA1775">
        <v>3</v>
      </c>
      <c r="AB1775">
        <v>3</v>
      </c>
      <c r="AC1775">
        <v>3</v>
      </c>
      <c r="AD1775">
        <v>3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3</v>
      </c>
      <c r="AL1775">
        <v>0</v>
      </c>
      <c r="AM1775">
        <v>0</v>
      </c>
      <c r="AN1775">
        <v>0</v>
      </c>
      <c r="AO1775">
        <v>0</v>
      </c>
      <c r="AP1775">
        <v>3</v>
      </c>
      <c r="AQ1775">
        <v>0</v>
      </c>
      <c r="AR1775">
        <v>0</v>
      </c>
      <c r="AS1775">
        <v>0</v>
      </c>
      <c r="AT1775" s="1">
        <v>600.47</v>
      </c>
      <c r="AU1775" s="1">
        <v>1801.41</v>
      </c>
      <c r="AV1775" s="1">
        <v>0</v>
      </c>
      <c r="AW1775" s="1">
        <v>1801.41</v>
      </c>
      <c r="AX1775" t="s">
        <v>819</v>
      </c>
    </row>
    <row r="1776" spans="1:50" x14ac:dyDescent="0.25">
      <c r="A1776" t="s">
        <v>3196</v>
      </c>
      <c r="B1776" t="s">
        <v>67</v>
      </c>
      <c r="C1776">
        <v>2014</v>
      </c>
      <c r="D1776" t="s">
        <v>3197</v>
      </c>
      <c r="E1776" t="s">
        <v>555</v>
      </c>
      <c r="F1776" t="s">
        <v>556</v>
      </c>
      <c r="G1776" t="s">
        <v>71</v>
      </c>
      <c r="H1776" t="s">
        <v>72</v>
      </c>
      <c r="I1776" t="s">
        <v>355</v>
      </c>
      <c r="J1776" t="s">
        <v>557</v>
      </c>
      <c r="K1776" t="s">
        <v>558</v>
      </c>
      <c r="L1776" t="s">
        <v>61</v>
      </c>
      <c r="M1776" t="s">
        <v>76</v>
      </c>
      <c r="N1776" t="s">
        <v>76</v>
      </c>
      <c r="O1776" t="s">
        <v>76</v>
      </c>
      <c r="P1776" t="s">
        <v>77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1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 s="1" t="s">
        <v>78</v>
      </c>
      <c r="AU1776" s="1">
        <v>0</v>
      </c>
      <c r="AV1776" s="1">
        <v>0</v>
      </c>
      <c r="AW1776" s="1">
        <v>0</v>
      </c>
      <c r="AX1776" t="s">
        <v>558</v>
      </c>
    </row>
    <row r="1777" spans="1:50" x14ac:dyDescent="0.25">
      <c r="A1777" t="s">
        <v>3211</v>
      </c>
      <c r="B1777" t="s">
        <v>101</v>
      </c>
      <c r="C1777" t="s">
        <v>468</v>
      </c>
      <c r="D1777" t="s">
        <v>3212</v>
      </c>
      <c r="E1777" t="s">
        <v>3213</v>
      </c>
      <c r="F1777" t="s">
        <v>229</v>
      </c>
      <c r="G1777" t="s">
        <v>71</v>
      </c>
      <c r="H1777" t="s">
        <v>106</v>
      </c>
      <c r="I1777" t="s">
        <v>230</v>
      </c>
      <c r="J1777" t="s">
        <v>231</v>
      </c>
      <c r="K1777" t="s">
        <v>229</v>
      </c>
      <c r="L1777" t="s">
        <v>61</v>
      </c>
      <c r="M1777" t="s">
        <v>76</v>
      </c>
      <c r="N1777" t="s">
        <v>76</v>
      </c>
      <c r="O1777" t="s">
        <v>76</v>
      </c>
      <c r="P1777" t="s">
        <v>110</v>
      </c>
      <c r="Q1777">
        <v>26</v>
      </c>
      <c r="R1777">
        <v>26</v>
      </c>
      <c r="S1777">
        <v>26</v>
      </c>
      <c r="T1777">
        <v>26</v>
      </c>
      <c r="U1777">
        <v>26</v>
      </c>
      <c r="V1777">
        <v>26</v>
      </c>
      <c r="W1777">
        <v>26</v>
      </c>
      <c r="X1777">
        <v>26</v>
      </c>
      <c r="Y1777">
        <v>26</v>
      </c>
      <c r="Z1777">
        <v>26</v>
      </c>
      <c r="AA1777">
        <v>26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26</v>
      </c>
      <c r="AL1777">
        <v>0</v>
      </c>
      <c r="AM1777">
        <v>0</v>
      </c>
      <c r="AN1777">
        <v>0</v>
      </c>
      <c r="AO1777">
        <v>0</v>
      </c>
      <c r="AP1777">
        <v>26</v>
      </c>
      <c r="AQ1777">
        <v>0</v>
      </c>
      <c r="AR1777">
        <v>0</v>
      </c>
      <c r="AS1777">
        <v>0</v>
      </c>
      <c r="AT1777" s="1">
        <v>483.1</v>
      </c>
      <c r="AU1777" s="1">
        <v>12560.6</v>
      </c>
      <c r="AV1777" s="1">
        <v>0</v>
      </c>
      <c r="AW1777" s="1">
        <v>12560.6</v>
      </c>
      <c r="AX1777" t="s">
        <v>229</v>
      </c>
    </row>
    <row r="1778" spans="1:50" x14ac:dyDescent="0.25">
      <c r="A1778" t="s">
        <v>6769</v>
      </c>
      <c r="B1778" t="s">
        <v>67</v>
      </c>
      <c r="C1778" t="s">
        <v>284</v>
      </c>
      <c r="D1778" t="s">
        <v>6770</v>
      </c>
      <c r="E1778" t="s">
        <v>5131</v>
      </c>
      <c r="F1778" t="s">
        <v>3355</v>
      </c>
      <c r="G1778" t="s">
        <v>71</v>
      </c>
      <c r="H1778" t="s">
        <v>72</v>
      </c>
      <c r="I1778" t="s">
        <v>73</v>
      </c>
      <c r="J1778" t="s">
        <v>3356</v>
      </c>
      <c r="K1778" t="s">
        <v>3357</v>
      </c>
      <c r="L1778" t="s">
        <v>61</v>
      </c>
      <c r="M1778" t="s">
        <v>76</v>
      </c>
      <c r="N1778" t="s">
        <v>76</v>
      </c>
      <c r="O1778" t="s">
        <v>76</v>
      </c>
      <c r="P1778" t="s">
        <v>77</v>
      </c>
      <c r="Q1778">
        <v>300</v>
      </c>
      <c r="R1778">
        <v>300</v>
      </c>
      <c r="S1778">
        <v>299</v>
      </c>
      <c r="T1778">
        <v>150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</v>
      </c>
      <c r="AF1778">
        <v>0</v>
      </c>
      <c r="AG1778">
        <v>372</v>
      </c>
      <c r="AH1778">
        <v>0</v>
      </c>
      <c r="AI1778">
        <v>373</v>
      </c>
      <c r="AJ1778">
        <v>1563</v>
      </c>
      <c r="AK1778">
        <v>1</v>
      </c>
      <c r="AL1778">
        <v>0</v>
      </c>
      <c r="AM1778">
        <v>0</v>
      </c>
      <c r="AN1778">
        <v>299</v>
      </c>
      <c r="AO1778">
        <v>0</v>
      </c>
      <c r="AP1778">
        <v>300</v>
      </c>
      <c r="AQ1778">
        <v>222</v>
      </c>
      <c r="AR1778">
        <v>151</v>
      </c>
      <c r="AS1778">
        <v>1</v>
      </c>
      <c r="AT1778" s="1">
        <v>391.73</v>
      </c>
      <c r="AU1778" s="1">
        <v>117519</v>
      </c>
      <c r="AV1778" s="1">
        <v>146115.29</v>
      </c>
      <c r="AW1778" s="1">
        <v>0</v>
      </c>
      <c r="AX1778" t="s">
        <v>3357</v>
      </c>
    </row>
    <row r="1779" spans="1:50" x14ac:dyDescent="0.25">
      <c r="A1779" t="s">
        <v>3214</v>
      </c>
      <c r="B1779" t="s">
        <v>67</v>
      </c>
      <c r="C1779">
        <v>2014</v>
      </c>
      <c r="D1779" t="s">
        <v>3215</v>
      </c>
      <c r="E1779" t="s">
        <v>69</v>
      </c>
      <c r="F1779" t="s">
        <v>70</v>
      </c>
      <c r="G1779" t="s">
        <v>71</v>
      </c>
      <c r="H1779" t="s">
        <v>72</v>
      </c>
      <c r="I1779" t="s">
        <v>73</v>
      </c>
      <c r="J1779" t="s">
        <v>74</v>
      </c>
      <c r="K1779" t="s">
        <v>75</v>
      </c>
      <c r="L1779" t="s">
        <v>61</v>
      </c>
      <c r="M1779" t="s">
        <v>76</v>
      </c>
      <c r="N1779" t="s">
        <v>76</v>
      </c>
      <c r="O1779" t="s">
        <v>76</v>
      </c>
      <c r="P1779" t="s">
        <v>77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 s="1" t="s">
        <v>78</v>
      </c>
      <c r="AU1779" s="1">
        <v>0</v>
      </c>
      <c r="AV1779" s="1">
        <v>0</v>
      </c>
      <c r="AW1779" s="1">
        <v>0</v>
      </c>
      <c r="AX1779" t="s">
        <v>75</v>
      </c>
    </row>
    <row r="1780" spans="1:50" x14ac:dyDescent="0.25">
      <c r="A1780" t="s">
        <v>3216</v>
      </c>
      <c r="B1780" t="s">
        <v>101</v>
      </c>
      <c r="C1780" t="s">
        <v>251</v>
      </c>
      <c r="D1780" t="s">
        <v>3217</v>
      </c>
      <c r="E1780" t="s">
        <v>3218</v>
      </c>
      <c r="F1780" t="s">
        <v>214</v>
      </c>
      <c r="G1780" t="s">
        <v>71</v>
      </c>
      <c r="H1780" t="s">
        <v>106</v>
      </c>
      <c r="I1780" t="s">
        <v>133</v>
      </c>
      <c r="J1780" t="s">
        <v>215</v>
      </c>
      <c r="K1780" t="s">
        <v>216</v>
      </c>
      <c r="L1780" t="s">
        <v>61</v>
      </c>
      <c r="M1780" t="s">
        <v>76</v>
      </c>
      <c r="N1780" t="s">
        <v>76</v>
      </c>
      <c r="O1780" t="s">
        <v>76</v>
      </c>
      <c r="P1780" t="s">
        <v>110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 s="1" t="s">
        <v>78</v>
      </c>
      <c r="AU1780" s="1">
        <v>0</v>
      </c>
      <c r="AV1780" s="1">
        <v>0</v>
      </c>
      <c r="AW1780" s="1">
        <v>0</v>
      </c>
      <c r="AX1780" t="s">
        <v>216</v>
      </c>
    </row>
    <row r="1781" spans="1:50" x14ac:dyDescent="0.25">
      <c r="A1781" t="s">
        <v>3087</v>
      </c>
      <c r="B1781" t="s">
        <v>51</v>
      </c>
      <c r="C1781" t="s">
        <v>143</v>
      </c>
      <c r="D1781" t="s">
        <v>3088</v>
      </c>
      <c r="E1781" t="s">
        <v>3089</v>
      </c>
      <c r="F1781" t="s">
        <v>3031</v>
      </c>
      <c r="G1781" t="s">
        <v>56</v>
      </c>
      <c r="H1781" t="s">
        <v>72</v>
      </c>
      <c r="I1781" t="s">
        <v>90</v>
      </c>
      <c r="J1781" t="s">
        <v>3032</v>
      </c>
      <c r="K1781" t="s">
        <v>3033</v>
      </c>
      <c r="L1781" t="s">
        <v>61</v>
      </c>
      <c r="M1781" t="s">
        <v>76</v>
      </c>
      <c r="N1781" t="s">
        <v>76</v>
      </c>
      <c r="O1781" t="s">
        <v>76</v>
      </c>
      <c r="P1781" t="s">
        <v>65</v>
      </c>
      <c r="Q1781">
        <v>72</v>
      </c>
      <c r="R1781">
        <v>72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35</v>
      </c>
      <c r="AG1781">
        <v>0</v>
      </c>
      <c r="AH1781">
        <v>0</v>
      </c>
      <c r="AI1781">
        <v>35</v>
      </c>
      <c r="AJ1781">
        <v>0</v>
      </c>
      <c r="AK1781">
        <v>72</v>
      </c>
      <c r="AL1781">
        <v>0</v>
      </c>
      <c r="AM1781">
        <v>0</v>
      </c>
      <c r="AN1781">
        <v>0</v>
      </c>
      <c r="AO1781">
        <v>0</v>
      </c>
      <c r="AP1781">
        <v>72</v>
      </c>
      <c r="AQ1781">
        <v>0</v>
      </c>
      <c r="AR1781">
        <v>35</v>
      </c>
      <c r="AS1781">
        <v>11</v>
      </c>
      <c r="AT1781" s="1">
        <v>766.91989999999998</v>
      </c>
      <c r="AU1781" s="1">
        <v>55218.232799999998</v>
      </c>
      <c r="AV1781" s="1">
        <v>26842.196499999998</v>
      </c>
      <c r="AW1781" s="1">
        <v>0</v>
      </c>
      <c r="AX1781" t="s">
        <v>3033</v>
      </c>
    </row>
    <row r="1782" spans="1:50" x14ac:dyDescent="0.25">
      <c r="A1782" t="s">
        <v>3090</v>
      </c>
      <c r="B1782" t="s">
        <v>67</v>
      </c>
      <c r="C1782">
        <v>2014</v>
      </c>
      <c r="D1782" t="s">
        <v>3091</v>
      </c>
      <c r="E1782" t="s">
        <v>760</v>
      </c>
      <c r="F1782" t="s">
        <v>761</v>
      </c>
      <c r="G1782" t="s">
        <v>71</v>
      </c>
      <c r="H1782" t="s">
        <v>72</v>
      </c>
      <c r="I1782" t="s">
        <v>73</v>
      </c>
      <c r="J1782" t="s">
        <v>762</v>
      </c>
      <c r="K1782" t="s">
        <v>763</v>
      </c>
      <c r="L1782" t="s">
        <v>61</v>
      </c>
      <c r="M1782" t="s">
        <v>76</v>
      </c>
      <c r="N1782" t="s">
        <v>76</v>
      </c>
      <c r="O1782" t="s">
        <v>76</v>
      </c>
      <c r="P1782" t="s">
        <v>77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 s="1" t="s">
        <v>78</v>
      </c>
      <c r="AU1782" s="1">
        <v>0</v>
      </c>
      <c r="AV1782" s="1">
        <v>0</v>
      </c>
      <c r="AW1782" s="1">
        <v>0</v>
      </c>
      <c r="AX1782" t="s">
        <v>763</v>
      </c>
    </row>
    <row r="1783" spans="1:50" x14ac:dyDescent="0.25">
      <c r="A1783" t="s">
        <v>3092</v>
      </c>
      <c r="B1783" t="s">
        <v>51</v>
      </c>
      <c r="C1783">
        <v>2013</v>
      </c>
      <c r="D1783" t="s">
        <v>3093</v>
      </c>
      <c r="E1783" t="s">
        <v>3094</v>
      </c>
      <c r="F1783" t="s">
        <v>3094</v>
      </c>
      <c r="G1783" t="s">
        <v>76</v>
      </c>
      <c r="H1783" t="s">
        <v>57</v>
      </c>
      <c r="I1783" t="s">
        <v>58</v>
      </c>
      <c r="J1783" t="s">
        <v>76</v>
      </c>
      <c r="K1783" t="s">
        <v>76</v>
      </c>
      <c r="L1783" t="s">
        <v>61</v>
      </c>
      <c r="M1783" t="s">
        <v>62</v>
      </c>
      <c r="N1783" t="s">
        <v>76</v>
      </c>
      <c r="O1783" t="s">
        <v>76</v>
      </c>
      <c r="P1783" t="s">
        <v>65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 s="1" t="s">
        <v>78</v>
      </c>
      <c r="AU1783" s="1">
        <v>0</v>
      </c>
      <c r="AV1783" s="1">
        <v>0</v>
      </c>
      <c r="AW1783" s="1">
        <v>0</v>
      </c>
      <c r="AX1783" t="s">
        <v>76</v>
      </c>
    </row>
    <row r="1784" spans="1:50" x14ac:dyDescent="0.25">
      <c r="A1784" t="s">
        <v>3095</v>
      </c>
      <c r="B1784" t="s">
        <v>67</v>
      </c>
      <c r="C1784" t="s">
        <v>575</v>
      </c>
      <c r="D1784" t="s">
        <v>3096</v>
      </c>
      <c r="E1784" t="s">
        <v>3097</v>
      </c>
      <c r="F1784" t="s">
        <v>1279</v>
      </c>
      <c r="G1784" t="s">
        <v>71</v>
      </c>
      <c r="H1784" t="s">
        <v>72</v>
      </c>
      <c r="I1784" t="s">
        <v>73</v>
      </c>
      <c r="J1784" t="s">
        <v>1280</v>
      </c>
      <c r="K1784" t="s">
        <v>1281</v>
      </c>
      <c r="L1784" t="s">
        <v>61</v>
      </c>
      <c r="M1784" t="s">
        <v>62</v>
      </c>
      <c r="N1784" t="s">
        <v>76</v>
      </c>
      <c r="O1784" t="s">
        <v>76</v>
      </c>
      <c r="P1784" t="s">
        <v>77</v>
      </c>
      <c r="Q1784">
        <v>1</v>
      </c>
      <c r="R1784">
        <v>1</v>
      </c>
      <c r="S1784">
        <v>1</v>
      </c>
      <c r="T1784">
        <v>1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1</v>
      </c>
      <c r="AB1784">
        <v>1</v>
      </c>
      <c r="AC1784">
        <v>1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1</v>
      </c>
      <c r="AQ1784">
        <v>0</v>
      </c>
      <c r="AR1784">
        <v>0</v>
      </c>
      <c r="AS1784">
        <v>0</v>
      </c>
      <c r="AT1784" s="1">
        <v>398.14</v>
      </c>
      <c r="AU1784" s="1">
        <v>398.14</v>
      </c>
      <c r="AV1784" s="1">
        <v>0</v>
      </c>
      <c r="AW1784" s="1">
        <v>398.14</v>
      </c>
      <c r="AX1784" t="s">
        <v>1281</v>
      </c>
    </row>
    <row r="1785" spans="1:50" x14ac:dyDescent="0.25">
      <c r="A1785" t="s">
        <v>3098</v>
      </c>
      <c r="B1785" t="s">
        <v>101</v>
      </c>
      <c r="C1785" t="s">
        <v>718</v>
      </c>
      <c r="D1785" t="s">
        <v>3099</v>
      </c>
      <c r="E1785" t="s">
        <v>3100</v>
      </c>
      <c r="F1785" t="s">
        <v>474</v>
      </c>
      <c r="G1785" t="s">
        <v>71</v>
      </c>
      <c r="H1785" t="s">
        <v>106</v>
      </c>
      <c r="I1785" t="s">
        <v>230</v>
      </c>
      <c r="J1785" t="s">
        <v>475</v>
      </c>
      <c r="K1785" t="s">
        <v>476</v>
      </c>
      <c r="L1785" t="s">
        <v>61</v>
      </c>
      <c r="M1785" t="s">
        <v>76</v>
      </c>
      <c r="N1785" t="s">
        <v>76</v>
      </c>
      <c r="O1785" t="s">
        <v>76</v>
      </c>
      <c r="P1785" t="s">
        <v>110</v>
      </c>
      <c r="Q1785">
        <v>609</v>
      </c>
      <c r="R1785">
        <v>609</v>
      </c>
      <c r="S1785">
        <v>321</v>
      </c>
      <c r="T1785">
        <v>9</v>
      </c>
      <c r="U1785">
        <v>9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300</v>
      </c>
      <c r="AH1785">
        <v>0</v>
      </c>
      <c r="AI1785">
        <v>300</v>
      </c>
      <c r="AJ1785">
        <v>0</v>
      </c>
      <c r="AK1785">
        <v>609</v>
      </c>
      <c r="AL1785">
        <v>0</v>
      </c>
      <c r="AM1785">
        <v>0</v>
      </c>
      <c r="AN1785">
        <v>0</v>
      </c>
      <c r="AO1785">
        <v>0</v>
      </c>
      <c r="AP1785">
        <v>609</v>
      </c>
      <c r="AQ1785">
        <v>0</v>
      </c>
      <c r="AR1785">
        <v>300</v>
      </c>
      <c r="AS1785">
        <v>0</v>
      </c>
      <c r="AT1785" s="1">
        <v>829.23</v>
      </c>
      <c r="AU1785" s="1">
        <v>505001.07</v>
      </c>
      <c r="AV1785" s="1">
        <v>248769</v>
      </c>
      <c r="AW1785" s="1">
        <v>0</v>
      </c>
      <c r="AX1785" t="s">
        <v>476</v>
      </c>
    </row>
    <row r="1786" spans="1:50" x14ac:dyDescent="0.25">
      <c r="A1786" t="s">
        <v>2569</v>
      </c>
      <c r="B1786" t="s">
        <v>101</v>
      </c>
      <c r="C1786" t="s">
        <v>718</v>
      </c>
      <c r="D1786" t="s">
        <v>2570</v>
      </c>
      <c r="E1786" t="s">
        <v>2571</v>
      </c>
      <c r="F1786" t="s">
        <v>397</v>
      </c>
      <c r="G1786" t="s">
        <v>71</v>
      </c>
      <c r="H1786" t="s">
        <v>106</v>
      </c>
      <c r="I1786" t="s">
        <v>230</v>
      </c>
      <c r="J1786" t="s">
        <v>398</v>
      </c>
      <c r="K1786" t="s">
        <v>399</v>
      </c>
      <c r="L1786" t="s">
        <v>61</v>
      </c>
      <c r="M1786" t="s">
        <v>76</v>
      </c>
      <c r="N1786" t="s">
        <v>76</v>
      </c>
      <c r="O1786" t="s">
        <v>76</v>
      </c>
      <c r="P1786" t="s">
        <v>110</v>
      </c>
      <c r="Q1786">
        <v>436</v>
      </c>
      <c r="R1786">
        <v>436</v>
      </c>
      <c r="S1786">
        <v>436</v>
      </c>
      <c r="T1786">
        <v>436</v>
      </c>
      <c r="U1786">
        <v>436</v>
      </c>
      <c r="V1786">
        <v>436</v>
      </c>
      <c r="W1786">
        <v>436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1</v>
      </c>
      <c r="AK1786">
        <v>436</v>
      </c>
      <c r="AL1786">
        <v>0</v>
      </c>
      <c r="AM1786">
        <v>0</v>
      </c>
      <c r="AN1786">
        <v>0</v>
      </c>
      <c r="AO1786">
        <v>0</v>
      </c>
      <c r="AP1786">
        <v>436</v>
      </c>
      <c r="AQ1786">
        <v>0</v>
      </c>
      <c r="AR1786">
        <v>0</v>
      </c>
      <c r="AS1786">
        <v>0</v>
      </c>
      <c r="AT1786" s="1">
        <v>455.75</v>
      </c>
      <c r="AU1786" s="1">
        <v>198707</v>
      </c>
      <c r="AV1786" s="1">
        <v>0</v>
      </c>
      <c r="AW1786" s="1">
        <v>0</v>
      </c>
      <c r="AX1786" t="s">
        <v>399</v>
      </c>
    </row>
    <row r="1787" spans="1:50" x14ac:dyDescent="0.25">
      <c r="A1787" t="s">
        <v>2572</v>
      </c>
      <c r="B1787" t="s">
        <v>67</v>
      </c>
      <c r="C1787">
        <v>2014</v>
      </c>
      <c r="D1787" t="s">
        <v>2573</v>
      </c>
      <c r="E1787" t="s">
        <v>2574</v>
      </c>
      <c r="F1787" t="s">
        <v>414</v>
      </c>
      <c r="G1787" t="s">
        <v>71</v>
      </c>
      <c r="H1787" t="s">
        <v>72</v>
      </c>
      <c r="I1787" t="s">
        <v>73</v>
      </c>
      <c r="J1787" t="s">
        <v>415</v>
      </c>
      <c r="K1787" t="s">
        <v>416</v>
      </c>
      <c r="L1787" t="s">
        <v>61</v>
      </c>
      <c r="M1787" t="s">
        <v>76</v>
      </c>
      <c r="N1787" t="s">
        <v>76</v>
      </c>
      <c r="O1787" t="s">
        <v>76</v>
      </c>
      <c r="P1787" t="s">
        <v>77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 s="1" t="s">
        <v>78</v>
      </c>
      <c r="AU1787" s="1">
        <v>0</v>
      </c>
      <c r="AV1787" s="1">
        <v>0</v>
      </c>
      <c r="AW1787" s="1">
        <v>0</v>
      </c>
      <c r="AX1787" t="s">
        <v>416</v>
      </c>
    </row>
    <row r="1788" spans="1:50" x14ac:dyDescent="0.25">
      <c r="A1788" t="s">
        <v>2575</v>
      </c>
      <c r="B1788" t="s">
        <v>101</v>
      </c>
      <c r="C1788" t="s">
        <v>1595</v>
      </c>
      <c r="D1788" t="s">
        <v>2576</v>
      </c>
      <c r="E1788" t="s">
        <v>2577</v>
      </c>
      <c r="F1788" t="s">
        <v>1652</v>
      </c>
      <c r="G1788" t="s">
        <v>116</v>
      </c>
      <c r="H1788" t="s">
        <v>106</v>
      </c>
      <c r="I1788" t="s">
        <v>117</v>
      </c>
      <c r="J1788" t="s">
        <v>118</v>
      </c>
      <c r="K1788" t="s">
        <v>1653</v>
      </c>
      <c r="L1788" t="s">
        <v>61</v>
      </c>
      <c r="M1788" t="s">
        <v>62</v>
      </c>
      <c r="N1788" t="s">
        <v>63</v>
      </c>
      <c r="O1788" t="s">
        <v>120</v>
      </c>
      <c r="P1788" t="s">
        <v>120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 s="1" t="s">
        <v>78</v>
      </c>
      <c r="AU1788" s="1">
        <v>0</v>
      </c>
      <c r="AV1788" s="1">
        <v>0</v>
      </c>
      <c r="AW1788" s="1">
        <v>0</v>
      </c>
      <c r="AX1788" t="s">
        <v>1653</v>
      </c>
    </row>
    <row r="1789" spans="1:50" x14ac:dyDescent="0.25">
      <c r="A1789" t="s">
        <v>2632</v>
      </c>
      <c r="B1789" t="s">
        <v>67</v>
      </c>
      <c r="C1789">
        <v>2014</v>
      </c>
      <c r="D1789" t="s">
        <v>2633</v>
      </c>
      <c r="E1789" t="s">
        <v>636</v>
      </c>
      <c r="F1789" t="s">
        <v>637</v>
      </c>
      <c r="G1789" t="s">
        <v>71</v>
      </c>
      <c r="H1789" t="s">
        <v>72</v>
      </c>
      <c r="I1789" t="s">
        <v>73</v>
      </c>
      <c r="J1789" t="s">
        <v>638</v>
      </c>
      <c r="K1789" t="s">
        <v>639</v>
      </c>
      <c r="L1789" t="s">
        <v>61</v>
      </c>
      <c r="M1789" t="s">
        <v>76</v>
      </c>
      <c r="N1789" t="s">
        <v>76</v>
      </c>
      <c r="O1789" t="s">
        <v>76</v>
      </c>
      <c r="P1789" t="s">
        <v>77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 s="1" t="s">
        <v>78</v>
      </c>
      <c r="AU1789" s="1">
        <v>0</v>
      </c>
      <c r="AV1789" s="1">
        <v>0</v>
      </c>
      <c r="AW1789" s="1">
        <v>0</v>
      </c>
      <c r="AX1789" t="s">
        <v>639</v>
      </c>
    </row>
    <row r="1790" spans="1:50" x14ac:dyDescent="0.25">
      <c r="A1790" t="s">
        <v>2634</v>
      </c>
      <c r="B1790" t="s">
        <v>67</v>
      </c>
      <c r="C1790">
        <v>2014</v>
      </c>
      <c r="D1790" t="s">
        <v>2635</v>
      </c>
      <c r="E1790" t="s">
        <v>298</v>
      </c>
      <c r="F1790" t="s">
        <v>299</v>
      </c>
      <c r="G1790" t="s">
        <v>71</v>
      </c>
      <c r="H1790" t="s">
        <v>72</v>
      </c>
      <c r="I1790" t="s">
        <v>230</v>
      </c>
      <c r="J1790" t="s">
        <v>300</v>
      </c>
      <c r="K1790" t="s">
        <v>301</v>
      </c>
      <c r="L1790" t="s">
        <v>61</v>
      </c>
      <c r="M1790" t="s">
        <v>76</v>
      </c>
      <c r="N1790" t="s">
        <v>76</v>
      </c>
      <c r="O1790" t="s">
        <v>76</v>
      </c>
      <c r="P1790" t="s">
        <v>77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 s="1" t="s">
        <v>78</v>
      </c>
      <c r="AU1790" s="1">
        <v>0</v>
      </c>
      <c r="AV1790" s="1">
        <v>0</v>
      </c>
      <c r="AW1790" s="1">
        <v>0</v>
      </c>
      <c r="AX1790" t="s">
        <v>301</v>
      </c>
    </row>
    <row r="1791" spans="1:50" x14ac:dyDescent="0.25">
      <c r="A1791" t="s">
        <v>6644</v>
      </c>
      <c r="B1791" t="s">
        <v>101</v>
      </c>
      <c r="C1791" t="s">
        <v>468</v>
      </c>
      <c r="D1791" t="s">
        <v>6645</v>
      </c>
      <c r="E1791" t="s">
        <v>6646</v>
      </c>
      <c r="F1791" t="s">
        <v>414</v>
      </c>
      <c r="G1791" t="s">
        <v>71</v>
      </c>
      <c r="H1791" t="s">
        <v>106</v>
      </c>
      <c r="I1791" t="s">
        <v>73</v>
      </c>
      <c r="J1791" t="s">
        <v>415</v>
      </c>
      <c r="K1791" t="s">
        <v>416</v>
      </c>
      <c r="L1791" t="s">
        <v>61</v>
      </c>
      <c r="M1791" t="s">
        <v>76</v>
      </c>
      <c r="N1791" t="s">
        <v>76</v>
      </c>
      <c r="O1791" t="s">
        <v>76</v>
      </c>
      <c r="P1791" t="s">
        <v>110</v>
      </c>
      <c r="Q1791">
        <v>3</v>
      </c>
      <c r="R1791">
        <v>3</v>
      </c>
      <c r="S1791">
        <v>3</v>
      </c>
      <c r="T1791">
        <v>3</v>
      </c>
      <c r="U1791">
        <v>3</v>
      </c>
      <c r="V1791">
        <v>3</v>
      </c>
      <c r="W1791">
        <v>3</v>
      </c>
      <c r="X1791">
        <v>3</v>
      </c>
      <c r="Y1791">
        <v>3</v>
      </c>
      <c r="Z1791">
        <v>3</v>
      </c>
      <c r="AA1791">
        <v>3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3</v>
      </c>
      <c r="AL1791">
        <v>0</v>
      </c>
      <c r="AM1791">
        <v>0</v>
      </c>
      <c r="AN1791">
        <v>0</v>
      </c>
      <c r="AO1791">
        <v>0</v>
      </c>
      <c r="AP1791">
        <v>3</v>
      </c>
      <c r="AQ1791">
        <v>0</v>
      </c>
      <c r="AR1791">
        <v>0</v>
      </c>
      <c r="AS1791">
        <v>0</v>
      </c>
      <c r="AT1791" s="1">
        <v>579.30999999999995</v>
      </c>
      <c r="AU1791" s="1">
        <v>1737.9299999999998</v>
      </c>
      <c r="AV1791" s="1">
        <v>0</v>
      </c>
      <c r="AW1791" s="1">
        <v>1737.9299999999998</v>
      </c>
      <c r="AX1791" t="s">
        <v>416</v>
      </c>
    </row>
    <row r="1792" spans="1:50" x14ac:dyDescent="0.25">
      <c r="A1792" t="s">
        <v>6647</v>
      </c>
      <c r="B1792" t="s">
        <v>190</v>
      </c>
      <c r="C1792" t="s">
        <v>191</v>
      </c>
      <c r="D1792" t="s">
        <v>6648</v>
      </c>
      <c r="E1792" t="s">
        <v>6649</v>
      </c>
      <c r="F1792" t="s">
        <v>748</v>
      </c>
      <c r="G1792" t="s">
        <v>56</v>
      </c>
      <c r="H1792" t="s">
        <v>57</v>
      </c>
      <c r="I1792" t="s">
        <v>58</v>
      </c>
      <c r="J1792" t="s">
        <v>749</v>
      </c>
      <c r="K1792" t="s">
        <v>750</v>
      </c>
      <c r="L1792" t="s">
        <v>196</v>
      </c>
      <c r="M1792" t="s">
        <v>76</v>
      </c>
      <c r="N1792" t="s">
        <v>76</v>
      </c>
      <c r="O1792" t="s">
        <v>76</v>
      </c>
      <c r="P1792" t="s">
        <v>65</v>
      </c>
      <c r="Q1792">
        <v>34</v>
      </c>
      <c r="R1792">
        <v>34</v>
      </c>
      <c r="S1792">
        <v>34</v>
      </c>
      <c r="T1792">
        <v>34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30</v>
      </c>
      <c r="AH1792">
        <v>0</v>
      </c>
      <c r="AI1792">
        <v>30</v>
      </c>
      <c r="AJ1792">
        <v>0</v>
      </c>
      <c r="AK1792">
        <v>34</v>
      </c>
      <c r="AL1792">
        <v>0</v>
      </c>
      <c r="AM1792">
        <v>0</v>
      </c>
      <c r="AN1792">
        <v>0</v>
      </c>
      <c r="AO1792">
        <v>0</v>
      </c>
      <c r="AP1792">
        <v>34</v>
      </c>
      <c r="AQ1792">
        <v>0</v>
      </c>
      <c r="AR1792">
        <v>30</v>
      </c>
      <c r="AS1792">
        <v>0</v>
      </c>
      <c r="AT1792" s="1">
        <v>475.02179999999998</v>
      </c>
      <c r="AU1792" s="1">
        <v>16150.7412</v>
      </c>
      <c r="AV1792" s="1">
        <v>14250.653999999999</v>
      </c>
      <c r="AW1792" s="1">
        <v>0</v>
      </c>
      <c r="AX1792" t="s">
        <v>750</v>
      </c>
    </row>
    <row r="1793" spans="1:50" x14ac:dyDescent="0.25">
      <c r="A1793" t="s">
        <v>6650</v>
      </c>
      <c r="B1793" t="s">
        <v>51</v>
      </c>
      <c r="C1793" t="s">
        <v>156</v>
      </c>
      <c r="D1793" t="s">
        <v>6651</v>
      </c>
      <c r="E1793" t="s">
        <v>4329</v>
      </c>
      <c r="F1793" t="s">
        <v>1999</v>
      </c>
      <c r="G1793" t="s">
        <v>56</v>
      </c>
      <c r="H1793" t="s">
        <v>57</v>
      </c>
      <c r="I1793" t="s">
        <v>90</v>
      </c>
      <c r="J1793" t="s">
        <v>2000</v>
      </c>
      <c r="K1793" t="s">
        <v>2001</v>
      </c>
      <c r="L1793" t="s">
        <v>61</v>
      </c>
      <c r="M1793" t="s">
        <v>76</v>
      </c>
      <c r="N1793" t="s">
        <v>76</v>
      </c>
      <c r="O1793" t="s">
        <v>76</v>
      </c>
      <c r="P1793" t="s">
        <v>65</v>
      </c>
      <c r="Q1793">
        <v>1193</v>
      </c>
      <c r="R1793">
        <v>1193</v>
      </c>
      <c r="S1793">
        <v>319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240</v>
      </c>
      <c r="AG1793">
        <v>1704</v>
      </c>
      <c r="AH1793">
        <v>0</v>
      </c>
      <c r="AI1793">
        <v>1944</v>
      </c>
      <c r="AJ1793">
        <v>1150</v>
      </c>
      <c r="AK1793">
        <v>844</v>
      </c>
      <c r="AL1793">
        <v>7</v>
      </c>
      <c r="AM1793">
        <v>0</v>
      </c>
      <c r="AN1793">
        <v>342</v>
      </c>
      <c r="AO1793">
        <v>0</v>
      </c>
      <c r="AP1793">
        <v>1193</v>
      </c>
      <c r="AQ1793">
        <v>996</v>
      </c>
      <c r="AR1793">
        <v>948</v>
      </c>
      <c r="AS1793">
        <v>1180</v>
      </c>
      <c r="AT1793" s="1">
        <v>706.17</v>
      </c>
      <c r="AU1793" s="1">
        <v>842460.80999999994</v>
      </c>
      <c r="AV1793" s="1">
        <v>1372794.48</v>
      </c>
      <c r="AW1793" s="1">
        <v>0</v>
      </c>
      <c r="AX1793" t="s">
        <v>2001</v>
      </c>
    </row>
    <row r="1794" spans="1:50" x14ac:dyDescent="0.25">
      <c r="A1794" t="s">
        <v>6652</v>
      </c>
      <c r="B1794" t="s">
        <v>51</v>
      </c>
      <c r="C1794" t="s">
        <v>156</v>
      </c>
      <c r="D1794" t="s">
        <v>6653</v>
      </c>
      <c r="E1794" t="s">
        <v>5270</v>
      </c>
      <c r="F1794" t="s">
        <v>242</v>
      </c>
      <c r="G1794" t="s">
        <v>56</v>
      </c>
      <c r="H1794" t="s">
        <v>57</v>
      </c>
      <c r="I1794" t="s">
        <v>58</v>
      </c>
      <c r="J1794" t="s">
        <v>243</v>
      </c>
      <c r="K1794" t="s">
        <v>244</v>
      </c>
      <c r="L1794" t="s">
        <v>61</v>
      </c>
      <c r="M1794" t="s">
        <v>76</v>
      </c>
      <c r="N1794" t="s">
        <v>76</v>
      </c>
      <c r="O1794" t="s">
        <v>76</v>
      </c>
      <c r="P1794" t="s">
        <v>65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 s="1" t="s">
        <v>78</v>
      </c>
      <c r="AU1794" s="1">
        <v>0</v>
      </c>
      <c r="AV1794" s="1">
        <v>0</v>
      </c>
      <c r="AW1794" s="1">
        <v>0</v>
      </c>
      <c r="AX1794" t="s">
        <v>244</v>
      </c>
    </row>
    <row r="1795" spans="1:50" x14ac:dyDescent="0.25">
      <c r="A1795" t="s">
        <v>6654</v>
      </c>
      <c r="B1795" t="s">
        <v>67</v>
      </c>
      <c r="C1795">
        <v>2014</v>
      </c>
      <c r="D1795" t="s">
        <v>6655</v>
      </c>
      <c r="E1795" t="s">
        <v>1469</v>
      </c>
      <c r="F1795" t="s">
        <v>236</v>
      </c>
      <c r="G1795" t="s">
        <v>71</v>
      </c>
      <c r="H1795" t="s">
        <v>72</v>
      </c>
      <c r="I1795" t="s">
        <v>73</v>
      </c>
      <c r="J1795" t="s">
        <v>237</v>
      </c>
      <c r="K1795" t="s">
        <v>238</v>
      </c>
      <c r="L1795" t="s">
        <v>61</v>
      </c>
      <c r="M1795" t="s">
        <v>76</v>
      </c>
      <c r="N1795" t="s">
        <v>76</v>
      </c>
      <c r="O1795" t="s">
        <v>76</v>
      </c>
      <c r="P1795" t="s">
        <v>77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 s="1" t="s">
        <v>78</v>
      </c>
      <c r="AU1795" s="1">
        <v>0</v>
      </c>
      <c r="AV1795" s="1">
        <v>0</v>
      </c>
      <c r="AW1795" s="1">
        <v>0</v>
      </c>
      <c r="AX1795" t="s">
        <v>238</v>
      </c>
    </row>
    <row r="1796" spans="1:50" x14ac:dyDescent="0.25">
      <c r="A1796" t="s">
        <v>3219</v>
      </c>
      <c r="B1796" t="s">
        <v>51</v>
      </c>
      <c r="C1796" t="s">
        <v>156</v>
      </c>
      <c r="D1796" t="s">
        <v>3220</v>
      </c>
      <c r="E1796" t="s">
        <v>3221</v>
      </c>
      <c r="F1796" t="s">
        <v>1644</v>
      </c>
      <c r="G1796" t="s">
        <v>56</v>
      </c>
      <c r="H1796" t="s">
        <v>72</v>
      </c>
      <c r="I1796" t="s">
        <v>58</v>
      </c>
      <c r="J1796" t="s">
        <v>1645</v>
      </c>
      <c r="K1796" t="s">
        <v>1646</v>
      </c>
      <c r="L1796" t="s">
        <v>61</v>
      </c>
      <c r="M1796" t="s">
        <v>62</v>
      </c>
      <c r="N1796" t="s">
        <v>63</v>
      </c>
      <c r="O1796" t="s">
        <v>64</v>
      </c>
      <c r="P1796" t="s">
        <v>65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 s="1" t="s">
        <v>78</v>
      </c>
      <c r="AU1796" s="1">
        <v>0</v>
      </c>
      <c r="AV1796" s="1">
        <v>0</v>
      </c>
      <c r="AW1796" s="1">
        <v>0</v>
      </c>
      <c r="AX1796" t="s">
        <v>1646</v>
      </c>
    </row>
    <row r="1797" spans="1:50" x14ac:dyDescent="0.25">
      <c r="A1797" t="s">
        <v>3222</v>
      </c>
      <c r="B1797" t="s">
        <v>67</v>
      </c>
      <c r="C1797" t="s">
        <v>575</v>
      </c>
      <c r="D1797" t="s">
        <v>3223</v>
      </c>
      <c r="E1797" t="s">
        <v>76</v>
      </c>
      <c r="F1797" t="s">
        <v>900</v>
      </c>
      <c r="G1797" t="s">
        <v>71</v>
      </c>
      <c r="H1797" t="s">
        <v>72</v>
      </c>
      <c r="I1797" t="s">
        <v>230</v>
      </c>
      <c r="J1797" t="s">
        <v>901</v>
      </c>
      <c r="K1797" t="s">
        <v>902</v>
      </c>
      <c r="L1797" t="s">
        <v>61</v>
      </c>
      <c r="M1797" t="s">
        <v>76</v>
      </c>
      <c r="N1797" t="s">
        <v>76</v>
      </c>
      <c r="O1797" t="s">
        <v>76</v>
      </c>
      <c r="P1797" t="s">
        <v>77</v>
      </c>
      <c r="Q1797">
        <v>1</v>
      </c>
      <c r="R1797">
        <v>1</v>
      </c>
      <c r="S1797">
        <v>1</v>
      </c>
      <c r="T1797">
        <v>1</v>
      </c>
      <c r="U1797">
        <v>1</v>
      </c>
      <c r="V1797">
        <v>1</v>
      </c>
      <c r="W1797">
        <v>1</v>
      </c>
      <c r="X1797">
        <v>1</v>
      </c>
      <c r="Y1797">
        <v>1</v>
      </c>
      <c r="Z1797">
        <v>1</v>
      </c>
      <c r="AA1797">
        <v>1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1</v>
      </c>
      <c r="AQ1797">
        <v>0</v>
      </c>
      <c r="AR1797">
        <v>0</v>
      </c>
      <c r="AS1797">
        <v>0</v>
      </c>
      <c r="AT1797" s="1">
        <v>716.09</v>
      </c>
      <c r="AU1797" s="1">
        <v>716.09</v>
      </c>
      <c r="AV1797" s="1">
        <v>0</v>
      </c>
      <c r="AW1797" s="1">
        <v>716.09</v>
      </c>
      <c r="AX1797" t="s">
        <v>902</v>
      </c>
    </row>
    <row r="1798" spans="1:50" x14ac:dyDescent="0.25">
      <c r="A1798" t="s">
        <v>6812</v>
      </c>
      <c r="B1798" t="s">
        <v>101</v>
      </c>
      <c r="C1798" t="s">
        <v>171</v>
      </c>
      <c r="D1798" t="s">
        <v>6813</v>
      </c>
      <c r="E1798" t="s">
        <v>8361</v>
      </c>
      <c r="F1798" t="s">
        <v>354</v>
      </c>
      <c r="G1798" t="s">
        <v>71</v>
      </c>
      <c r="H1798" t="s">
        <v>106</v>
      </c>
      <c r="I1798" t="s">
        <v>355</v>
      </c>
      <c r="J1798" t="s">
        <v>356</v>
      </c>
      <c r="K1798" t="s">
        <v>357</v>
      </c>
      <c r="L1798" t="s">
        <v>61</v>
      </c>
      <c r="M1798" t="s">
        <v>76</v>
      </c>
      <c r="N1798" t="s">
        <v>76</v>
      </c>
      <c r="O1798" t="s">
        <v>76</v>
      </c>
      <c r="P1798" t="s">
        <v>110</v>
      </c>
      <c r="Q1798">
        <v>250</v>
      </c>
      <c r="R1798">
        <v>250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104</v>
      </c>
      <c r="AH1798">
        <v>0</v>
      </c>
      <c r="AI1798">
        <v>104</v>
      </c>
      <c r="AJ1798">
        <v>414</v>
      </c>
      <c r="AK1798">
        <v>250</v>
      </c>
      <c r="AL1798">
        <v>0</v>
      </c>
      <c r="AM1798">
        <v>0</v>
      </c>
      <c r="AN1798">
        <v>0</v>
      </c>
      <c r="AO1798">
        <v>0</v>
      </c>
      <c r="AP1798">
        <v>250</v>
      </c>
      <c r="AQ1798">
        <v>104</v>
      </c>
      <c r="AR1798">
        <v>0</v>
      </c>
      <c r="AS1798">
        <v>104</v>
      </c>
      <c r="AT1798" s="1">
        <v>1537.8506</v>
      </c>
      <c r="AU1798" s="1">
        <v>384462.65</v>
      </c>
      <c r="AV1798" s="1">
        <v>159936.46239999999</v>
      </c>
      <c r="AW1798" s="1">
        <v>0</v>
      </c>
      <c r="AX1798" t="s">
        <v>357</v>
      </c>
    </row>
    <row r="1799" spans="1:50" x14ac:dyDescent="0.25">
      <c r="A1799" t="s">
        <v>6855</v>
      </c>
      <c r="B1799" t="s">
        <v>67</v>
      </c>
      <c r="C1799" t="s">
        <v>284</v>
      </c>
      <c r="D1799" t="s">
        <v>6856</v>
      </c>
      <c r="E1799" t="s">
        <v>8362</v>
      </c>
      <c r="F1799" t="s">
        <v>2805</v>
      </c>
      <c r="G1799" t="s">
        <v>71</v>
      </c>
      <c r="H1799" t="s">
        <v>72</v>
      </c>
      <c r="I1799" t="s">
        <v>230</v>
      </c>
      <c r="J1799" t="s">
        <v>2806</v>
      </c>
      <c r="K1799" t="s">
        <v>2807</v>
      </c>
      <c r="L1799" t="s">
        <v>61</v>
      </c>
      <c r="M1799" t="s">
        <v>76</v>
      </c>
      <c r="N1799" t="s">
        <v>76</v>
      </c>
      <c r="O1799" t="s">
        <v>76</v>
      </c>
      <c r="P1799" t="s">
        <v>77</v>
      </c>
      <c r="Q1799">
        <v>944</v>
      </c>
      <c r="R1799">
        <v>944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726</v>
      </c>
      <c r="AG1799">
        <v>0</v>
      </c>
      <c r="AH1799">
        <v>0</v>
      </c>
      <c r="AI1799">
        <v>726</v>
      </c>
      <c r="AJ1799">
        <v>645</v>
      </c>
      <c r="AK1799">
        <v>872</v>
      </c>
      <c r="AL1799">
        <v>0</v>
      </c>
      <c r="AM1799">
        <v>0</v>
      </c>
      <c r="AN1799">
        <v>72</v>
      </c>
      <c r="AO1799">
        <v>0</v>
      </c>
      <c r="AP1799">
        <v>944</v>
      </c>
      <c r="AQ1799">
        <v>0</v>
      </c>
      <c r="AR1799">
        <v>726</v>
      </c>
      <c r="AS1799">
        <v>942</v>
      </c>
      <c r="AT1799" s="1">
        <v>400.33620000000002</v>
      </c>
      <c r="AU1799" s="1">
        <v>377917.37280000001</v>
      </c>
      <c r="AV1799" s="1">
        <v>290644.08120000002</v>
      </c>
      <c r="AW1799" s="1">
        <v>0</v>
      </c>
      <c r="AX1799" t="s">
        <v>2807</v>
      </c>
    </row>
    <row r="1800" spans="1:50" x14ac:dyDescent="0.25">
      <c r="A1800" t="s">
        <v>3224</v>
      </c>
      <c r="B1800" t="s">
        <v>67</v>
      </c>
      <c r="C1800">
        <v>2014</v>
      </c>
      <c r="D1800" t="s">
        <v>3225</v>
      </c>
      <c r="E1800" t="s">
        <v>219</v>
      </c>
      <c r="F1800" t="s">
        <v>220</v>
      </c>
      <c r="G1800" t="s">
        <v>71</v>
      </c>
      <c r="H1800" t="s">
        <v>72</v>
      </c>
      <c r="I1800" t="s">
        <v>73</v>
      </c>
      <c r="J1800" t="s">
        <v>221</v>
      </c>
      <c r="K1800" t="s">
        <v>222</v>
      </c>
      <c r="L1800" t="s">
        <v>61</v>
      </c>
      <c r="M1800" t="s">
        <v>76</v>
      </c>
      <c r="N1800" t="s">
        <v>76</v>
      </c>
      <c r="O1800" t="s">
        <v>76</v>
      </c>
      <c r="P1800" t="s">
        <v>77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 s="1" t="s">
        <v>78</v>
      </c>
      <c r="AU1800" s="1">
        <v>0</v>
      </c>
      <c r="AV1800" s="1">
        <v>0</v>
      </c>
      <c r="AW1800" s="1">
        <v>0</v>
      </c>
      <c r="AX1800" t="s">
        <v>222</v>
      </c>
    </row>
    <row r="1801" spans="1:50" x14ac:dyDescent="0.25">
      <c r="A1801" t="s">
        <v>2901</v>
      </c>
      <c r="B1801" t="s">
        <v>67</v>
      </c>
      <c r="C1801">
        <v>2014</v>
      </c>
      <c r="D1801" t="s">
        <v>2902</v>
      </c>
      <c r="E1801" t="s">
        <v>910</v>
      </c>
      <c r="F1801" t="s">
        <v>911</v>
      </c>
      <c r="G1801" t="s">
        <v>71</v>
      </c>
      <c r="H1801" t="s">
        <v>72</v>
      </c>
      <c r="I1801" t="s">
        <v>73</v>
      </c>
      <c r="J1801" t="s">
        <v>912</v>
      </c>
      <c r="K1801" t="s">
        <v>913</v>
      </c>
      <c r="L1801" t="s">
        <v>61</v>
      </c>
      <c r="M1801" t="s">
        <v>62</v>
      </c>
      <c r="N1801" t="s">
        <v>63</v>
      </c>
      <c r="O1801" t="s">
        <v>85</v>
      </c>
      <c r="P1801" t="s">
        <v>77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 s="1" t="s">
        <v>78</v>
      </c>
      <c r="AU1801" s="1">
        <v>0</v>
      </c>
      <c r="AV1801" s="1">
        <v>0</v>
      </c>
      <c r="AW1801" s="1">
        <v>0</v>
      </c>
      <c r="AX1801" t="s">
        <v>913</v>
      </c>
    </row>
    <row r="1802" spans="1:50" x14ac:dyDescent="0.25">
      <c r="A1802" t="s">
        <v>2903</v>
      </c>
      <c r="B1802" t="s">
        <v>101</v>
      </c>
      <c r="C1802" t="s">
        <v>156</v>
      </c>
      <c r="D1802" t="s">
        <v>2904</v>
      </c>
      <c r="E1802" t="s">
        <v>2905</v>
      </c>
      <c r="F1802" t="s">
        <v>445</v>
      </c>
      <c r="G1802" t="s">
        <v>71</v>
      </c>
      <c r="H1802" t="s">
        <v>106</v>
      </c>
      <c r="I1802" t="s">
        <v>73</v>
      </c>
      <c r="J1802" t="s">
        <v>446</v>
      </c>
      <c r="K1802" t="s">
        <v>447</v>
      </c>
      <c r="L1802" t="s">
        <v>61</v>
      </c>
      <c r="M1802" t="s">
        <v>76</v>
      </c>
      <c r="N1802" t="s">
        <v>76</v>
      </c>
      <c r="O1802" t="s">
        <v>76</v>
      </c>
      <c r="P1802" t="s">
        <v>110</v>
      </c>
      <c r="Q1802">
        <v>27</v>
      </c>
      <c r="R1802">
        <v>27</v>
      </c>
      <c r="S1802">
        <v>27</v>
      </c>
      <c r="T1802">
        <v>27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27</v>
      </c>
      <c r="AL1802">
        <v>0</v>
      </c>
      <c r="AM1802">
        <v>0</v>
      </c>
      <c r="AN1802">
        <v>0</v>
      </c>
      <c r="AO1802">
        <v>0</v>
      </c>
      <c r="AP1802">
        <v>27</v>
      </c>
      <c r="AQ1802">
        <v>0</v>
      </c>
      <c r="AR1802">
        <v>0</v>
      </c>
      <c r="AS1802">
        <v>0</v>
      </c>
      <c r="AT1802" s="1">
        <v>251.13</v>
      </c>
      <c r="AU1802" s="1">
        <v>6780.51</v>
      </c>
      <c r="AV1802" s="1">
        <v>0</v>
      </c>
      <c r="AW1802" s="1">
        <v>0</v>
      </c>
      <c r="AX1802" t="s">
        <v>447</v>
      </c>
    </row>
    <row r="1803" spans="1:50" x14ac:dyDescent="0.25">
      <c r="A1803" t="s">
        <v>2906</v>
      </c>
      <c r="B1803" t="s">
        <v>101</v>
      </c>
      <c r="C1803" t="s">
        <v>156</v>
      </c>
      <c r="D1803" t="s">
        <v>2907</v>
      </c>
      <c r="E1803" t="s">
        <v>2908</v>
      </c>
      <c r="F1803" t="s">
        <v>2908</v>
      </c>
      <c r="G1803" t="s">
        <v>116</v>
      </c>
      <c r="H1803" t="s">
        <v>106</v>
      </c>
      <c r="I1803" t="s">
        <v>117</v>
      </c>
      <c r="J1803" t="s">
        <v>2909</v>
      </c>
      <c r="K1803" t="s">
        <v>2910</v>
      </c>
      <c r="L1803" t="s">
        <v>61</v>
      </c>
      <c r="M1803" t="s">
        <v>2911</v>
      </c>
      <c r="N1803" t="s">
        <v>76</v>
      </c>
      <c r="O1803" t="s">
        <v>76</v>
      </c>
      <c r="P1803" t="s">
        <v>120</v>
      </c>
      <c r="Q1803">
        <v>315</v>
      </c>
      <c r="R1803">
        <v>315</v>
      </c>
      <c r="S1803">
        <v>315</v>
      </c>
      <c r="T1803">
        <v>315</v>
      </c>
      <c r="U1803">
        <v>315</v>
      </c>
      <c r="V1803">
        <v>315</v>
      </c>
      <c r="W1803">
        <v>315</v>
      </c>
      <c r="X1803">
        <v>315</v>
      </c>
      <c r="Y1803">
        <v>315</v>
      </c>
      <c r="Z1803">
        <v>75</v>
      </c>
      <c r="AA1803">
        <v>45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315</v>
      </c>
      <c r="AL1803">
        <v>0</v>
      </c>
      <c r="AM1803">
        <v>0</v>
      </c>
      <c r="AN1803">
        <v>0</v>
      </c>
      <c r="AO1803">
        <v>0</v>
      </c>
      <c r="AP1803">
        <v>315</v>
      </c>
      <c r="AQ1803">
        <v>0</v>
      </c>
      <c r="AR1803">
        <v>0</v>
      </c>
      <c r="AS1803">
        <v>0</v>
      </c>
      <c r="AT1803" s="1">
        <v>498.49</v>
      </c>
      <c r="AU1803" s="1">
        <v>157024.35</v>
      </c>
      <c r="AV1803" s="1">
        <v>0</v>
      </c>
      <c r="AW1803" s="1">
        <v>157024.35</v>
      </c>
      <c r="AX1803" t="s">
        <v>2910</v>
      </c>
    </row>
    <row r="1804" spans="1:50" x14ac:dyDescent="0.25">
      <c r="A1804" t="s">
        <v>2912</v>
      </c>
      <c r="B1804" t="s">
        <v>67</v>
      </c>
      <c r="C1804" t="s">
        <v>102</v>
      </c>
      <c r="D1804" t="s">
        <v>2913</v>
      </c>
      <c r="E1804" t="s">
        <v>2550</v>
      </c>
      <c r="F1804" t="s">
        <v>329</v>
      </c>
      <c r="G1804" t="s">
        <v>71</v>
      </c>
      <c r="H1804" t="s">
        <v>72</v>
      </c>
      <c r="I1804" t="s">
        <v>73</v>
      </c>
      <c r="J1804" t="s">
        <v>330</v>
      </c>
      <c r="K1804" t="s">
        <v>331</v>
      </c>
      <c r="L1804" t="s">
        <v>61</v>
      </c>
      <c r="M1804" t="s">
        <v>76</v>
      </c>
      <c r="N1804" t="s">
        <v>76</v>
      </c>
      <c r="O1804" t="s">
        <v>76</v>
      </c>
      <c r="P1804" t="s">
        <v>77</v>
      </c>
      <c r="Q1804">
        <v>3532</v>
      </c>
      <c r="R1804">
        <v>3532</v>
      </c>
      <c r="S1804">
        <v>3532</v>
      </c>
      <c r="T1804">
        <v>3531</v>
      </c>
      <c r="U1804">
        <v>3531</v>
      </c>
      <c r="V1804">
        <v>3240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4301</v>
      </c>
      <c r="AK1804">
        <v>3532</v>
      </c>
      <c r="AL1804">
        <v>0</v>
      </c>
      <c r="AM1804">
        <v>0</v>
      </c>
      <c r="AN1804">
        <v>0</v>
      </c>
      <c r="AO1804">
        <v>0</v>
      </c>
      <c r="AP1804">
        <v>3532</v>
      </c>
      <c r="AQ1804">
        <v>0</v>
      </c>
      <c r="AR1804">
        <v>0</v>
      </c>
      <c r="AS1804">
        <v>0</v>
      </c>
      <c r="AT1804" s="1">
        <v>466.63</v>
      </c>
      <c r="AU1804" s="1">
        <v>1648137.16</v>
      </c>
      <c r="AV1804" s="1">
        <v>0</v>
      </c>
      <c r="AW1804" s="1">
        <v>0</v>
      </c>
      <c r="AX1804" t="s">
        <v>331</v>
      </c>
    </row>
    <row r="1805" spans="1:50" x14ac:dyDescent="0.25">
      <c r="A1805" t="s">
        <v>2914</v>
      </c>
      <c r="B1805" t="s">
        <v>67</v>
      </c>
      <c r="C1805" t="s">
        <v>575</v>
      </c>
      <c r="D1805" t="s">
        <v>2915</v>
      </c>
      <c r="E1805" t="s">
        <v>2916</v>
      </c>
      <c r="F1805" t="s">
        <v>618</v>
      </c>
      <c r="G1805" t="s">
        <v>71</v>
      </c>
      <c r="H1805" t="s">
        <v>72</v>
      </c>
      <c r="I1805" t="s">
        <v>73</v>
      </c>
      <c r="J1805" t="s">
        <v>619</v>
      </c>
      <c r="K1805" t="s">
        <v>620</v>
      </c>
      <c r="L1805" t="s">
        <v>61</v>
      </c>
      <c r="M1805" t="s">
        <v>62</v>
      </c>
      <c r="N1805" t="s">
        <v>76</v>
      </c>
      <c r="O1805" t="s">
        <v>76</v>
      </c>
      <c r="P1805" t="s">
        <v>77</v>
      </c>
      <c r="Q1805">
        <v>13</v>
      </c>
      <c r="R1805">
        <v>13</v>
      </c>
      <c r="S1805">
        <v>13</v>
      </c>
      <c r="T1805">
        <v>13</v>
      </c>
      <c r="U1805">
        <v>13</v>
      </c>
      <c r="V1805">
        <v>13</v>
      </c>
      <c r="W1805">
        <v>13</v>
      </c>
      <c r="X1805">
        <v>13</v>
      </c>
      <c r="Y1805">
        <v>13</v>
      </c>
      <c r="Z1805">
        <v>13</v>
      </c>
      <c r="AA1805">
        <v>13</v>
      </c>
      <c r="AB1805">
        <v>13</v>
      </c>
      <c r="AC1805">
        <v>13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13</v>
      </c>
      <c r="AL1805">
        <v>0</v>
      </c>
      <c r="AM1805">
        <v>0</v>
      </c>
      <c r="AN1805">
        <v>0</v>
      </c>
      <c r="AO1805">
        <v>0</v>
      </c>
      <c r="AP1805">
        <v>13</v>
      </c>
      <c r="AQ1805">
        <v>0</v>
      </c>
      <c r="AR1805">
        <v>0</v>
      </c>
      <c r="AS1805">
        <v>0</v>
      </c>
      <c r="AT1805" s="1">
        <v>606.66</v>
      </c>
      <c r="AU1805" s="1">
        <v>7886.58</v>
      </c>
      <c r="AV1805" s="1">
        <v>0</v>
      </c>
      <c r="AW1805" s="1">
        <v>7886.58</v>
      </c>
      <c r="AX1805" t="s">
        <v>620</v>
      </c>
    </row>
    <row r="1806" spans="1:50" x14ac:dyDescent="0.25">
      <c r="A1806" t="s">
        <v>2786</v>
      </c>
      <c r="B1806" t="s">
        <v>67</v>
      </c>
      <c r="C1806">
        <v>2014</v>
      </c>
      <c r="D1806" t="s">
        <v>2787</v>
      </c>
      <c r="E1806" t="s">
        <v>561</v>
      </c>
      <c r="F1806" t="s">
        <v>486</v>
      </c>
      <c r="G1806" t="s">
        <v>71</v>
      </c>
      <c r="H1806" t="s">
        <v>72</v>
      </c>
      <c r="I1806" t="s">
        <v>230</v>
      </c>
      <c r="J1806" t="s">
        <v>487</v>
      </c>
      <c r="K1806" t="s">
        <v>488</v>
      </c>
      <c r="L1806" t="s">
        <v>61</v>
      </c>
      <c r="M1806" t="s">
        <v>62</v>
      </c>
      <c r="N1806" t="s">
        <v>76</v>
      </c>
      <c r="O1806" t="s">
        <v>76</v>
      </c>
      <c r="P1806" t="s">
        <v>77</v>
      </c>
      <c r="Q1806">
        <v>24</v>
      </c>
      <c r="R1806">
        <v>24</v>
      </c>
      <c r="S1806">
        <v>24</v>
      </c>
      <c r="T1806">
        <v>24</v>
      </c>
      <c r="U1806">
        <v>24</v>
      </c>
      <c r="V1806">
        <v>24</v>
      </c>
      <c r="W1806">
        <v>24</v>
      </c>
      <c r="X1806">
        <v>24</v>
      </c>
      <c r="Y1806">
        <v>24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24</v>
      </c>
      <c r="AL1806">
        <v>0</v>
      </c>
      <c r="AM1806">
        <v>0</v>
      </c>
      <c r="AN1806">
        <v>0</v>
      </c>
      <c r="AO1806">
        <v>0</v>
      </c>
      <c r="AP1806">
        <v>24</v>
      </c>
      <c r="AQ1806">
        <v>0</v>
      </c>
      <c r="AR1806">
        <v>0</v>
      </c>
      <c r="AS1806">
        <v>0</v>
      </c>
      <c r="AT1806" s="1">
        <v>385.97</v>
      </c>
      <c r="AU1806" s="1">
        <v>9263.2800000000007</v>
      </c>
      <c r="AV1806" s="1">
        <v>0</v>
      </c>
      <c r="AW1806" s="1">
        <v>9263.2800000000007</v>
      </c>
      <c r="AX1806" t="s">
        <v>488</v>
      </c>
    </row>
    <row r="1807" spans="1:50" x14ac:dyDescent="0.25">
      <c r="A1807" t="s">
        <v>2788</v>
      </c>
      <c r="B1807" t="s">
        <v>101</v>
      </c>
      <c r="C1807" t="s">
        <v>2789</v>
      </c>
      <c r="D1807" t="s">
        <v>2790</v>
      </c>
      <c r="E1807" t="s">
        <v>2791</v>
      </c>
      <c r="F1807" t="s">
        <v>214</v>
      </c>
      <c r="G1807" t="s">
        <v>71</v>
      </c>
      <c r="H1807" t="s">
        <v>106</v>
      </c>
      <c r="I1807" t="s">
        <v>133</v>
      </c>
      <c r="J1807" t="s">
        <v>215</v>
      </c>
      <c r="K1807" t="s">
        <v>216</v>
      </c>
      <c r="L1807" t="s">
        <v>61</v>
      </c>
      <c r="M1807" t="s">
        <v>62</v>
      </c>
      <c r="N1807" t="s">
        <v>63</v>
      </c>
      <c r="O1807" t="s">
        <v>885</v>
      </c>
      <c r="P1807" t="s">
        <v>110</v>
      </c>
      <c r="Q1807">
        <v>1</v>
      </c>
      <c r="R1807">
        <v>1</v>
      </c>
      <c r="S1807">
        <v>1</v>
      </c>
      <c r="T1807">
        <v>1</v>
      </c>
      <c r="U1807">
        <v>1</v>
      </c>
      <c r="V1807">
        <v>1</v>
      </c>
      <c r="W1807">
        <v>1</v>
      </c>
      <c r="X1807">
        <v>1</v>
      </c>
      <c r="Y1807">
        <v>1</v>
      </c>
      <c r="Z1807">
        <v>1</v>
      </c>
      <c r="AA1807">
        <v>1</v>
      </c>
      <c r="AB1807">
        <v>1</v>
      </c>
      <c r="AC1807">
        <v>1</v>
      </c>
      <c r="AD1807">
        <v>1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1</v>
      </c>
      <c r="AQ1807">
        <v>0</v>
      </c>
      <c r="AR1807">
        <v>0</v>
      </c>
      <c r="AS1807">
        <v>0</v>
      </c>
      <c r="AT1807" s="1">
        <v>1040.92</v>
      </c>
      <c r="AU1807" s="1">
        <v>1040.92</v>
      </c>
      <c r="AV1807" s="1">
        <v>0</v>
      </c>
      <c r="AW1807" s="1">
        <v>1040.92</v>
      </c>
      <c r="AX1807" t="s">
        <v>216</v>
      </c>
    </row>
    <row r="1808" spans="1:50" x14ac:dyDescent="0.25">
      <c r="A1808" t="s">
        <v>2792</v>
      </c>
      <c r="B1808" t="s">
        <v>51</v>
      </c>
      <c r="C1808" t="s">
        <v>156</v>
      </c>
      <c r="D1808" t="s">
        <v>2793</v>
      </c>
      <c r="E1808" t="s">
        <v>2794</v>
      </c>
      <c r="F1808" t="s">
        <v>1485</v>
      </c>
      <c r="G1808" t="s">
        <v>76</v>
      </c>
      <c r="H1808" t="s">
        <v>72</v>
      </c>
      <c r="I1808" t="s">
        <v>117</v>
      </c>
      <c r="J1808" t="s">
        <v>76</v>
      </c>
      <c r="K1808" t="s">
        <v>76</v>
      </c>
      <c r="L1808" t="s">
        <v>61</v>
      </c>
      <c r="M1808" t="s">
        <v>76</v>
      </c>
      <c r="N1808" t="s">
        <v>76</v>
      </c>
      <c r="O1808" t="s">
        <v>76</v>
      </c>
      <c r="P1808" t="s">
        <v>120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 s="1" t="s">
        <v>78</v>
      </c>
      <c r="AU1808" s="1">
        <v>0</v>
      </c>
      <c r="AV1808" s="1">
        <v>0</v>
      </c>
      <c r="AW1808" s="1">
        <v>0</v>
      </c>
      <c r="AX1808" t="s">
        <v>76</v>
      </c>
    </row>
    <row r="1809" spans="1:50" x14ac:dyDescent="0.25">
      <c r="A1809" t="s">
        <v>2795</v>
      </c>
      <c r="B1809" t="s">
        <v>67</v>
      </c>
      <c r="C1809">
        <v>2014</v>
      </c>
      <c r="D1809" t="s">
        <v>2796</v>
      </c>
      <c r="E1809" t="s">
        <v>441</v>
      </c>
      <c r="F1809" t="s">
        <v>362</v>
      </c>
      <c r="G1809" t="s">
        <v>71</v>
      </c>
      <c r="H1809" t="s">
        <v>72</v>
      </c>
      <c r="I1809" t="s">
        <v>230</v>
      </c>
      <c r="J1809" t="s">
        <v>363</v>
      </c>
      <c r="K1809" t="s">
        <v>364</v>
      </c>
      <c r="L1809" t="s">
        <v>61</v>
      </c>
      <c r="M1809" t="s">
        <v>76</v>
      </c>
      <c r="N1809" t="s">
        <v>76</v>
      </c>
      <c r="O1809" t="s">
        <v>76</v>
      </c>
      <c r="P1809" t="s">
        <v>77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 s="1" t="s">
        <v>78</v>
      </c>
      <c r="AU1809" s="1">
        <v>0</v>
      </c>
      <c r="AV1809" s="1">
        <v>0</v>
      </c>
      <c r="AW1809" s="1">
        <v>0</v>
      </c>
      <c r="AX1809" t="s">
        <v>364</v>
      </c>
    </row>
    <row r="1810" spans="1:50" x14ac:dyDescent="0.25">
      <c r="A1810" t="s">
        <v>3074</v>
      </c>
      <c r="B1810" t="s">
        <v>67</v>
      </c>
      <c r="C1810">
        <v>2014</v>
      </c>
      <c r="D1810" t="s">
        <v>3075</v>
      </c>
      <c r="E1810" t="s">
        <v>555</v>
      </c>
      <c r="F1810" t="s">
        <v>556</v>
      </c>
      <c r="G1810" t="s">
        <v>71</v>
      </c>
      <c r="H1810" t="s">
        <v>72</v>
      </c>
      <c r="I1810" t="s">
        <v>355</v>
      </c>
      <c r="J1810" t="s">
        <v>557</v>
      </c>
      <c r="K1810" t="s">
        <v>558</v>
      </c>
      <c r="L1810" t="s">
        <v>61</v>
      </c>
      <c r="M1810" t="s">
        <v>76</v>
      </c>
      <c r="N1810" t="s">
        <v>76</v>
      </c>
      <c r="O1810" t="s">
        <v>76</v>
      </c>
      <c r="P1810" t="s">
        <v>77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 s="1" t="s">
        <v>78</v>
      </c>
      <c r="AU1810" s="1">
        <v>0</v>
      </c>
      <c r="AV1810" s="1">
        <v>0</v>
      </c>
      <c r="AW1810" s="1">
        <v>0</v>
      </c>
      <c r="AX1810" t="s">
        <v>558</v>
      </c>
    </row>
    <row r="1811" spans="1:50" x14ac:dyDescent="0.25">
      <c r="A1811" t="s">
        <v>6180</v>
      </c>
      <c r="B1811" t="s">
        <v>67</v>
      </c>
      <c r="C1811" t="s">
        <v>129</v>
      </c>
      <c r="D1811" t="s">
        <v>6181</v>
      </c>
      <c r="E1811" t="s">
        <v>6182</v>
      </c>
      <c r="F1811" t="s">
        <v>397</v>
      </c>
      <c r="G1811" t="s">
        <v>71</v>
      </c>
      <c r="H1811" t="s">
        <v>72</v>
      </c>
      <c r="I1811" t="s">
        <v>230</v>
      </c>
      <c r="J1811" t="s">
        <v>398</v>
      </c>
      <c r="K1811" t="s">
        <v>399</v>
      </c>
      <c r="L1811" t="s">
        <v>61</v>
      </c>
      <c r="M1811" t="s">
        <v>62</v>
      </c>
      <c r="N1811" t="s">
        <v>76</v>
      </c>
      <c r="O1811" t="s">
        <v>76</v>
      </c>
      <c r="P1811" t="s">
        <v>77</v>
      </c>
      <c r="Q1811">
        <v>78</v>
      </c>
      <c r="R1811">
        <v>78</v>
      </c>
      <c r="S1811">
        <v>78</v>
      </c>
      <c r="T1811">
        <v>78</v>
      </c>
      <c r="U1811">
        <v>78</v>
      </c>
      <c r="V1811">
        <v>78</v>
      </c>
      <c r="W1811">
        <v>78</v>
      </c>
      <c r="X1811">
        <v>78</v>
      </c>
      <c r="Y1811">
        <v>78</v>
      </c>
      <c r="Z1811">
        <v>78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78</v>
      </c>
      <c r="AL1811">
        <v>0</v>
      </c>
      <c r="AM1811">
        <v>0</v>
      </c>
      <c r="AN1811">
        <v>0</v>
      </c>
      <c r="AO1811">
        <v>0</v>
      </c>
      <c r="AP1811">
        <v>78</v>
      </c>
      <c r="AQ1811">
        <v>0</v>
      </c>
      <c r="AR1811">
        <v>0</v>
      </c>
      <c r="AS1811">
        <v>0</v>
      </c>
      <c r="AT1811" s="1">
        <v>487.65</v>
      </c>
      <c r="AU1811" s="1">
        <v>38036.699999999997</v>
      </c>
      <c r="AV1811" s="1">
        <v>0</v>
      </c>
      <c r="AW1811" s="1">
        <v>38036.699999999997</v>
      </c>
      <c r="AX1811" t="s">
        <v>399</v>
      </c>
    </row>
    <row r="1812" spans="1:50" x14ac:dyDescent="0.25">
      <c r="A1812" t="s">
        <v>6183</v>
      </c>
      <c r="B1812" t="s">
        <v>51</v>
      </c>
      <c r="C1812" t="s">
        <v>156</v>
      </c>
      <c r="D1812" t="s">
        <v>6184</v>
      </c>
      <c r="E1812" t="s">
        <v>6185</v>
      </c>
      <c r="F1812" t="s">
        <v>612</v>
      </c>
      <c r="G1812" t="s">
        <v>56</v>
      </c>
      <c r="H1812" t="s">
        <v>57</v>
      </c>
      <c r="I1812" t="s">
        <v>90</v>
      </c>
      <c r="J1812" t="s">
        <v>307</v>
      </c>
      <c r="K1812" t="s">
        <v>613</v>
      </c>
      <c r="L1812" t="s">
        <v>61</v>
      </c>
      <c r="M1812" t="s">
        <v>62</v>
      </c>
      <c r="N1812" t="s">
        <v>76</v>
      </c>
      <c r="O1812" t="s">
        <v>76</v>
      </c>
      <c r="P1812" t="s">
        <v>65</v>
      </c>
      <c r="Q1812">
        <v>43</v>
      </c>
      <c r="R1812">
        <v>43</v>
      </c>
      <c r="S1812">
        <v>43</v>
      </c>
      <c r="T1812">
        <v>43</v>
      </c>
      <c r="U1812">
        <v>43</v>
      </c>
      <c r="V1812">
        <v>43</v>
      </c>
      <c r="W1812">
        <v>43</v>
      </c>
      <c r="X1812">
        <v>43</v>
      </c>
      <c r="Y1812">
        <v>43</v>
      </c>
      <c r="Z1812">
        <v>43</v>
      </c>
      <c r="AA1812">
        <v>43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43</v>
      </c>
      <c r="AL1812">
        <v>0</v>
      </c>
      <c r="AM1812">
        <v>0</v>
      </c>
      <c r="AN1812">
        <v>0</v>
      </c>
      <c r="AO1812">
        <v>0</v>
      </c>
      <c r="AP1812">
        <v>43</v>
      </c>
      <c r="AQ1812">
        <v>0</v>
      </c>
      <c r="AR1812">
        <v>0</v>
      </c>
      <c r="AS1812">
        <v>0</v>
      </c>
      <c r="AT1812" s="1">
        <v>372.28</v>
      </c>
      <c r="AU1812" s="1">
        <v>16008.039999999999</v>
      </c>
      <c r="AV1812" s="1">
        <v>0</v>
      </c>
      <c r="AW1812" s="1">
        <v>16008.039999999999</v>
      </c>
      <c r="AX1812" t="s">
        <v>613</v>
      </c>
    </row>
    <row r="1813" spans="1:50" x14ac:dyDescent="0.25">
      <c r="A1813" t="s">
        <v>6243</v>
      </c>
      <c r="B1813" t="s">
        <v>101</v>
      </c>
      <c r="C1813">
        <v>2013</v>
      </c>
      <c r="D1813" t="s">
        <v>6244</v>
      </c>
      <c r="E1813" t="s">
        <v>6245</v>
      </c>
      <c r="F1813" t="s">
        <v>4875</v>
      </c>
      <c r="G1813" t="s">
        <v>71</v>
      </c>
      <c r="H1813" t="s">
        <v>106</v>
      </c>
      <c r="I1813" t="s">
        <v>107</v>
      </c>
      <c r="J1813" t="s">
        <v>4876</v>
      </c>
      <c r="K1813" t="s">
        <v>4877</v>
      </c>
      <c r="L1813" t="s">
        <v>61</v>
      </c>
      <c r="M1813" t="s">
        <v>62</v>
      </c>
      <c r="N1813" t="s">
        <v>76</v>
      </c>
      <c r="O1813" t="s">
        <v>76</v>
      </c>
      <c r="P1813" t="s">
        <v>110</v>
      </c>
      <c r="Q1813">
        <v>1</v>
      </c>
      <c r="R1813">
        <v>1</v>
      </c>
      <c r="S1813">
        <v>1</v>
      </c>
      <c r="T1813">
        <v>1</v>
      </c>
      <c r="U1813">
        <v>1</v>
      </c>
      <c r="V1813">
        <v>1</v>
      </c>
      <c r="W1813">
        <v>1</v>
      </c>
      <c r="X1813">
        <v>1</v>
      </c>
      <c r="Y1813">
        <v>1</v>
      </c>
      <c r="Z1813">
        <v>1</v>
      </c>
      <c r="AA1813">
        <v>1</v>
      </c>
      <c r="AB1813">
        <v>1</v>
      </c>
      <c r="AC1813">
        <v>1</v>
      </c>
      <c r="AD1813">
        <v>1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1</v>
      </c>
      <c r="AQ1813">
        <v>0</v>
      </c>
      <c r="AR1813">
        <v>0</v>
      </c>
      <c r="AS1813">
        <v>0</v>
      </c>
      <c r="AT1813" s="1">
        <v>608.15</v>
      </c>
      <c r="AU1813" s="1">
        <v>608.15</v>
      </c>
      <c r="AV1813" s="1">
        <v>0</v>
      </c>
      <c r="AW1813" s="1">
        <v>608.15</v>
      </c>
      <c r="AX1813" t="s">
        <v>4877</v>
      </c>
    </row>
    <row r="1814" spans="1:50" x14ac:dyDescent="0.25">
      <c r="A1814" t="s">
        <v>6246</v>
      </c>
      <c r="B1814" t="s">
        <v>67</v>
      </c>
      <c r="C1814">
        <v>2014</v>
      </c>
      <c r="D1814" t="s">
        <v>6247</v>
      </c>
      <c r="E1814" t="s">
        <v>555</v>
      </c>
      <c r="F1814" t="s">
        <v>556</v>
      </c>
      <c r="G1814" t="s">
        <v>71</v>
      </c>
      <c r="H1814" t="s">
        <v>72</v>
      </c>
      <c r="I1814" t="s">
        <v>355</v>
      </c>
      <c r="J1814" t="s">
        <v>557</v>
      </c>
      <c r="K1814" t="s">
        <v>558</v>
      </c>
      <c r="L1814" t="s">
        <v>61</v>
      </c>
      <c r="M1814" t="s">
        <v>76</v>
      </c>
      <c r="N1814" t="s">
        <v>76</v>
      </c>
      <c r="O1814" t="s">
        <v>76</v>
      </c>
      <c r="P1814" t="s">
        <v>77</v>
      </c>
      <c r="Q1814">
        <v>32</v>
      </c>
      <c r="R1814">
        <v>32</v>
      </c>
      <c r="S1814">
        <v>32</v>
      </c>
      <c r="T1814">
        <v>32</v>
      </c>
      <c r="U1814">
        <v>32</v>
      </c>
      <c r="V1814">
        <v>32</v>
      </c>
      <c r="W1814">
        <v>32</v>
      </c>
      <c r="X1814">
        <v>32</v>
      </c>
      <c r="Y1814">
        <v>8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1</v>
      </c>
      <c r="AK1814">
        <v>32</v>
      </c>
      <c r="AL1814">
        <v>0</v>
      </c>
      <c r="AM1814">
        <v>0</v>
      </c>
      <c r="AN1814">
        <v>0</v>
      </c>
      <c r="AO1814">
        <v>0</v>
      </c>
      <c r="AP1814">
        <v>32</v>
      </c>
      <c r="AQ1814">
        <v>0</v>
      </c>
      <c r="AR1814">
        <v>0</v>
      </c>
      <c r="AS1814">
        <v>0</v>
      </c>
      <c r="AT1814" s="1">
        <v>535.27</v>
      </c>
      <c r="AU1814" s="1">
        <v>17128.64</v>
      </c>
      <c r="AV1814" s="1">
        <v>0</v>
      </c>
      <c r="AW1814" s="1">
        <v>17128.64</v>
      </c>
      <c r="AX1814" t="s">
        <v>558</v>
      </c>
    </row>
    <row r="1815" spans="1:50" x14ac:dyDescent="0.25">
      <c r="A1815" t="s">
        <v>6248</v>
      </c>
      <c r="B1815" t="s">
        <v>67</v>
      </c>
      <c r="C1815">
        <v>2014</v>
      </c>
      <c r="D1815" t="s">
        <v>6249</v>
      </c>
      <c r="E1815" t="s">
        <v>1354</v>
      </c>
      <c r="F1815" t="s">
        <v>1355</v>
      </c>
      <c r="G1815" t="s">
        <v>71</v>
      </c>
      <c r="H1815" t="s">
        <v>72</v>
      </c>
      <c r="I1815" t="s">
        <v>355</v>
      </c>
      <c r="J1815" t="s">
        <v>1356</v>
      </c>
      <c r="K1815" t="s">
        <v>1357</v>
      </c>
      <c r="L1815" t="s">
        <v>61</v>
      </c>
      <c r="M1815" t="s">
        <v>76</v>
      </c>
      <c r="N1815" t="s">
        <v>76</v>
      </c>
      <c r="O1815" t="s">
        <v>76</v>
      </c>
      <c r="P1815" t="s">
        <v>77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 s="1" t="s">
        <v>78</v>
      </c>
      <c r="AU1815" s="1">
        <v>0</v>
      </c>
      <c r="AV1815" s="1">
        <v>0</v>
      </c>
      <c r="AW1815" s="1">
        <v>0</v>
      </c>
      <c r="AX1815" t="s">
        <v>1357</v>
      </c>
    </row>
    <row r="1816" spans="1:50" x14ac:dyDescent="0.25">
      <c r="A1816" t="s">
        <v>6797</v>
      </c>
      <c r="B1816" t="s">
        <v>67</v>
      </c>
      <c r="C1816" t="s">
        <v>284</v>
      </c>
      <c r="D1816" t="s">
        <v>6798</v>
      </c>
      <c r="E1816" t="s">
        <v>8368</v>
      </c>
      <c r="F1816" t="s">
        <v>665</v>
      </c>
      <c r="G1816" t="s">
        <v>71</v>
      </c>
      <c r="H1816" t="s">
        <v>72</v>
      </c>
      <c r="I1816" t="s">
        <v>73</v>
      </c>
      <c r="J1816" t="s">
        <v>666</v>
      </c>
      <c r="K1816" t="s">
        <v>667</v>
      </c>
      <c r="L1816" t="s">
        <v>61</v>
      </c>
      <c r="M1816" t="s">
        <v>76</v>
      </c>
      <c r="N1816" t="s">
        <v>76</v>
      </c>
      <c r="O1816" t="s">
        <v>76</v>
      </c>
      <c r="P1816" t="s">
        <v>77</v>
      </c>
      <c r="Q1816">
        <v>735</v>
      </c>
      <c r="R1816">
        <v>735</v>
      </c>
      <c r="S1816">
        <v>127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683</v>
      </c>
      <c r="AL1816">
        <v>0</v>
      </c>
      <c r="AM1816">
        <v>0</v>
      </c>
      <c r="AN1816">
        <v>52</v>
      </c>
      <c r="AO1816">
        <v>0</v>
      </c>
      <c r="AP1816">
        <v>735</v>
      </c>
      <c r="AQ1816">
        <v>0</v>
      </c>
      <c r="AR1816">
        <v>0</v>
      </c>
      <c r="AS1816">
        <v>0</v>
      </c>
      <c r="AT1816" s="1">
        <v>793.19569999999999</v>
      </c>
      <c r="AU1816" s="1">
        <v>582998.8395</v>
      </c>
      <c r="AV1816" s="1">
        <v>0</v>
      </c>
      <c r="AW1816" s="1">
        <v>0</v>
      </c>
      <c r="AX1816" t="s">
        <v>667</v>
      </c>
    </row>
    <row r="1817" spans="1:50" x14ac:dyDescent="0.25">
      <c r="A1817" t="s">
        <v>3226</v>
      </c>
      <c r="B1817" t="s">
        <v>67</v>
      </c>
      <c r="C1817">
        <v>2014</v>
      </c>
      <c r="D1817" t="s">
        <v>3227</v>
      </c>
      <c r="E1817" t="s">
        <v>298</v>
      </c>
      <c r="F1817" t="s">
        <v>299</v>
      </c>
      <c r="G1817" t="s">
        <v>71</v>
      </c>
      <c r="H1817" t="s">
        <v>72</v>
      </c>
      <c r="I1817" t="s">
        <v>230</v>
      </c>
      <c r="J1817" t="s">
        <v>300</v>
      </c>
      <c r="K1817" t="s">
        <v>301</v>
      </c>
      <c r="L1817" t="s">
        <v>61</v>
      </c>
      <c r="M1817" t="s">
        <v>62</v>
      </c>
      <c r="N1817" t="s">
        <v>76</v>
      </c>
      <c r="O1817" t="s">
        <v>76</v>
      </c>
      <c r="P1817" t="s">
        <v>77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 s="1" t="s">
        <v>78</v>
      </c>
      <c r="AU1817" s="1">
        <v>0</v>
      </c>
      <c r="AV1817" s="1">
        <v>0</v>
      </c>
      <c r="AW1817" s="1">
        <v>0</v>
      </c>
      <c r="AX1817" t="s">
        <v>301</v>
      </c>
    </row>
    <row r="1818" spans="1:50" x14ac:dyDescent="0.25">
      <c r="A1818" t="s">
        <v>3228</v>
      </c>
      <c r="B1818" t="s">
        <v>101</v>
      </c>
      <c r="C1818" t="s">
        <v>171</v>
      </c>
      <c r="D1818" t="s">
        <v>3229</v>
      </c>
      <c r="E1818" t="s">
        <v>3160</v>
      </c>
      <c r="F1818" t="s">
        <v>3161</v>
      </c>
      <c r="G1818" t="s">
        <v>71</v>
      </c>
      <c r="H1818" t="s">
        <v>106</v>
      </c>
      <c r="I1818" t="s">
        <v>73</v>
      </c>
      <c r="J1818" t="s">
        <v>3162</v>
      </c>
      <c r="K1818" t="s">
        <v>3163</v>
      </c>
      <c r="L1818" t="s">
        <v>61</v>
      </c>
      <c r="M1818" t="s">
        <v>76</v>
      </c>
      <c r="N1818" t="s">
        <v>76</v>
      </c>
      <c r="O1818" t="s">
        <v>76</v>
      </c>
      <c r="P1818" t="s">
        <v>110</v>
      </c>
      <c r="Q1818">
        <v>365</v>
      </c>
      <c r="R1818">
        <v>365</v>
      </c>
      <c r="S1818">
        <v>365</v>
      </c>
      <c r="T1818">
        <v>365</v>
      </c>
      <c r="U1818">
        <v>264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310</v>
      </c>
      <c r="AK1818">
        <v>297</v>
      </c>
      <c r="AL1818">
        <v>0</v>
      </c>
      <c r="AM1818">
        <v>0</v>
      </c>
      <c r="AN1818">
        <v>68</v>
      </c>
      <c r="AO1818">
        <v>0</v>
      </c>
      <c r="AP1818">
        <v>365</v>
      </c>
      <c r="AQ1818">
        <v>0</v>
      </c>
      <c r="AR1818">
        <v>0</v>
      </c>
      <c r="AS1818">
        <v>0</v>
      </c>
      <c r="AT1818" s="1">
        <v>600.64</v>
      </c>
      <c r="AU1818" s="1">
        <v>219233.6</v>
      </c>
      <c r="AV1818" s="1">
        <v>0</v>
      </c>
      <c r="AW1818" s="1">
        <v>0</v>
      </c>
      <c r="AX1818" t="s">
        <v>3163</v>
      </c>
    </row>
    <row r="1819" spans="1:50" x14ac:dyDescent="0.25">
      <c r="A1819" t="s">
        <v>3230</v>
      </c>
      <c r="B1819" t="s">
        <v>190</v>
      </c>
      <c r="C1819" t="s">
        <v>303</v>
      </c>
      <c r="D1819" t="s">
        <v>3231</v>
      </c>
      <c r="E1819" t="s">
        <v>2768</v>
      </c>
      <c r="F1819" t="s">
        <v>1267</v>
      </c>
      <c r="G1819" t="s">
        <v>56</v>
      </c>
      <c r="H1819" t="s">
        <v>57</v>
      </c>
      <c r="I1819" t="s">
        <v>90</v>
      </c>
      <c r="J1819" t="s">
        <v>91</v>
      </c>
      <c r="K1819" t="s">
        <v>1268</v>
      </c>
      <c r="L1819" t="s">
        <v>196</v>
      </c>
      <c r="M1819" t="s">
        <v>196</v>
      </c>
      <c r="N1819" t="s">
        <v>76</v>
      </c>
      <c r="O1819" t="s">
        <v>76</v>
      </c>
      <c r="P1819" t="s">
        <v>65</v>
      </c>
      <c r="Q1819">
        <v>3619</v>
      </c>
      <c r="R1819">
        <v>3619</v>
      </c>
      <c r="S1819">
        <v>3499</v>
      </c>
      <c r="T1819">
        <v>2937</v>
      </c>
      <c r="U1819">
        <v>2937</v>
      </c>
      <c r="V1819">
        <v>390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3038</v>
      </c>
      <c r="AL1819">
        <v>30</v>
      </c>
      <c r="AM1819">
        <v>0</v>
      </c>
      <c r="AN1819">
        <v>0</v>
      </c>
      <c r="AO1819">
        <v>551</v>
      </c>
      <c r="AP1819">
        <v>3619</v>
      </c>
      <c r="AQ1819">
        <v>0</v>
      </c>
      <c r="AR1819">
        <v>0</v>
      </c>
      <c r="AS1819">
        <v>0</v>
      </c>
      <c r="AT1819" s="1">
        <v>511.17</v>
      </c>
      <c r="AU1819" s="1">
        <v>1849924.23</v>
      </c>
      <c r="AV1819" s="1">
        <v>0</v>
      </c>
      <c r="AW1819" s="1">
        <v>0</v>
      </c>
      <c r="AX1819" t="s">
        <v>1268</v>
      </c>
    </row>
    <row r="1820" spans="1:50" x14ac:dyDescent="0.25">
      <c r="A1820" t="s">
        <v>6832</v>
      </c>
      <c r="B1820" t="s">
        <v>67</v>
      </c>
      <c r="C1820" t="s">
        <v>284</v>
      </c>
      <c r="D1820" t="s">
        <v>6833</v>
      </c>
      <c r="E1820" t="s">
        <v>8346</v>
      </c>
      <c r="F1820" t="s">
        <v>8272</v>
      </c>
      <c r="G1820" t="s">
        <v>71</v>
      </c>
      <c r="H1820" t="s">
        <v>72</v>
      </c>
      <c r="I1820" t="s">
        <v>280</v>
      </c>
      <c r="J1820" t="s">
        <v>8273</v>
      </c>
      <c r="K1820" t="s">
        <v>6827</v>
      </c>
      <c r="L1820" t="s">
        <v>61</v>
      </c>
      <c r="M1820" t="s">
        <v>76</v>
      </c>
      <c r="N1820" t="s">
        <v>76</v>
      </c>
      <c r="O1820" t="s">
        <v>76</v>
      </c>
      <c r="P1820" t="s">
        <v>77</v>
      </c>
      <c r="Q1820">
        <v>141</v>
      </c>
      <c r="R1820">
        <v>141</v>
      </c>
      <c r="S1820">
        <v>141</v>
      </c>
      <c r="T1820">
        <v>141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360</v>
      </c>
      <c r="AF1820">
        <v>0</v>
      </c>
      <c r="AG1820">
        <v>0</v>
      </c>
      <c r="AH1820">
        <v>0</v>
      </c>
      <c r="AI1820">
        <v>360</v>
      </c>
      <c r="AJ1820">
        <v>1</v>
      </c>
      <c r="AK1820">
        <v>141</v>
      </c>
      <c r="AL1820">
        <v>0</v>
      </c>
      <c r="AM1820">
        <v>0</v>
      </c>
      <c r="AN1820">
        <v>0</v>
      </c>
      <c r="AO1820">
        <v>0</v>
      </c>
      <c r="AP1820">
        <v>141</v>
      </c>
      <c r="AQ1820">
        <v>360</v>
      </c>
      <c r="AR1820">
        <v>0</v>
      </c>
      <c r="AS1820">
        <v>0</v>
      </c>
      <c r="AT1820" s="1">
        <v>1462.4101000000001</v>
      </c>
      <c r="AU1820" s="1">
        <v>206199.8241</v>
      </c>
      <c r="AV1820" s="1">
        <v>526467.63600000006</v>
      </c>
      <c r="AW1820" s="1">
        <v>0</v>
      </c>
      <c r="AX1820" t="s">
        <v>6827</v>
      </c>
    </row>
    <row r="1821" spans="1:50" x14ac:dyDescent="0.25">
      <c r="A1821" t="s">
        <v>4183</v>
      </c>
      <c r="B1821" t="s">
        <v>67</v>
      </c>
      <c r="C1821">
        <v>2014</v>
      </c>
      <c r="D1821" t="s">
        <v>4184</v>
      </c>
      <c r="E1821" t="s">
        <v>292</v>
      </c>
      <c r="F1821" t="s">
        <v>293</v>
      </c>
      <c r="G1821" t="s">
        <v>71</v>
      </c>
      <c r="H1821" t="s">
        <v>72</v>
      </c>
      <c r="I1821" t="s">
        <v>73</v>
      </c>
      <c r="J1821" t="s">
        <v>294</v>
      </c>
      <c r="K1821" t="s">
        <v>295</v>
      </c>
      <c r="L1821" t="s">
        <v>61</v>
      </c>
      <c r="M1821" t="s">
        <v>76</v>
      </c>
      <c r="N1821" t="s">
        <v>76</v>
      </c>
      <c r="O1821" t="s">
        <v>76</v>
      </c>
      <c r="P1821" t="s">
        <v>77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 s="1" t="s">
        <v>78</v>
      </c>
      <c r="AU1821" s="1">
        <v>0</v>
      </c>
      <c r="AV1821" s="1">
        <v>0</v>
      </c>
      <c r="AW1821" s="1">
        <v>0</v>
      </c>
      <c r="AX1821" t="s">
        <v>295</v>
      </c>
    </row>
    <row r="1822" spans="1:50" x14ac:dyDescent="0.25">
      <c r="A1822" t="s">
        <v>4185</v>
      </c>
      <c r="B1822" t="s">
        <v>101</v>
      </c>
      <c r="C1822" t="s">
        <v>4186</v>
      </c>
      <c r="D1822" t="s">
        <v>4187</v>
      </c>
      <c r="E1822" t="s">
        <v>4188</v>
      </c>
      <c r="F1822" t="s">
        <v>354</v>
      </c>
      <c r="G1822" t="s">
        <v>71</v>
      </c>
      <c r="H1822" t="s">
        <v>106</v>
      </c>
      <c r="I1822" t="s">
        <v>355</v>
      </c>
      <c r="J1822" t="s">
        <v>356</v>
      </c>
      <c r="K1822" t="s">
        <v>357</v>
      </c>
      <c r="L1822" t="s">
        <v>61</v>
      </c>
      <c r="M1822" t="s">
        <v>62</v>
      </c>
      <c r="N1822" t="s">
        <v>63</v>
      </c>
      <c r="O1822" t="s">
        <v>85</v>
      </c>
      <c r="P1822" t="s">
        <v>110</v>
      </c>
      <c r="Q1822">
        <v>1</v>
      </c>
      <c r="R1822">
        <v>1</v>
      </c>
      <c r="S1822">
        <v>1</v>
      </c>
      <c r="T1822">
        <v>1</v>
      </c>
      <c r="U1822">
        <v>1</v>
      </c>
      <c r="V1822">
        <v>1</v>
      </c>
      <c r="W1822">
        <v>1</v>
      </c>
      <c r="X1822">
        <v>1</v>
      </c>
      <c r="Y1822">
        <v>1</v>
      </c>
      <c r="Z1822">
        <v>1</v>
      </c>
      <c r="AA1822">
        <v>1</v>
      </c>
      <c r="AB1822">
        <v>1</v>
      </c>
      <c r="AC1822">
        <v>1</v>
      </c>
      <c r="AD1822">
        <v>1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1</v>
      </c>
      <c r="AQ1822">
        <v>0</v>
      </c>
      <c r="AR1822">
        <v>0</v>
      </c>
      <c r="AS1822">
        <v>0</v>
      </c>
      <c r="AT1822" s="1">
        <v>1224.68</v>
      </c>
      <c r="AU1822" s="1">
        <v>1224.68</v>
      </c>
      <c r="AV1822" s="1">
        <v>0</v>
      </c>
      <c r="AW1822" s="1">
        <v>1224.68</v>
      </c>
      <c r="AX1822" t="s">
        <v>357</v>
      </c>
    </row>
    <row r="1823" spans="1:50" x14ac:dyDescent="0.25">
      <c r="A1823" t="s">
        <v>4189</v>
      </c>
      <c r="B1823" t="s">
        <v>101</v>
      </c>
      <c r="C1823" t="s">
        <v>171</v>
      </c>
      <c r="D1823" t="s">
        <v>4190</v>
      </c>
      <c r="E1823" t="s">
        <v>4191</v>
      </c>
      <c r="F1823" t="s">
        <v>486</v>
      </c>
      <c r="G1823" t="s">
        <v>71</v>
      </c>
      <c r="H1823" t="s">
        <v>106</v>
      </c>
      <c r="I1823" t="s">
        <v>230</v>
      </c>
      <c r="J1823" t="s">
        <v>487</v>
      </c>
      <c r="K1823" t="s">
        <v>488</v>
      </c>
      <c r="L1823" t="s">
        <v>61</v>
      </c>
      <c r="M1823" t="s">
        <v>76</v>
      </c>
      <c r="N1823" t="s">
        <v>76</v>
      </c>
      <c r="O1823" t="s">
        <v>76</v>
      </c>
      <c r="P1823" t="s">
        <v>110</v>
      </c>
      <c r="Q1823">
        <v>747</v>
      </c>
      <c r="R1823">
        <v>747</v>
      </c>
      <c r="S1823">
        <v>580</v>
      </c>
      <c r="T1823">
        <v>301</v>
      </c>
      <c r="U1823">
        <v>61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2325</v>
      </c>
      <c r="AH1823">
        <v>0</v>
      </c>
      <c r="AI1823">
        <v>2325</v>
      </c>
      <c r="AJ1823">
        <v>1576</v>
      </c>
      <c r="AK1823">
        <v>486</v>
      </c>
      <c r="AL1823">
        <v>0</v>
      </c>
      <c r="AM1823">
        <v>0</v>
      </c>
      <c r="AN1823">
        <v>261</v>
      </c>
      <c r="AO1823">
        <v>0</v>
      </c>
      <c r="AP1823">
        <v>747</v>
      </c>
      <c r="AQ1823">
        <v>0</v>
      </c>
      <c r="AR1823">
        <v>2325</v>
      </c>
      <c r="AS1823">
        <v>0</v>
      </c>
      <c r="AT1823" s="1">
        <v>352.16</v>
      </c>
      <c r="AU1823" s="1">
        <v>263063.52</v>
      </c>
      <c r="AV1823" s="1">
        <v>818772</v>
      </c>
      <c r="AW1823" s="1">
        <v>0</v>
      </c>
      <c r="AX1823" t="s">
        <v>488</v>
      </c>
    </row>
    <row r="1824" spans="1:50" x14ac:dyDescent="0.25">
      <c r="A1824" t="s">
        <v>4192</v>
      </c>
      <c r="B1824" t="s">
        <v>67</v>
      </c>
      <c r="C1824">
        <v>2014</v>
      </c>
      <c r="D1824" t="s">
        <v>4193</v>
      </c>
      <c r="E1824" t="s">
        <v>292</v>
      </c>
      <c r="F1824" t="s">
        <v>293</v>
      </c>
      <c r="G1824" t="s">
        <v>71</v>
      </c>
      <c r="H1824" t="s">
        <v>72</v>
      </c>
      <c r="I1824" t="s">
        <v>73</v>
      </c>
      <c r="J1824" t="s">
        <v>294</v>
      </c>
      <c r="K1824" t="s">
        <v>295</v>
      </c>
      <c r="L1824" t="s">
        <v>61</v>
      </c>
      <c r="M1824" t="s">
        <v>76</v>
      </c>
      <c r="N1824" t="s">
        <v>76</v>
      </c>
      <c r="O1824" t="s">
        <v>76</v>
      </c>
      <c r="P1824" t="s">
        <v>77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 s="1" t="s">
        <v>78</v>
      </c>
      <c r="AU1824" s="1">
        <v>0</v>
      </c>
      <c r="AV1824" s="1">
        <v>0</v>
      </c>
      <c r="AW1824" s="1">
        <v>0</v>
      </c>
      <c r="AX1824" t="s">
        <v>295</v>
      </c>
    </row>
    <row r="1825" spans="1:50" x14ac:dyDescent="0.25">
      <c r="A1825" t="s">
        <v>3439</v>
      </c>
      <c r="B1825" t="s">
        <v>67</v>
      </c>
      <c r="C1825" t="s">
        <v>102</v>
      </c>
      <c r="D1825" t="s">
        <v>3440</v>
      </c>
      <c r="E1825" t="s">
        <v>3441</v>
      </c>
      <c r="F1825" t="s">
        <v>1301</v>
      </c>
      <c r="G1825" t="s">
        <v>71</v>
      </c>
      <c r="H1825" t="s">
        <v>72</v>
      </c>
      <c r="I1825" t="s">
        <v>73</v>
      </c>
      <c r="J1825" t="s">
        <v>1302</v>
      </c>
      <c r="K1825" t="s">
        <v>1303</v>
      </c>
      <c r="L1825" t="s">
        <v>61</v>
      </c>
      <c r="M1825" t="s">
        <v>76</v>
      </c>
      <c r="N1825" t="s">
        <v>76</v>
      </c>
      <c r="O1825" t="s">
        <v>76</v>
      </c>
      <c r="P1825" t="s">
        <v>77</v>
      </c>
      <c r="Q1825">
        <v>40</v>
      </c>
      <c r="R1825">
        <v>40</v>
      </c>
      <c r="S1825">
        <v>40</v>
      </c>
      <c r="T1825">
        <v>40</v>
      </c>
      <c r="U1825">
        <v>40</v>
      </c>
      <c r="V1825">
        <v>40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6</v>
      </c>
      <c r="AL1825">
        <v>0</v>
      </c>
      <c r="AM1825">
        <v>0</v>
      </c>
      <c r="AN1825">
        <v>34</v>
      </c>
      <c r="AO1825">
        <v>0</v>
      </c>
      <c r="AP1825">
        <v>40</v>
      </c>
      <c r="AQ1825">
        <v>0</v>
      </c>
      <c r="AR1825">
        <v>0</v>
      </c>
      <c r="AS1825">
        <v>0</v>
      </c>
      <c r="AT1825" s="1">
        <v>813.66</v>
      </c>
      <c r="AU1825" s="1">
        <v>32546.399999999998</v>
      </c>
      <c r="AV1825" s="1">
        <v>0</v>
      </c>
      <c r="AW1825" s="1">
        <v>0</v>
      </c>
      <c r="AX1825" t="s">
        <v>1303</v>
      </c>
    </row>
    <row r="1826" spans="1:50" x14ac:dyDescent="0.25">
      <c r="A1826" t="s">
        <v>3442</v>
      </c>
      <c r="B1826" t="s">
        <v>67</v>
      </c>
      <c r="C1826">
        <v>2014</v>
      </c>
      <c r="D1826" t="s">
        <v>3443</v>
      </c>
      <c r="E1826" t="s">
        <v>81</v>
      </c>
      <c r="F1826" t="s">
        <v>82</v>
      </c>
      <c r="G1826" t="s">
        <v>71</v>
      </c>
      <c r="H1826" t="s">
        <v>72</v>
      </c>
      <c r="I1826" t="s">
        <v>73</v>
      </c>
      <c r="J1826" t="s">
        <v>83</v>
      </c>
      <c r="K1826" t="s">
        <v>84</v>
      </c>
      <c r="L1826" t="s">
        <v>61</v>
      </c>
      <c r="M1826" t="s">
        <v>62</v>
      </c>
      <c r="N1826" t="s">
        <v>76</v>
      </c>
      <c r="O1826" t="s">
        <v>76</v>
      </c>
      <c r="P1826" t="s">
        <v>77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 s="1" t="s">
        <v>78</v>
      </c>
      <c r="AU1826" s="1">
        <v>0</v>
      </c>
      <c r="AV1826" s="1">
        <v>0</v>
      </c>
      <c r="AW1826" s="1">
        <v>0</v>
      </c>
      <c r="AX1826" t="s">
        <v>84</v>
      </c>
    </row>
    <row r="1827" spans="1:50" x14ac:dyDescent="0.25">
      <c r="A1827" t="s">
        <v>3444</v>
      </c>
      <c r="B1827" t="s">
        <v>67</v>
      </c>
      <c r="C1827">
        <v>2014</v>
      </c>
      <c r="D1827" t="s">
        <v>3445</v>
      </c>
      <c r="E1827" t="s">
        <v>2134</v>
      </c>
      <c r="F1827" t="s">
        <v>1808</v>
      </c>
      <c r="G1827" t="s">
        <v>71</v>
      </c>
      <c r="H1827" t="s">
        <v>72</v>
      </c>
      <c r="I1827" t="s">
        <v>73</v>
      </c>
      <c r="J1827" t="s">
        <v>1809</v>
      </c>
      <c r="K1827" t="s">
        <v>1810</v>
      </c>
      <c r="L1827" t="s">
        <v>61</v>
      </c>
      <c r="M1827" t="s">
        <v>76</v>
      </c>
      <c r="N1827" t="s">
        <v>76</v>
      </c>
      <c r="O1827" t="s">
        <v>76</v>
      </c>
      <c r="P1827" t="s">
        <v>77</v>
      </c>
      <c r="Q1827">
        <v>27</v>
      </c>
      <c r="R1827">
        <v>27</v>
      </c>
      <c r="S1827">
        <v>27</v>
      </c>
      <c r="T1827">
        <v>27</v>
      </c>
      <c r="U1827">
        <v>27</v>
      </c>
      <c r="V1827">
        <v>27</v>
      </c>
      <c r="W1827">
        <v>27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27</v>
      </c>
      <c r="AL1827">
        <v>0</v>
      </c>
      <c r="AM1827">
        <v>0</v>
      </c>
      <c r="AN1827">
        <v>0</v>
      </c>
      <c r="AO1827">
        <v>0</v>
      </c>
      <c r="AP1827">
        <v>27</v>
      </c>
      <c r="AQ1827">
        <v>0</v>
      </c>
      <c r="AR1827">
        <v>0</v>
      </c>
      <c r="AS1827">
        <v>0</v>
      </c>
      <c r="AT1827" s="1">
        <v>812.16</v>
      </c>
      <c r="AU1827" s="1">
        <v>21928.32</v>
      </c>
      <c r="AV1827" s="1">
        <v>0</v>
      </c>
      <c r="AW1827" s="1">
        <v>0</v>
      </c>
      <c r="AX1827" t="s">
        <v>1810</v>
      </c>
    </row>
    <row r="1828" spans="1:50" x14ac:dyDescent="0.25">
      <c r="A1828" t="s">
        <v>3446</v>
      </c>
      <c r="B1828" t="s">
        <v>67</v>
      </c>
      <c r="C1828">
        <v>2014</v>
      </c>
      <c r="D1828" t="s">
        <v>3447</v>
      </c>
      <c r="E1828" t="s">
        <v>1165</v>
      </c>
      <c r="F1828" t="s">
        <v>1166</v>
      </c>
      <c r="G1828" t="s">
        <v>71</v>
      </c>
      <c r="H1828" t="s">
        <v>72</v>
      </c>
      <c r="I1828" t="s">
        <v>73</v>
      </c>
      <c r="J1828" t="s">
        <v>1167</v>
      </c>
      <c r="K1828" t="s">
        <v>1168</v>
      </c>
      <c r="L1828" t="s">
        <v>61</v>
      </c>
      <c r="M1828" t="s">
        <v>76</v>
      </c>
      <c r="N1828" t="s">
        <v>76</v>
      </c>
      <c r="O1828" t="s">
        <v>76</v>
      </c>
      <c r="P1828" t="s">
        <v>77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 s="1" t="s">
        <v>78</v>
      </c>
      <c r="AU1828" s="1">
        <v>0</v>
      </c>
      <c r="AV1828" s="1">
        <v>0</v>
      </c>
      <c r="AW1828" s="1">
        <v>0</v>
      </c>
      <c r="AX1828" t="s">
        <v>1168</v>
      </c>
    </row>
    <row r="1829" spans="1:50" x14ac:dyDescent="0.25">
      <c r="A1829" t="s">
        <v>3448</v>
      </c>
      <c r="B1829" t="s">
        <v>101</v>
      </c>
      <c r="C1829" t="s">
        <v>251</v>
      </c>
      <c r="D1829" t="s">
        <v>3449</v>
      </c>
      <c r="E1829" t="s">
        <v>3450</v>
      </c>
      <c r="F1829" t="s">
        <v>556</v>
      </c>
      <c r="G1829" t="s">
        <v>71</v>
      </c>
      <c r="H1829" t="s">
        <v>106</v>
      </c>
      <c r="I1829" t="s">
        <v>355</v>
      </c>
      <c r="J1829" t="s">
        <v>557</v>
      </c>
      <c r="K1829" t="s">
        <v>558</v>
      </c>
      <c r="L1829" t="s">
        <v>61</v>
      </c>
      <c r="M1829" t="s">
        <v>76</v>
      </c>
      <c r="N1829" t="s">
        <v>76</v>
      </c>
      <c r="O1829" t="s">
        <v>76</v>
      </c>
      <c r="P1829" t="s">
        <v>110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 s="1" t="s">
        <v>78</v>
      </c>
      <c r="AU1829" s="1">
        <v>0</v>
      </c>
      <c r="AV1829" s="1">
        <v>0</v>
      </c>
      <c r="AW1829" s="1">
        <v>0</v>
      </c>
      <c r="AX1829" t="s">
        <v>558</v>
      </c>
    </row>
    <row r="1830" spans="1:50" x14ac:dyDescent="0.25">
      <c r="A1830" t="s">
        <v>3076</v>
      </c>
      <c r="B1830" t="s">
        <v>51</v>
      </c>
      <c r="C1830" t="s">
        <v>52</v>
      </c>
      <c r="D1830" t="s">
        <v>3077</v>
      </c>
      <c r="E1830" t="s">
        <v>3078</v>
      </c>
      <c r="F1830" t="s">
        <v>724</v>
      </c>
      <c r="G1830" t="s">
        <v>116</v>
      </c>
      <c r="H1830" t="s">
        <v>57</v>
      </c>
      <c r="I1830" t="s">
        <v>117</v>
      </c>
      <c r="J1830" t="s">
        <v>725</v>
      </c>
      <c r="K1830" t="s">
        <v>726</v>
      </c>
      <c r="L1830" t="s">
        <v>61</v>
      </c>
      <c r="M1830" t="s">
        <v>62</v>
      </c>
      <c r="N1830" t="s">
        <v>63</v>
      </c>
      <c r="O1830" t="s">
        <v>120</v>
      </c>
      <c r="P1830" t="s">
        <v>120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 s="1" t="s">
        <v>78</v>
      </c>
      <c r="AU1830" s="1">
        <v>0</v>
      </c>
      <c r="AV1830" s="1">
        <v>0</v>
      </c>
      <c r="AW1830" s="1">
        <v>0</v>
      </c>
      <c r="AX1830" t="s">
        <v>726</v>
      </c>
    </row>
    <row r="1831" spans="1:50" x14ac:dyDescent="0.25">
      <c r="A1831" t="s">
        <v>3079</v>
      </c>
      <c r="B1831" t="s">
        <v>51</v>
      </c>
      <c r="C1831" t="s">
        <v>752</v>
      </c>
      <c r="D1831" t="s">
        <v>3080</v>
      </c>
      <c r="E1831" t="s">
        <v>3081</v>
      </c>
      <c r="F1831" t="s">
        <v>1267</v>
      </c>
      <c r="G1831" t="s">
        <v>56</v>
      </c>
      <c r="H1831" t="s">
        <v>72</v>
      </c>
      <c r="I1831" t="s">
        <v>90</v>
      </c>
      <c r="J1831" t="s">
        <v>91</v>
      </c>
      <c r="K1831" t="s">
        <v>1268</v>
      </c>
      <c r="L1831" t="s">
        <v>61</v>
      </c>
      <c r="M1831" t="s">
        <v>62</v>
      </c>
      <c r="N1831" t="s">
        <v>63</v>
      </c>
      <c r="O1831" t="s">
        <v>757</v>
      </c>
      <c r="P1831" t="s">
        <v>65</v>
      </c>
      <c r="Q1831">
        <v>2</v>
      </c>
      <c r="R1831">
        <v>2</v>
      </c>
      <c r="S1831">
        <v>2</v>
      </c>
      <c r="T1831">
        <v>2</v>
      </c>
      <c r="U1831">
        <v>2</v>
      </c>
      <c r="V1831">
        <v>2</v>
      </c>
      <c r="W1831">
        <v>2</v>
      </c>
      <c r="X1831">
        <v>2</v>
      </c>
      <c r="Y1831">
        <v>2</v>
      </c>
      <c r="Z1831">
        <v>2</v>
      </c>
      <c r="AA1831">
        <v>2</v>
      </c>
      <c r="AB1831">
        <v>2</v>
      </c>
      <c r="AC1831">
        <v>2</v>
      </c>
      <c r="AD1831">
        <v>2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2</v>
      </c>
      <c r="AM1831">
        <v>0</v>
      </c>
      <c r="AN1831">
        <v>0</v>
      </c>
      <c r="AO1831">
        <v>0</v>
      </c>
      <c r="AP1831">
        <v>2</v>
      </c>
      <c r="AQ1831">
        <v>0</v>
      </c>
      <c r="AR1831">
        <v>0</v>
      </c>
      <c r="AS1831">
        <v>0</v>
      </c>
      <c r="AT1831" s="1">
        <v>647.47</v>
      </c>
      <c r="AU1831" s="1">
        <v>1294.94</v>
      </c>
      <c r="AV1831" s="1">
        <v>0</v>
      </c>
      <c r="AW1831" s="1">
        <v>1294.94</v>
      </c>
      <c r="AX1831" t="s">
        <v>1268</v>
      </c>
    </row>
    <row r="1832" spans="1:50" x14ac:dyDescent="0.25">
      <c r="A1832" t="s">
        <v>3082</v>
      </c>
      <c r="B1832" t="s">
        <v>101</v>
      </c>
      <c r="C1832">
        <v>2012</v>
      </c>
      <c r="D1832" t="s">
        <v>3083</v>
      </c>
      <c r="E1832" t="s">
        <v>3084</v>
      </c>
      <c r="F1832" t="s">
        <v>735</v>
      </c>
      <c r="G1832" t="s">
        <v>71</v>
      </c>
      <c r="H1832" t="s">
        <v>106</v>
      </c>
      <c r="I1832" t="s">
        <v>73</v>
      </c>
      <c r="J1832" t="s">
        <v>736</v>
      </c>
      <c r="K1832" t="s">
        <v>737</v>
      </c>
      <c r="L1832" t="s">
        <v>61</v>
      </c>
      <c r="M1832" t="s">
        <v>76</v>
      </c>
      <c r="N1832" t="s">
        <v>76</v>
      </c>
      <c r="O1832" t="s">
        <v>76</v>
      </c>
      <c r="P1832" t="s">
        <v>110</v>
      </c>
      <c r="Q1832">
        <v>14</v>
      </c>
      <c r="R1832">
        <v>14</v>
      </c>
      <c r="S1832">
        <v>14</v>
      </c>
      <c r="T1832">
        <v>14</v>
      </c>
      <c r="U1832">
        <v>14</v>
      </c>
      <c r="V1832">
        <v>14</v>
      </c>
      <c r="W1832">
        <v>14</v>
      </c>
      <c r="X1832">
        <v>14</v>
      </c>
      <c r="Y1832">
        <v>14</v>
      </c>
      <c r="Z1832">
        <v>14</v>
      </c>
      <c r="AA1832">
        <v>14</v>
      </c>
      <c r="AB1832">
        <v>14</v>
      </c>
      <c r="AC1832">
        <v>14</v>
      </c>
      <c r="AD1832">
        <v>14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14</v>
      </c>
      <c r="AL1832">
        <v>0</v>
      </c>
      <c r="AM1832">
        <v>0</v>
      </c>
      <c r="AN1832">
        <v>0</v>
      </c>
      <c r="AO1832">
        <v>0</v>
      </c>
      <c r="AP1832">
        <v>14</v>
      </c>
      <c r="AQ1832">
        <v>0</v>
      </c>
      <c r="AR1832">
        <v>0</v>
      </c>
      <c r="AS1832">
        <v>0</v>
      </c>
      <c r="AT1832" s="1">
        <v>597.02</v>
      </c>
      <c r="AU1832" s="1">
        <v>8358.2799999999988</v>
      </c>
      <c r="AV1832" s="1">
        <v>0</v>
      </c>
      <c r="AW1832" s="1">
        <v>8358.2799999999988</v>
      </c>
      <c r="AX1832" t="s">
        <v>737</v>
      </c>
    </row>
    <row r="1833" spans="1:50" x14ac:dyDescent="0.25">
      <c r="A1833" t="s">
        <v>3085</v>
      </c>
      <c r="B1833" t="s">
        <v>67</v>
      </c>
      <c r="C1833">
        <v>2014</v>
      </c>
      <c r="D1833" t="s">
        <v>3086</v>
      </c>
      <c r="E1833" t="s">
        <v>2874</v>
      </c>
      <c r="F1833" t="s">
        <v>2875</v>
      </c>
      <c r="G1833" t="s">
        <v>71</v>
      </c>
      <c r="H1833" t="s">
        <v>72</v>
      </c>
      <c r="I1833" t="s">
        <v>133</v>
      </c>
      <c r="J1833" t="s">
        <v>215</v>
      </c>
      <c r="K1833" t="s">
        <v>2876</v>
      </c>
      <c r="L1833" t="s">
        <v>61</v>
      </c>
      <c r="M1833" t="s">
        <v>76</v>
      </c>
      <c r="N1833" t="s">
        <v>76</v>
      </c>
      <c r="O1833" t="s">
        <v>76</v>
      </c>
      <c r="P1833" t="s">
        <v>77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 s="1" t="s">
        <v>78</v>
      </c>
      <c r="AU1833" s="1">
        <v>0</v>
      </c>
      <c r="AV1833" s="1">
        <v>0</v>
      </c>
      <c r="AW1833" s="1">
        <v>0</v>
      </c>
      <c r="AX1833" t="s">
        <v>2876</v>
      </c>
    </row>
    <row r="1834" spans="1:50" x14ac:dyDescent="0.25">
      <c r="A1834" t="s">
        <v>3101</v>
      </c>
      <c r="B1834" t="s">
        <v>67</v>
      </c>
      <c r="C1834">
        <v>2014</v>
      </c>
      <c r="D1834" t="s">
        <v>3102</v>
      </c>
      <c r="E1834" t="s">
        <v>636</v>
      </c>
      <c r="F1834" t="s">
        <v>637</v>
      </c>
      <c r="G1834" t="s">
        <v>71</v>
      </c>
      <c r="H1834" t="s">
        <v>72</v>
      </c>
      <c r="I1834" t="s">
        <v>73</v>
      </c>
      <c r="J1834" t="s">
        <v>638</v>
      </c>
      <c r="K1834" t="s">
        <v>639</v>
      </c>
      <c r="L1834" t="s">
        <v>61</v>
      </c>
      <c r="M1834" t="s">
        <v>76</v>
      </c>
      <c r="N1834" t="s">
        <v>76</v>
      </c>
      <c r="O1834" t="s">
        <v>76</v>
      </c>
      <c r="P1834" t="s">
        <v>77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 s="1" t="s">
        <v>78</v>
      </c>
      <c r="AU1834" s="1">
        <v>0</v>
      </c>
      <c r="AV1834" s="1">
        <v>0</v>
      </c>
      <c r="AW1834" s="1">
        <v>0</v>
      </c>
      <c r="AX1834" t="s">
        <v>639</v>
      </c>
    </row>
    <row r="1835" spans="1:50" x14ac:dyDescent="0.25">
      <c r="A1835" t="s">
        <v>3663</v>
      </c>
      <c r="B1835" t="s">
        <v>51</v>
      </c>
      <c r="C1835" t="s">
        <v>52</v>
      </c>
      <c r="D1835" t="s">
        <v>3664</v>
      </c>
      <c r="E1835" t="s">
        <v>118</v>
      </c>
      <c r="F1835" t="s">
        <v>115</v>
      </c>
      <c r="G1835" t="s">
        <v>116</v>
      </c>
      <c r="H1835" t="s">
        <v>57</v>
      </c>
      <c r="I1835" t="s">
        <v>117</v>
      </c>
      <c r="J1835" t="s">
        <v>118</v>
      </c>
      <c r="K1835" t="s">
        <v>119</v>
      </c>
      <c r="L1835" t="s">
        <v>61</v>
      </c>
      <c r="M1835" t="s">
        <v>62</v>
      </c>
      <c r="N1835" t="s">
        <v>63</v>
      </c>
      <c r="O1835" t="s">
        <v>120</v>
      </c>
      <c r="P1835" t="s">
        <v>120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 s="1" t="s">
        <v>78</v>
      </c>
      <c r="AU1835" s="1">
        <v>0</v>
      </c>
      <c r="AV1835" s="1">
        <v>0</v>
      </c>
      <c r="AW1835" s="1">
        <v>0</v>
      </c>
      <c r="AX1835" t="s">
        <v>119</v>
      </c>
    </row>
    <row r="1836" spans="1:50" x14ac:dyDescent="0.25">
      <c r="A1836" t="s">
        <v>3665</v>
      </c>
      <c r="B1836" t="s">
        <v>67</v>
      </c>
      <c r="C1836">
        <v>2014</v>
      </c>
      <c r="D1836" t="s">
        <v>3666</v>
      </c>
      <c r="E1836" t="s">
        <v>292</v>
      </c>
      <c r="F1836" t="s">
        <v>293</v>
      </c>
      <c r="G1836" t="s">
        <v>71</v>
      </c>
      <c r="H1836" t="s">
        <v>72</v>
      </c>
      <c r="I1836" t="s">
        <v>73</v>
      </c>
      <c r="J1836" t="s">
        <v>294</v>
      </c>
      <c r="K1836" t="s">
        <v>295</v>
      </c>
      <c r="L1836" t="s">
        <v>61</v>
      </c>
      <c r="M1836" t="s">
        <v>76</v>
      </c>
      <c r="N1836" t="s">
        <v>76</v>
      </c>
      <c r="O1836" t="s">
        <v>76</v>
      </c>
      <c r="P1836" t="s">
        <v>77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 s="1" t="s">
        <v>78</v>
      </c>
      <c r="AU1836" s="1">
        <v>0</v>
      </c>
      <c r="AV1836" s="1">
        <v>0</v>
      </c>
      <c r="AW1836" s="1">
        <v>0</v>
      </c>
      <c r="AX1836" t="s">
        <v>295</v>
      </c>
    </row>
    <row r="1837" spans="1:50" x14ac:dyDescent="0.25">
      <c r="A1837" t="s">
        <v>3667</v>
      </c>
      <c r="B1837" t="s">
        <v>67</v>
      </c>
      <c r="C1837">
        <v>2014</v>
      </c>
      <c r="D1837" t="s">
        <v>3668</v>
      </c>
      <c r="E1837" t="s">
        <v>923</v>
      </c>
      <c r="F1837" t="s">
        <v>397</v>
      </c>
      <c r="G1837" t="s">
        <v>71</v>
      </c>
      <c r="H1837" t="s">
        <v>72</v>
      </c>
      <c r="I1837" t="s">
        <v>230</v>
      </c>
      <c r="J1837" t="s">
        <v>398</v>
      </c>
      <c r="K1837" t="s">
        <v>399</v>
      </c>
      <c r="L1837" t="s">
        <v>61</v>
      </c>
      <c r="M1837" t="s">
        <v>76</v>
      </c>
      <c r="N1837" t="s">
        <v>76</v>
      </c>
      <c r="O1837" t="s">
        <v>76</v>
      </c>
      <c r="P1837" t="s">
        <v>77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 s="1" t="s">
        <v>78</v>
      </c>
      <c r="AU1837" s="1">
        <v>0</v>
      </c>
      <c r="AV1837" s="1">
        <v>0</v>
      </c>
      <c r="AW1837" s="1">
        <v>0</v>
      </c>
      <c r="AX1837" t="s">
        <v>399</v>
      </c>
    </row>
    <row r="1838" spans="1:50" x14ac:dyDescent="0.25">
      <c r="A1838" t="s">
        <v>3669</v>
      </c>
      <c r="B1838" t="s">
        <v>51</v>
      </c>
      <c r="C1838">
        <v>2013</v>
      </c>
      <c r="D1838" t="s">
        <v>3670</v>
      </c>
      <c r="E1838" t="s">
        <v>1393</v>
      </c>
      <c r="F1838" t="s">
        <v>1393</v>
      </c>
      <c r="G1838" t="s">
        <v>1393</v>
      </c>
      <c r="H1838" t="s">
        <v>57</v>
      </c>
      <c r="I1838" t="s">
        <v>58</v>
      </c>
      <c r="J1838" t="s">
        <v>76</v>
      </c>
      <c r="K1838" t="s">
        <v>76</v>
      </c>
      <c r="L1838" t="s">
        <v>61</v>
      </c>
      <c r="M1838" t="s">
        <v>62</v>
      </c>
      <c r="N1838" t="s">
        <v>63</v>
      </c>
      <c r="O1838" t="s">
        <v>372</v>
      </c>
      <c r="P1838" t="s">
        <v>65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 s="1" t="s">
        <v>78</v>
      </c>
      <c r="AU1838" s="1">
        <v>0</v>
      </c>
      <c r="AV1838" s="1">
        <v>0</v>
      </c>
      <c r="AW1838" s="1">
        <v>0</v>
      </c>
      <c r="AX1838" t="s">
        <v>76</v>
      </c>
    </row>
    <row r="1839" spans="1:50" x14ac:dyDescent="0.25">
      <c r="A1839" t="s">
        <v>3671</v>
      </c>
      <c r="B1839" t="s">
        <v>101</v>
      </c>
      <c r="C1839" t="s">
        <v>718</v>
      </c>
      <c r="D1839" t="s">
        <v>3672</v>
      </c>
      <c r="E1839" t="s">
        <v>2928</v>
      </c>
      <c r="F1839" t="s">
        <v>3355</v>
      </c>
      <c r="G1839" t="s">
        <v>71</v>
      </c>
      <c r="H1839" t="s">
        <v>106</v>
      </c>
      <c r="I1839" t="s">
        <v>73</v>
      </c>
      <c r="J1839" t="s">
        <v>3356</v>
      </c>
      <c r="K1839" t="s">
        <v>3357</v>
      </c>
      <c r="L1839" t="s">
        <v>61</v>
      </c>
      <c r="M1839" t="s">
        <v>76</v>
      </c>
      <c r="N1839" t="s">
        <v>76</v>
      </c>
      <c r="O1839" t="s">
        <v>76</v>
      </c>
      <c r="P1839" t="s">
        <v>110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1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 s="1" t="s">
        <v>78</v>
      </c>
      <c r="AU1839" s="1">
        <v>0</v>
      </c>
      <c r="AV1839" s="1">
        <v>0</v>
      </c>
      <c r="AW1839" s="1">
        <v>0</v>
      </c>
      <c r="AX1839" t="s">
        <v>3357</v>
      </c>
    </row>
    <row r="1840" spans="1:50" x14ac:dyDescent="0.25">
      <c r="A1840" t="s">
        <v>6250</v>
      </c>
      <c r="B1840" t="s">
        <v>67</v>
      </c>
      <c r="C1840">
        <v>2014</v>
      </c>
      <c r="D1840" t="s">
        <v>6251</v>
      </c>
      <c r="E1840" t="s">
        <v>213</v>
      </c>
      <c r="F1840" t="s">
        <v>214</v>
      </c>
      <c r="G1840" t="s">
        <v>71</v>
      </c>
      <c r="H1840" t="s">
        <v>72</v>
      </c>
      <c r="I1840" t="s">
        <v>133</v>
      </c>
      <c r="J1840" t="s">
        <v>215</v>
      </c>
      <c r="K1840" t="s">
        <v>216</v>
      </c>
      <c r="L1840" t="s">
        <v>61</v>
      </c>
      <c r="M1840" t="s">
        <v>62</v>
      </c>
      <c r="N1840" t="s">
        <v>76</v>
      </c>
      <c r="O1840" t="s">
        <v>76</v>
      </c>
      <c r="P1840" t="s">
        <v>77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 s="1" t="s">
        <v>78</v>
      </c>
      <c r="AU1840" s="1">
        <v>0</v>
      </c>
      <c r="AV1840" s="1">
        <v>0</v>
      </c>
      <c r="AW1840" s="1">
        <v>0</v>
      </c>
      <c r="AX1840" t="s">
        <v>216</v>
      </c>
    </row>
    <row r="1841" spans="1:50" x14ac:dyDescent="0.25">
      <c r="A1841" t="s">
        <v>6252</v>
      </c>
      <c r="B1841" t="s">
        <v>51</v>
      </c>
      <c r="C1841" t="s">
        <v>156</v>
      </c>
      <c r="D1841" t="s">
        <v>6253</v>
      </c>
      <c r="E1841" t="s">
        <v>6254</v>
      </c>
      <c r="F1841" t="s">
        <v>409</v>
      </c>
      <c r="G1841" t="s">
        <v>56</v>
      </c>
      <c r="H1841" t="s">
        <v>57</v>
      </c>
      <c r="I1841" t="s">
        <v>90</v>
      </c>
      <c r="J1841" t="s">
        <v>307</v>
      </c>
      <c r="K1841" t="s">
        <v>410</v>
      </c>
      <c r="L1841" t="s">
        <v>61</v>
      </c>
      <c r="M1841" t="s">
        <v>76</v>
      </c>
      <c r="N1841" t="s">
        <v>76</v>
      </c>
      <c r="O1841" t="s">
        <v>76</v>
      </c>
      <c r="P1841" t="s">
        <v>65</v>
      </c>
      <c r="Q1841">
        <v>1056</v>
      </c>
      <c r="R1841">
        <v>1056</v>
      </c>
      <c r="S1841">
        <v>244</v>
      </c>
      <c r="T1841">
        <v>244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50</v>
      </c>
      <c r="AG1841">
        <v>2484</v>
      </c>
      <c r="AH1841">
        <v>0</v>
      </c>
      <c r="AI1841">
        <v>2534</v>
      </c>
      <c r="AJ1841">
        <v>864</v>
      </c>
      <c r="AK1841">
        <v>505</v>
      </c>
      <c r="AL1841">
        <v>77</v>
      </c>
      <c r="AM1841">
        <v>0</v>
      </c>
      <c r="AN1841">
        <v>474</v>
      </c>
      <c r="AO1841">
        <v>0</v>
      </c>
      <c r="AP1841">
        <v>1056</v>
      </c>
      <c r="AQ1841">
        <v>1432</v>
      </c>
      <c r="AR1841">
        <v>1102</v>
      </c>
      <c r="AS1841">
        <v>860</v>
      </c>
      <c r="AT1841" s="1">
        <v>434.63</v>
      </c>
      <c r="AU1841" s="1">
        <v>458969.27999999997</v>
      </c>
      <c r="AV1841" s="1">
        <v>1101352.42</v>
      </c>
      <c r="AW1841" s="1">
        <v>0</v>
      </c>
      <c r="AX1841" t="s">
        <v>410</v>
      </c>
    </row>
    <row r="1842" spans="1:50" x14ac:dyDescent="0.25">
      <c r="A1842" t="s">
        <v>6302</v>
      </c>
      <c r="B1842" t="s">
        <v>51</v>
      </c>
      <c r="C1842" t="s">
        <v>156</v>
      </c>
      <c r="D1842" t="s">
        <v>6303</v>
      </c>
      <c r="E1842" t="s">
        <v>6304</v>
      </c>
      <c r="F1842" t="s">
        <v>741</v>
      </c>
      <c r="G1842" t="s">
        <v>56</v>
      </c>
      <c r="H1842" t="s">
        <v>57</v>
      </c>
      <c r="I1842" t="s">
        <v>58</v>
      </c>
      <c r="J1842" t="s">
        <v>740</v>
      </c>
      <c r="K1842" t="s">
        <v>742</v>
      </c>
      <c r="L1842" t="s">
        <v>61</v>
      </c>
      <c r="M1842" t="s">
        <v>76</v>
      </c>
      <c r="N1842" t="s">
        <v>76</v>
      </c>
      <c r="O1842" t="s">
        <v>76</v>
      </c>
      <c r="P1842" t="s">
        <v>65</v>
      </c>
      <c r="Q1842">
        <v>3759</v>
      </c>
      <c r="R1842">
        <v>3759</v>
      </c>
      <c r="S1842">
        <v>3255</v>
      </c>
      <c r="T1842">
        <v>2238</v>
      </c>
      <c r="U1842">
        <v>2238</v>
      </c>
      <c r="V1842">
        <v>54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2772</v>
      </c>
      <c r="AH1842">
        <v>0</v>
      </c>
      <c r="AI1842">
        <v>2772</v>
      </c>
      <c r="AJ1842">
        <v>420</v>
      </c>
      <c r="AK1842">
        <v>2486</v>
      </c>
      <c r="AL1842">
        <v>42</v>
      </c>
      <c r="AM1842">
        <v>0</v>
      </c>
      <c r="AN1842">
        <v>1231</v>
      </c>
      <c r="AO1842">
        <v>0</v>
      </c>
      <c r="AP1842">
        <v>3759</v>
      </c>
      <c r="AQ1842">
        <v>840</v>
      </c>
      <c r="AR1842">
        <v>1932</v>
      </c>
      <c r="AS1842">
        <v>756</v>
      </c>
      <c r="AT1842" s="1">
        <v>737.08</v>
      </c>
      <c r="AU1842" s="1">
        <v>2770683.72</v>
      </c>
      <c r="AV1842" s="1">
        <v>2043185.76</v>
      </c>
      <c r="AW1842" s="1">
        <v>0</v>
      </c>
      <c r="AX1842" t="s">
        <v>742</v>
      </c>
    </row>
    <row r="1843" spans="1:50" x14ac:dyDescent="0.25">
      <c r="A1843" t="s">
        <v>6305</v>
      </c>
      <c r="B1843" t="s">
        <v>51</v>
      </c>
      <c r="C1843" t="s">
        <v>156</v>
      </c>
      <c r="D1843" t="s">
        <v>6306</v>
      </c>
      <c r="E1843" t="s">
        <v>6307</v>
      </c>
      <c r="F1843" t="s">
        <v>504</v>
      </c>
      <c r="G1843" t="s">
        <v>56</v>
      </c>
      <c r="H1843" t="s">
        <v>57</v>
      </c>
      <c r="I1843" t="s">
        <v>90</v>
      </c>
      <c r="J1843" t="s">
        <v>505</v>
      </c>
      <c r="K1843" t="s">
        <v>506</v>
      </c>
      <c r="L1843" t="s">
        <v>61</v>
      </c>
      <c r="M1843" t="s">
        <v>62</v>
      </c>
      <c r="N1843" t="s">
        <v>76</v>
      </c>
      <c r="O1843" t="s">
        <v>76</v>
      </c>
      <c r="P1843" t="s">
        <v>65</v>
      </c>
      <c r="Q1843">
        <v>1787</v>
      </c>
      <c r="R1843">
        <v>1787</v>
      </c>
      <c r="S1843">
        <v>1475</v>
      </c>
      <c r="T1843">
        <v>1031</v>
      </c>
      <c r="U1843">
        <v>767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200</v>
      </c>
      <c r="AG1843">
        <v>3600</v>
      </c>
      <c r="AH1843">
        <v>0</v>
      </c>
      <c r="AI1843">
        <v>3800</v>
      </c>
      <c r="AJ1843">
        <v>1914</v>
      </c>
      <c r="AK1843">
        <v>648</v>
      </c>
      <c r="AL1843">
        <v>40</v>
      </c>
      <c r="AM1843">
        <v>0</v>
      </c>
      <c r="AN1843">
        <v>1099</v>
      </c>
      <c r="AO1843">
        <v>0</v>
      </c>
      <c r="AP1843">
        <v>1787</v>
      </c>
      <c r="AQ1843">
        <v>0</v>
      </c>
      <c r="AR1843">
        <v>3800</v>
      </c>
      <c r="AS1843">
        <v>1196</v>
      </c>
      <c r="AT1843" s="1">
        <v>462.13</v>
      </c>
      <c r="AU1843" s="1">
        <v>825826.30999999994</v>
      </c>
      <c r="AV1843" s="1">
        <v>1756094</v>
      </c>
      <c r="AW1843" s="1">
        <v>0</v>
      </c>
      <c r="AX1843" t="s">
        <v>506</v>
      </c>
    </row>
    <row r="1844" spans="1:50" x14ac:dyDescent="0.25">
      <c r="A1844" t="s">
        <v>6308</v>
      </c>
      <c r="B1844" t="s">
        <v>67</v>
      </c>
      <c r="C1844" t="s">
        <v>455</v>
      </c>
      <c r="D1844" t="s">
        <v>6309</v>
      </c>
      <c r="E1844" t="s">
        <v>6310</v>
      </c>
      <c r="F1844" t="s">
        <v>236</v>
      </c>
      <c r="G1844" t="s">
        <v>71</v>
      </c>
      <c r="H1844" t="s">
        <v>72</v>
      </c>
      <c r="I1844" t="s">
        <v>73</v>
      </c>
      <c r="J1844" t="s">
        <v>237</v>
      </c>
      <c r="K1844" t="s">
        <v>238</v>
      </c>
      <c r="L1844" t="s">
        <v>61</v>
      </c>
      <c r="M1844" t="s">
        <v>76</v>
      </c>
      <c r="N1844" t="s">
        <v>76</v>
      </c>
      <c r="O1844" t="s">
        <v>76</v>
      </c>
      <c r="P1844" t="s">
        <v>77</v>
      </c>
      <c r="Q1844">
        <v>9</v>
      </c>
      <c r="R1844">
        <v>9</v>
      </c>
      <c r="S1844">
        <v>9</v>
      </c>
      <c r="T1844">
        <v>9</v>
      </c>
      <c r="U1844">
        <v>9</v>
      </c>
      <c r="V1844">
        <v>9</v>
      </c>
      <c r="W1844">
        <v>9</v>
      </c>
      <c r="X1844">
        <v>9</v>
      </c>
      <c r="Y1844">
        <v>9</v>
      </c>
      <c r="Z1844">
        <v>9</v>
      </c>
      <c r="AA1844">
        <v>9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9</v>
      </c>
      <c r="AL1844">
        <v>0</v>
      </c>
      <c r="AM1844">
        <v>0</v>
      </c>
      <c r="AN1844">
        <v>0</v>
      </c>
      <c r="AO1844">
        <v>0</v>
      </c>
      <c r="AP1844">
        <v>9</v>
      </c>
      <c r="AQ1844">
        <v>0</v>
      </c>
      <c r="AR1844">
        <v>0</v>
      </c>
      <c r="AS1844">
        <v>0</v>
      </c>
      <c r="AT1844" s="1">
        <v>464.88</v>
      </c>
      <c r="AU1844" s="1">
        <v>4183.92</v>
      </c>
      <c r="AV1844" s="1">
        <v>0</v>
      </c>
      <c r="AW1844" s="1">
        <v>4183.92</v>
      </c>
      <c r="AX1844" t="s">
        <v>238</v>
      </c>
    </row>
    <row r="1845" spans="1:50" x14ac:dyDescent="0.25">
      <c r="A1845" t="s">
        <v>3723</v>
      </c>
      <c r="B1845" t="s">
        <v>101</v>
      </c>
      <c r="C1845" t="s">
        <v>468</v>
      </c>
      <c r="D1845" t="s">
        <v>3724</v>
      </c>
      <c r="E1845" t="s">
        <v>3725</v>
      </c>
      <c r="F1845" t="s">
        <v>900</v>
      </c>
      <c r="G1845" t="s">
        <v>71</v>
      </c>
      <c r="H1845" t="s">
        <v>106</v>
      </c>
      <c r="I1845" t="s">
        <v>230</v>
      </c>
      <c r="J1845" t="s">
        <v>901</v>
      </c>
      <c r="K1845" t="s">
        <v>902</v>
      </c>
      <c r="L1845" t="s">
        <v>61</v>
      </c>
      <c r="M1845" t="s">
        <v>76</v>
      </c>
      <c r="N1845" t="s">
        <v>76</v>
      </c>
      <c r="O1845" t="s">
        <v>76</v>
      </c>
      <c r="P1845" t="s">
        <v>110</v>
      </c>
      <c r="Q1845">
        <v>364</v>
      </c>
      <c r="R1845">
        <v>364</v>
      </c>
      <c r="S1845">
        <v>364</v>
      </c>
      <c r="T1845">
        <v>178</v>
      </c>
      <c r="U1845">
        <v>178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364</v>
      </c>
      <c r="AL1845">
        <v>0</v>
      </c>
      <c r="AM1845">
        <v>0</v>
      </c>
      <c r="AN1845">
        <v>0</v>
      </c>
      <c r="AO1845">
        <v>0</v>
      </c>
      <c r="AP1845">
        <v>364</v>
      </c>
      <c r="AQ1845">
        <v>0</v>
      </c>
      <c r="AR1845">
        <v>0</v>
      </c>
      <c r="AS1845">
        <v>0</v>
      </c>
      <c r="AT1845" s="1">
        <v>494.28</v>
      </c>
      <c r="AU1845" s="1">
        <v>179917.91999999998</v>
      </c>
      <c r="AV1845" s="1">
        <v>0</v>
      </c>
      <c r="AW1845" s="1">
        <v>0</v>
      </c>
      <c r="AX1845" t="s">
        <v>902</v>
      </c>
    </row>
    <row r="1846" spans="1:50" x14ac:dyDescent="0.25">
      <c r="A1846" t="s">
        <v>6751</v>
      </c>
      <c r="B1846" t="s">
        <v>67</v>
      </c>
      <c r="C1846" t="s">
        <v>284</v>
      </c>
      <c r="D1846" t="s">
        <v>6752</v>
      </c>
      <c r="E1846" t="s">
        <v>6690</v>
      </c>
      <c r="F1846" t="s">
        <v>397</v>
      </c>
      <c r="G1846" t="s">
        <v>71</v>
      </c>
      <c r="H1846" t="s">
        <v>72</v>
      </c>
      <c r="I1846" t="s">
        <v>230</v>
      </c>
      <c r="J1846" t="s">
        <v>398</v>
      </c>
      <c r="K1846" t="s">
        <v>399</v>
      </c>
      <c r="L1846" t="s">
        <v>61</v>
      </c>
      <c r="M1846" t="s">
        <v>76</v>
      </c>
      <c r="N1846" t="s">
        <v>76</v>
      </c>
      <c r="O1846" t="s">
        <v>76</v>
      </c>
      <c r="P1846" t="s">
        <v>77</v>
      </c>
      <c r="Q1846">
        <v>1172</v>
      </c>
      <c r="R1846">
        <v>1172</v>
      </c>
      <c r="S1846">
        <v>366</v>
      </c>
      <c r="T1846">
        <v>366</v>
      </c>
      <c r="U1846">
        <v>138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121</v>
      </c>
      <c r="AG1846">
        <v>0</v>
      </c>
      <c r="AH1846">
        <v>0</v>
      </c>
      <c r="AI1846">
        <v>121</v>
      </c>
      <c r="AJ1846">
        <v>313</v>
      </c>
      <c r="AK1846">
        <v>1172</v>
      </c>
      <c r="AL1846">
        <v>0</v>
      </c>
      <c r="AM1846">
        <v>0</v>
      </c>
      <c r="AN1846">
        <v>0</v>
      </c>
      <c r="AO1846">
        <v>0</v>
      </c>
      <c r="AP1846">
        <v>1172</v>
      </c>
      <c r="AQ1846">
        <v>0</v>
      </c>
      <c r="AR1846">
        <v>121</v>
      </c>
      <c r="AS1846">
        <v>493</v>
      </c>
      <c r="AT1846" s="1">
        <v>578.09</v>
      </c>
      <c r="AU1846" s="1">
        <v>677521.48</v>
      </c>
      <c r="AV1846" s="1">
        <v>69948.89</v>
      </c>
      <c r="AW1846" s="1">
        <v>0</v>
      </c>
      <c r="AX1846" t="s">
        <v>399</v>
      </c>
    </row>
    <row r="1847" spans="1:50" x14ac:dyDescent="0.25">
      <c r="A1847" t="s">
        <v>3726</v>
      </c>
      <c r="B1847" t="s">
        <v>51</v>
      </c>
      <c r="C1847" t="s">
        <v>156</v>
      </c>
      <c r="D1847" t="s">
        <v>3727</v>
      </c>
      <c r="E1847" t="s">
        <v>3728</v>
      </c>
      <c r="F1847" t="s">
        <v>1116</v>
      </c>
      <c r="G1847" t="s">
        <v>56</v>
      </c>
      <c r="H1847" t="s">
        <v>57</v>
      </c>
      <c r="I1847" t="s">
        <v>58</v>
      </c>
      <c r="J1847" t="s">
        <v>1117</v>
      </c>
      <c r="K1847" t="s">
        <v>1118</v>
      </c>
      <c r="L1847" t="s">
        <v>61</v>
      </c>
      <c r="M1847" t="s">
        <v>76</v>
      </c>
      <c r="N1847" t="s">
        <v>76</v>
      </c>
      <c r="O1847" t="s">
        <v>76</v>
      </c>
      <c r="P1847" t="s">
        <v>65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 s="1" t="s">
        <v>78</v>
      </c>
      <c r="AU1847" s="1">
        <v>0</v>
      </c>
      <c r="AV1847" s="1">
        <v>0</v>
      </c>
      <c r="AW1847" s="1">
        <v>0</v>
      </c>
      <c r="AX1847" t="s">
        <v>1118</v>
      </c>
    </row>
    <row r="1848" spans="1:50" x14ac:dyDescent="0.25">
      <c r="A1848" t="s">
        <v>3729</v>
      </c>
      <c r="B1848" t="s">
        <v>67</v>
      </c>
      <c r="C1848" t="s">
        <v>94</v>
      </c>
      <c r="D1848" t="s">
        <v>3730</v>
      </c>
      <c r="E1848" t="s">
        <v>3731</v>
      </c>
      <c r="F1848" t="s">
        <v>1606</v>
      </c>
      <c r="G1848" t="s">
        <v>71</v>
      </c>
      <c r="H1848" t="s">
        <v>72</v>
      </c>
      <c r="I1848" t="s">
        <v>133</v>
      </c>
      <c r="J1848" t="s">
        <v>1607</v>
      </c>
      <c r="K1848" t="s">
        <v>1608</v>
      </c>
      <c r="L1848" t="s">
        <v>61</v>
      </c>
      <c r="M1848" t="s">
        <v>76</v>
      </c>
      <c r="N1848" t="s">
        <v>76</v>
      </c>
      <c r="O1848" t="s">
        <v>76</v>
      </c>
      <c r="P1848" t="s">
        <v>77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 s="1" t="s">
        <v>78</v>
      </c>
      <c r="AU1848" s="1">
        <v>0</v>
      </c>
      <c r="AV1848" s="1">
        <v>0</v>
      </c>
      <c r="AW1848" s="1">
        <v>0</v>
      </c>
      <c r="AX1848" t="s">
        <v>1608</v>
      </c>
    </row>
    <row r="1849" spans="1:50" x14ac:dyDescent="0.25">
      <c r="A1849" t="s">
        <v>3732</v>
      </c>
      <c r="B1849" t="s">
        <v>67</v>
      </c>
      <c r="C1849" t="s">
        <v>129</v>
      </c>
      <c r="D1849" t="s">
        <v>3733</v>
      </c>
      <c r="E1849" t="s">
        <v>3734</v>
      </c>
      <c r="F1849" t="s">
        <v>911</v>
      </c>
      <c r="G1849" t="s">
        <v>71</v>
      </c>
      <c r="H1849" t="s">
        <v>72</v>
      </c>
      <c r="I1849" t="s">
        <v>73</v>
      </c>
      <c r="J1849" t="s">
        <v>912</v>
      </c>
      <c r="K1849" t="s">
        <v>913</v>
      </c>
      <c r="L1849" t="s">
        <v>61</v>
      </c>
      <c r="M1849" t="s">
        <v>62</v>
      </c>
      <c r="N1849" t="s">
        <v>63</v>
      </c>
      <c r="O1849" t="s">
        <v>85</v>
      </c>
      <c r="P1849" t="s">
        <v>77</v>
      </c>
      <c r="Q1849">
        <v>106</v>
      </c>
      <c r="R1849">
        <v>106</v>
      </c>
      <c r="S1849">
        <v>106</v>
      </c>
      <c r="T1849">
        <v>106</v>
      </c>
      <c r="U1849">
        <v>106</v>
      </c>
      <c r="V1849">
        <v>106</v>
      </c>
      <c r="W1849">
        <v>106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106</v>
      </c>
      <c r="AL1849">
        <v>0</v>
      </c>
      <c r="AM1849">
        <v>0</v>
      </c>
      <c r="AN1849">
        <v>0</v>
      </c>
      <c r="AO1849">
        <v>0</v>
      </c>
      <c r="AP1849">
        <v>106</v>
      </c>
      <c r="AQ1849">
        <v>0</v>
      </c>
      <c r="AR1849">
        <v>0</v>
      </c>
      <c r="AS1849">
        <v>0</v>
      </c>
      <c r="AT1849" s="1">
        <v>357.25</v>
      </c>
      <c r="AU1849" s="1">
        <v>37868.5</v>
      </c>
      <c r="AV1849" s="1">
        <v>0</v>
      </c>
      <c r="AW1849" s="1">
        <v>0</v>
      </c>
      <c r="AX1849" t="s">
        <v>913</v>
      </c>
    </row>
    <row r="1850" spans="1:50" x14ac:dyDescent="0.25">
      <c r="A1850" t="s">
        <v>3103</v>
      </c>
      <c r="B1850" t="s">
        <v>67</v>
      </c>
      <c r="C1850" t="s">
        <v>94</v>
      </c>
      <c r="D1850" t="s">
        <v>3104</v>
      </c>
      <c r="E1850" t="s">
        <v>3105</v>
      </c>
      <c r="F1850" t="s">
        <v>1716</v>
      </c>
      <c r="G1850" t="s">
        <v>71</v>
      </c>
      <c r="H1850" t="s">
        <v>72</v>
      </c>
      <c r="I1850" t="s">
        <v>280</v>
      </c>
      <c r="J1850" t="s">
        <v>1717</v>
      </c>
      <c r="K1850" t="s">
        <v>1718</v>
      </c>
      <c r="L1850" t="s">
        <v>61</v>
      </c>
      <c r="M1850" t="s">
        <v>76</v>
      </c>
      <c r="N1850" t="s">
        <v>76</v>
      </c>
      <c r="O1850" t="s">
        <v>76</v>
      </c>
      <c r="P1850" t="s">
        <v>77</v>
      </c>
      <c r="Q1850">
        <v>8</v>
      </c>
      <c r="R1850">
        <v>8</v>
      </c>
      <c r="S1850">
        <v>8</v>
      </c>
      <c r="T1850">
        <v>8</v>
      </c>
      <c r="U1850">
        <v>8</v>
      </c>
      <c r="V1850">
        <v>8</v>
      </c>
      <c r="W1850">
        <v>8</v>
      </c>
      <c r="X1850">
        <v>8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8</v>
      </c>
      <c r="AL1850">
        <v>0</v>
      </c>
      <c r="AM1850">
        <v>0</v>
      </c>
      <c r="AN1850">
        <v>0</v>
      </c>
      <c r="AO1850">
        <v>0</v>
      </c>
      <c r="AP1850">
        <v>8</v>
      </c>
      <c r="AQ1850">
        <v>0</v>
      </c>
      <c r="AR1850">
        <v>0</v>
      </c>
      <c r="AS1850">
        <v>0</v>
      </c>
      <c r="AT1850" s="1">
        <v>1565.14</v>
      </c>
      <c r="AU1850" s="1">
        <v>12521.12</v>
      </c>
      <c r="AV1850" s="1">
        <v>0</v>
      </c>
      <c r="AW1850" s="1">
        <v>12521.12</v>
      </c>
      <c r="AX1850" t="s">
        <v>1718</v>
      </c>
    </row>
    <row r="1851" spans="1:50" x14ac:dyDescent="0.25">
      <c r="A1851" t="s">
        <v>3106</v>
      </c>
      <c r="B1851" t="s">
        <v>67</v>
      </c>
      <c r="C1851">
        <v>2014</v>
      </c>
      <c r="D1851" t="s">
        <v>3107</v>
      </c>
      <c r="E1851" t="s">
        <v>298</v>
      </c>
      <c r="F1851" t="s">
        <v>299</v>
      </c>
      <c r="G1851" t="s">
        <v>71</v>
      </c>
      <c r="H1851" t="s">
        <v>72</v>
      </c>
      <c r="I1851" t="s">
        <v>230</v>
      </c>
      <c r="J1851" t="s">
        <v>300</v>
      </c>
      <c r="K1851" t="s">
        <v>301</v>
      </c>
      <c r="L1851" t="s">
        <v>61</v>
      </c>
      <c r="M1851" t="s">
        <v>76</v>
      </c>
      <c r="N1851" t="s">
        <v>76</v>
      </c>
      <c r="O1851" t="s">
        <v>76</v>
      </c>
      <c r="P1851" t="s">
        <v>77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 s="1" t="s">
        <v>78</v>
      </c>
      <c r="AU1851" s="1">
        <v>0</v>
      </c>
      <c r="AV1851" s="1">
        <v>0</v>
      </c>
      <c r="AW1851" s="1">
        <v>0</v>
      </c>
      <c r="AX1851" t="s">
        <v>301</v>
      </c>
    </row>
    <row r="1852" spans="1:50" x14ac:dyDescent="0.25">
      <c r="A1852" t="s">
        <v>3108</v>
      </c>
      <c r="B1852" t="s">
        <v>67</v>
      </c>
      <c r="C1852">
        <v>2014</v>
      </c>
      <c r="D1852" t="s">
        <v>3109</v>
      </c>
      <c r="E1852" t="s">
        <v>88</v>
      </c>
      <c r="F1852" t="s">
        <v>89</v>
      </c>
      <c r="G1852" t="s">
        <v>56</v>
      </c>
      <c r="H1852" t="s">
        <v>72</v>
      </c>
      <c r="I1852" t="s">
        <v>90</v>
      </c>
      <c r="J1852" t="s">
        <v>91</v>
      </c>
      <c r="K1852" t="s">
        <v>92</v>
      </c>
      <c r="L1852" t="s">
        <v>61</v>
      </c>
      <c r="M1852" t="s">
        <v>76</v>
      </c>
      <c r="N1852" t="s">
        <v>76</v>
      </c>
      <c r="O1852" t="s">
        <v>76</v>
      </c>
      <c r="P1852" t="s">
        <v>65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 s="1" t="s">
        <v>78</v>
      </c>
      <c r="AU1852" s="1">
        <v>0</v>
      </c>
      <c r="AV1852" s="1">
        <v>0</v>
      </c>
      <c r="AW1852" s="1">
        <v>0</v>
      </c>
      <c r="AX1852" t="s">
        <v>92</v>
      </c>
    </row>
    <row r="1853" spans="1:50" x14ac:dyDescent="0.25">
      <c r="A1853" t="s">
        <v>3110</v>
      </c>
      <c r="B1853" t="s">
        <v>67</v>
      </c>
      <c r="C1853">
        <v>2014</v>
      </c>
      <c r="D1853" t="s">
        <v>3111</v>
      </c>
      <c r="E1853" t="s">
        <v>1100</v>
      </c>
      <c r="F1853" t="s">
        <v>1101</v>
      </c>
      <c r="G1853" t="s">
        <v>71</v>
      </c>
      <c r="H1853" t="s">
        <v>72</v>
      </c>
      <c r="I1853" t="s">
        <v>73</v>
      </c>
      <c r="J1853" t="s">
        <v>1102</v>
      </c>
      <c r="K1853" t="s">
        <v>1103</v>
      </c>
      <c r="L1853" t="s">
        <v>61</v>
      </c>
      <c r="M1853" t="s">
        <v>76</v>
      </c>
      <c r="N1853" t="s">
        <v>76</v>
      </c>
      <c r="O1853" t="s">
        <v>76</v>
      </c>
      <c r="P1853" t="s">
        <v>77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 s="1" t="s">
        <v>78</v>
      </c>
      <c r="AU1853" s="1">
        <v>0</v>
      </c>
      <c r="AV1853" s="1">
        <v>0</v>
      </c>
      <c r="AW1853" s="1">
        <v>0</v>
      </c>
      <c r="AX1853" t="s">
        <v>1103</v>
      </c>
    </row>
    <row r="1854" spans="1:50" x14ac:dyDescent="0.25">
      <c r="A1854" t="s">
        <v>3112</v>
      </c>
      <c r="B1854" t="s">
        <v>67</v>
      </c>
      <c r="C1854">
        <v>2014</v>
      </c>
      <c r="D1854" t="s">
        <v>3113</v>
      </c>
      <c r="E1854" t="s">
        <v>2218</v>
      </c>
      <c r="F1854" t="s">
        <v>2010</v>
      </c>
      <c r="G1854" t="s">
        <v>71</v>
      </c>
      <c r="H1854" t="s">
        <v>72</v>
      </c>
      <c r="I1854" t="s">
        <v>73</v>
      </c>
      <c r="J1854" t="s">
        <v>2011</v>
      </c>
      <c r="K1854" t="s">
        <v>2012</v>
      </c>
      <c r="L1854" t="s">
        <v>61</v>
      </c>
      <c r="M1854" t="s">
        <v>76</v>
      </c>
      <c r="N1854" t="s">
        <v>76</v>
      </c>
      <c r="O1854" t="s">
        <v>76</v>
      </c>
      <c r="P1854" t="s">
        <v>77</v>
      </c>
      <c r="Q1854">
        <v>235</v>
      </c>
      <c r="R1854">
        <v>235</v>
      </c>
      <c r="S1854">
        <v>235</v>
      </c>
      <c r="T1854">
        <v>235</v>
      </c>
      <c r="U1854">
        <v>235</v>
      </c>
      <c r="V1854">
        <v>235</v>
      </c>
      <c r="W1854">
        <v>235</v>
      </c>
      <c r="X1854">
        <v>235</v>
      </c>
      <c r="Y1854">
        <v>235</v>
      </c>
      <c r="Z1854">
        <v>235</v>
      </c>
      <c r="AA1854">
        <v>15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235</v>
      </c>
      <c r="AL1854">
        <v>0</v>
      </c>
      <c r="AM1854">
        <v>0</v>
      </c>
      <c r="AN1854">
        <v>0</v>
      </c>
      <c r="AO1854">
        <v>0</v>
      </c>
      <c r="AP1854">
        <v>235</v>
      </c>
      <c r="AQ1854">
        <v>0</v>
      </c>
      <c r="AR1854">
        <v>0</v>
      </c>
      <c r="AS1854">
        <v>0</v>
      </c>
      <c r="AT1854" s="1">
        <v>830.28</v>
      </c>
      <c r="AU1854" s="1">
        <v>195115.8</v>
      </c>
      <c r="AV1854" s="1">
        <v>0</v>
      </c>
      <c r="AW1854" s="1">
        <v>195115.8</v>
      </c>
      <c r="AX1854" t="s">
        <v>2012</v>
      </c>
    </row>
    <row r="1855" spans="1:50" x14ac:dyDescent="0.25">
      <c r="A1855" t="s">
        <v>2636</v>
      </c>
      <c r="B1855" t="s">
        <v>67</v>
      </c>
      <c r="C1855">
        <v>2014</v>
      </c>
      <c r="D1855" t="s">
        <v>2637</v>
      </c>
      <c r="E1855" t="s">
        <v>2638</v>
      </c>
      <c r="F1855" t="s">
        <v>474</v>
      </c>
      <c r="G1855" t="s">
        <v>71</v>
      </c>
      <c r="H1855" t="s">
        <v>72</v>
      </c>
      <c r="I1855" t="s">
        <v>230</v>
      </c>
      <c r="J1855" t="s">
        <v>475</v>
      </c>
      <c r="K1855" t="s">
        <v>476</v>
      </c>
      <c r="L1855" t="s">
        <v>61</v>
      </c>
      <c r="M1855" t="s">
        <v>76</v>
      </c>
      <c r="N1855" t="s">
        <v>76</v>
      </c>
      <c r="O1855" t="s">
        <v>76</v>
      </c>
      <c r="P1855" t="s">
        <v>77</v>
      </c>
      <c r="Q1855">
        <v>9</v>
      </c>
      <c r="R1855">
        <v>9</v>
      </c>
      <c r="S1855">
        <v>9</v>
      </c>
      <c r="T1855">
        <v>9</v>
      </c>
      <c r="U1855">
        <v>9</v>
      </c>
      <c r="V1855">
        <v>9</v>
      </c>
      <c r="W1855">
        <v>9</v>
      </c>
      <c r="X1855">
        <v>9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9</v>
      </c>
      <c r="AL1855">
        <v>0</v>
      </c>
      <c r="AM1855">
        <v>0</v>
      </c>
      <c r="AN1855">
        <v>0</v>
      </c>
      <c r="AO1855">
        <v>0</v>
      </c>
      <c r="AP1855">
        <v>9</v>
      </c>
      <c r="AQ1855">
        <v>0</v>
      </c>
      <c r="AR1855">
        <v>0</v>
      </c>
      <c r="AS1855">
        <v>0</v>
      </c>
      <c r="AT1855" s="1">
        <v>1087.1400000000001</v>
      </c>
      <c r="AU1855" s="1">
        <v>9784.26</v>
      </c>
      <c r="AV1855" s="1">
        <v>0</v>
      </c>
      <c r="AW1855" s="1">
        <v>9784.26</v>
      </c>
      <c r="AX1855" t="s">
        <v>476</v>
      </c>
    </row>
    <row r="1856" spans="1:50" x14ac:dyDescent="0.25">
      <c r="A1856" t="s">
        <v>2639</v>
      </c>
      <c r="B1856" t="s">
        <v>67</v>
      </c>
      <c r="C1856" t="s">
        <v>102</v>
      </c>
      <c r="D1856" t="s">
        <v>2640</v>
      </c>
      <c r="E1856" t="s">
        <v>2641</v>
      </c>
      <c r="F1856" t="s">
        <v>397</v>
      </c>
      <c r="G1856" t="s">
        <v>71</v>
      </c>
      <c r="H1856" t="s">
        <v>72</v>
      </c>
      <c r="I1856" t="s">
        <v>230</v>
      </c>
      <c r="J1856" t="s">
        <v>398</v>
      </c>
      <c r="K1856" t="s">
        <v>399</v>
      </c>
      <c r="L1856" t="s">
        <v>61</v>
      </c>
      <c r="M1856" t="s">
        <v>76</v>
      </c>
      <c r="N1856" t="s">
        <v>76</v>
      </c>
      <c r="O1856" t="s">
        <v>76</v>
      </c>
      <c r="P1856" t="s">
        <v>77</v>
      </c>
      <c r="Q1856">
        <v>6667</v>
      </c>
      <c r="R1856">
        <v>6667</v>
      </c>
      <c r="S1856">
        <v>3708</v>
      </c>
      <c r="T1856">
        <v>754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236</v>
      </c>
      <c r="AG1856">
        <v>6577</v>
      </c>
      <c r="AH1856">
        <v>0</v>
      </c>
      <c r="AI1856">
        <v>6813</v>
      </c>
      <c r="AJ1856">
        <v>4467</v>
      </c>
      <c r="AK1856">
        <v>6454</v>
      </c>
      <c r="AL1856">
        <v>0</v>
      </c>
      <c r="AM1856">
        <v>0</v>
      </c>
      <c r="AN1856">
        <v>213</v>
      </c>
      <c r="AO1856">
        <v>0</v>
      </c>
      <c r="AP1856">
        <v>6667</v>
      </c>
      <c r="AQ1856">
        <v>0</v>
      </c>
      <c r="AR1856">
        <v>6813</v>
      </c>
      <c r="AS1856">
        <v>1977</v>
      </c>
      <c r="AT1856" s="1">
        <v>455.75</v>
      </c>
      <c r="AU1856" s="1">
        <v>3038485.25</v>
      </c>
      <c r="AV1856" s="1">
        <v>3105024.75</v>
      </c>
      <c r="AW1856" s="1">
        <v>0</v>
      </c>
      <c r="AX1856" t="s">
        <v>399</v>
      </c>
    </row>
    <row r="1857" spans="1:50" x14ac:dyDescent="0.25">
      <c r="A1857" t="s">
        <v>2642</v>
      </c>
      <c r="B1857" t="s">
        <v>190</v>
      </c>
      <c r="C1857" t="s">
        <v>539</v>
      </c>
      <c r="D1857" t="s">
        <v>2643</v>
      </c>
      <c r="E1857" t="s">
        <v>1528</v>
      </c>
      <c r="F1857" t="s">
        <v>1527</v>
      </c>
      <c r="G1857" t="s">
        <v>71</v>
      </c>
      <c r="H1857" t="s">
        <v>106</v>
      </c>
      <c r="I1857" t="s">
        <v>73</v>
      </c>
      <c r="J1857" t="s">
        <v>1528</v>
      </c>
      <c r="K1857" t="s">
        <v>1529</v>
      </c>
      <c r="L1857" t="s">
        <v>196</v>
      </c>
      <c r="M1857" t="s">
        <v>76</v>
      </c>
      <c r="N1857" t="s">
        <v>76</v>
      </c>
      <c r="O1857" t="s">
        <v>76</v>
      </c>
      <c r="P1857" t="s">
        <v>110</v>
      </c>
      <c r="Q1857">
        <v>470</v>
      </c>
      <c r="R1857">
        <v>470</v>
      </c>
      <c r="S1857">
        <v>470</v>
      </c>
      <c r="T1857">
        <v>470</v>
      </c>
      <c r="U1857">
        <v>470</v>
      </c>
      <c r="V1857">
        <v>338</v>
      </c>
      <c r="W1857">
        <v>338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164</v>
      </c>
      <c r="AL1857">
        <v>0</v>
      </c>
      <c r="AM1857">
        <v>0</v>
      </c>
      <c r="AN1857">
        <v>0</v>
      </c>
      <c r="AO1857">
        <v>306</v>
      </c>
      <c r="AP1857">
        <v>470</v>
      </c>
      <c r="AQ1857">
        <v>0</v>
      </c>
      <c r="AR1857">
        <v>0</v>
      </c>
      <c r="AS1857">
        <v>0</v>
      </c>
      <c r="AT1857" s="1">
        <v>547.34</v>
      </c>
      <c r="AU1857" s="1">
        <v>257249.80000000002</v>
      </c>
      <c r="AV1857" s="1">
        <v>0</v>
      </c>
      <c r="AW1857" s="1">
        <v>0</v>
      </c>
      <c r="AX1857" t="s">
        <v>1529</v>
      </c>
    </row>
    <row r="1858" spans="1:50" x14ac:dyDescent="0.25">
      <c r="A1858" t="s">
        <v>2701</v>
      </c>
      <c r="B1858" t="s">
        <v>51</v>
      </c>
      <c r="C1858" t="s">
        <v>156</v>
      </c>
      <c r="D1858" t="s">
        <v>2702</v>
      </c>
      <c r="E1858" t="s">
        <v>2703</v>
      </c>
      <c r="F1858" t="s">
        <v>2704</v>
      </c>
      <c r="G1858" t="s">
        <v>688</v>
      </c>
      <c r="H1858" t="s">
        <v>57</v>
      </c>
      <c r="I1858" t="s">
        <v>689</v>
      </c>
      <c r="J1858" t="s">
        <v>2705</v>
      </c>
      <c r="K1858" t="s">
        <v>2706</v>
      </c>
      <c r="L1858" t="s">
        <v>61</v>
      </c>
      <c r="M1858" t="s">
        <v>76</v>
      </c>
      <c r="N1858" t="s">
        <v>76</v>
      </c>
      <c r="O1858" t="s">
        <v>76</v>
      </c>
      <c r="P1858" t="s">
        <v>65</v>
      </c>
      <c r="Q1858">
        <v>1232</v>
      </c>
      <c r="R1858">
        <v>1232</v>
      </c>
      <c r="S1858">
        <v>1132</v>
      </c>
      <c r="T1858">
        <v>544</v>
      </c>
      <c r="U1858">
        <v>544</v>
      </c>
      <c r="V1858">
        <v>88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972</v>
      </c>
      <c r="AH1858">
        <v>0</v>
      </c>
      <c r="AI1858">
        <v>972</v>
      </c>
      <c r="AJ1858">
        <v>0</v>
      </c>
      <c r="AK1858">
        <v>1232</v>
      </c>
      <c r="AL1858">
        <v>0</v>
      </c>
      <c r="AM1858">
        <v>0</v>
      </c>
      <c r="AN1858">
        <v>0</v>
      </c>
      <c r="AO1858">
        <v>0</v>
      </c>
      <c r="AP1858">
        <v>1232</v>
      </c>
      <c r="AQ1858">
        <v>0</v>
      </c>
      <c r="AR1858">
        <v>972</v>
      </c>
      <c r="AS1858">
        <v>100</v>
      </c>
      <c r="AT1858" s="1">
        <v>268.26</v>
      </c>
      <c r="AU1858" s="1">
        <v>330496.32</v>
      </c>
      <c r="AV1858" s="1">
        <v>260748.72</v>
      </c>
      <c r="AW1858" s="1">
        <v>0</v>
      </c>
      <c r="AX1858" t="s">
        <v>2706</v>
      </c>
    </row>
    <row r="1859" spans="1:50" x14ac:dyDescent="0.25">
      <c r="A1859" t="s">
        <v>2707</v>
      </c>
      <c r="B1859" t="s">
        <v>67</v>
      </c>
      <c r="C1859">
        <v>2014</v>
      </c>
      <c r="D1859" t="s">
        <v>2708</v>
      </c>
      <c r="E1859" t="s">
        <v>334</v>
      </c>
      <c r="F1859" t="s">
        <v>335</v>
      </c>
      <c r="G1859" t="s">
        <v>71</v>
      </c>
      <c r="H1859" t="s">
        <v>72</v>
      </c>
      <c r="I1859" t="s">
        <v>230</v>
      </c>
      <c r="J1859" t="s">
        <v>336</v>
      </c>
      <c r="K1859" t="s">
        <v>335</v>
      </c>
      <c r="L1859" t="s">
        <v>61</v>
      </c>
      <c r="M1859" t="s">
        <v>76</v>
      </c>
      <c r="N1859" t="s">
        <v>76</v>
      </c>
      <c r="O1859" t="s">
        <v>76</v>
      </c>
      <c r="P1859" t="s">
        <v>77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 s="1" t="s">
        <v>78</v>
      </c>
      <c r="AU1859" s="1">
        <v>0</v>
      </c>
      <c r="AV1859" s="1">
        <v>0</v>
      </c>
      <c r="AW1859" s="1">
        <v>0</v>
      </c>
      <c r="AX1859" t="s">
        <v>335</v>
      </c>
    </row>
    <row r="1860" spans="1:50" x14ac:dyDescent="0.25">
      <c r="A1860" t="s">
        <v>2917</v>
      </c>
      <c r="B1860" t="s">
        <v>101</v>
      </c>
      <c r="C1860" t="s">
        <v>864</v>
      </c>
      <c r="D1860" t="s">
        <v>2918</v>
      </c>
      <c r="E1860" t="s">
        <v>2919</v>
      </c>
      <c r="F1860" t="s">
        <v>486</v>
      </c>
      <c r="G1860" t="s">
        <v>71</v>
      </c>
      <c r="H1860" t="s">
        <v>106</v>
      </c>
      <c r="I1860" t="s">
        <v>230</v>
      </c>
      <c r="J1860" t="s">
        <v>487</v>
      </c>
      <c r="K1860" t="s">
        <v>488</v>
      </c>
      <c r="L1860" t="s">
        <v>61</v>
      </c>
      <c r="M1860" t="s">
        <v>62</v>
      </c>
      <c r="N1860" t="s">
        <v>63</v>
      </c>
      <c r="O1860" t="s">
        <v>885</v>
      </c>
      <c r="P1860" t="s">
        <v>110</v>
      </c>
      <c r="Q1860">
        <v>2</v>
      </c>
      <c r="R1860">
        <v>2</v>
      </c>
      <c r="S1860">
        <v>2</v>
      </c>
      <c r="T1860">
        <v>2</v>
      </c>
      <c r="U1860">
        <v>2</v>
      </c>
      <c r="V1860">
        <v>2</v>
      </c>
      <c r="W1860">
        <v>2</v>
      </c>
      <c r="X1860">
        <v>2</v>
      </c>
      <c r="Y1860">
        <v>2</v>
      </c>
      <c r="Z1860">
        <v>2</v>
      </c>
      <c r="AA1860">
        <v>2</v>
      </c>
      <c r="AB1860">
        <v>2</v>
      </c>
      <c r="AC1860">
        <v>2</v>
      </c>
      <c r="AD1860">
        <v>2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2</v>
      </c>
      <c r="AL1860">
        <v>0</v>
      </c>
      <c r="AM1860">
        <v>0</v>
      </c>
      <c r="AN1860">
        <v>0</v>
      </c>
      <c r="AO1860">
        <v>0</v>
      </c>
      <c r="AP1860">
        <v>2</v>
      </c>
      <c r="AQ1860">
        <v>0</v>
      </c>
      <c r="AR1860">
        <v>0</v>
      </c>
      <c r="AS1860">
        <v>0</v>
      </c>
      <c r="AT1860" s="1">
        <v>352.38</v>
      </c>
      <c r="AU1860" s="1">
        <v>704.76</v>
      </c>
      <c r="AV1860" s="1">
        <v>0</v>
      </c>
      <c r="AW1860" s="1">
        <v>704.76</v>
      </c>
      <c r="AX1860" t="s">
        <v>488</v>
      </c>
    </row>
    <row r="1861" spans="1:50" x14ac:dyDescent="0.25">
      <c r="A1861" t="s">
        <v>2920</v>
      </c>
      <c r="B1861" t="s">
        <v>51</v>
      </c>
      <c r="C1861" t="s">
        <v>52</v>
      </c>
      <c r="D1861" t="s">
        <v>2921</v>
      </c>
      <c r="E1861" t="s">
        <v>2922</v>
      </c>
      <c r="F1861" t="s">
        <v>841</v>
      </c>
      <c r="G1861" t="s">
        <v>56</v>
      </c>
      <c r="H1861" t="s">
        <v>57</v>
      </c>
      <c r="I1861" t="s">
        <v>58</v>
      </c>
      <c r="J1861" t="s">
        <v>842</v>
      </c>
      <c r="K1861" t="s">
        <v>843</v>
      </c>
      <c r="L1861" t="s">
        <v>61</v>
      </c>
      <c r="M1861" t="s">
        <v>62</v>
      </c>
      <c r="N1861" t="s">
        <v>63</v>
      </c>
      <c r="O1861" t="s">
        <v>64</v>
      </c>
      <c r="P1861" t="s">
        <v>65</v>
      </c>
      <c r="Q1861">
        <v>1</v>
      </c>
      <c r="R1861">
        <v>1</v>
      </c>
      <c r="S1861">
        <v>1</v>
      </c>
      <c r="T1861">
        <v>1</v>
      </c>
      <c r="U1861">
        <v>1</v>
      </c>
      <c r="V1861">
        <v>1</v>
      </c>
      <c r="W1861">
        <v>1</v>
      </c>
      <c r="X1861">
        <v>1</v>
      </c>
      <c r="Y1861">
        <v>1</v>
      </c>
      <c r="Z1861">
        <v>1</v>
      </c>
      <c r="AA1861">
        <v>1</v>
      </c>
      <c r="AB1861">
        <v>1</v>
      </c>
      <c r="AC1861">
        <v>1</v>
      </c>
      <c r="AD1861">
        <v>1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>
        <v>1</v>
      </c>
      <c r="AQ1861">
        <v>0</v>
      </c>
      <c r="AR1861">
        <v>0</v>
      </c>
      <c r="AS1861">
        <v>0</v>
      </c>
      <c r="AT1861" s="1">
        <v>688.32</v>
      </c>
      <c r="AU1861" s="1">
        <v>688.32</v>
      </c>
      <c r="AV1861" s="1">
        <v>0</v>
      </c>
      <c r="AW1861" s="1">
        <v>688.32</v>
      </c>
      <c r="AX1861" t="s">
        <v>843</v>
      </c>
    </row>
    <row r="1862" spans="1:50" x14ac:dyDescent="0.25">
      <c r="A1862" t="s">
        <v>2923</v>
      </c>
      <c r="B1862" t="s">
        <v>51</v>
      </c>
      <c r="C1862" t="s">
        <v>52</v>
      </c>
      <c r="D1862" t="s">
        <v>2924</v>
      </c>
      <c r="E1862" t="s">
        <v>2925</v>
      </c>
      <c r="F1862" t="s">
        <v>55</v>
      </c>
      <c r="G1862" t="s">
        <v>56</v>
      </c>
      <c r="H1862" t="s">
        <v>57</v>
      </c>
      <c r="I1862" t="s">
        <v>58</v>
      </c>
      <c r="J1862" t="s">
        <v>59</v>
      </c>
      <c r="K1862" t="s">
        <v>60</v>
      </c>
      <c r="L1862" t="s">
        <v>61</v>
      </c>
      <c r="M1862" t="s">
        <v>62</v>
      </c>
      <c r="N1862" t="s">
        <v>63</v>
      </c>
      <c r="O1862" t="s">
        <v>64</v>
      </c>
      <c r="P1862" t="s">
        <v>65</v>
      </c>
      <c r="Q1862">
        <v>133</v>
      </c>
      <c r="R1862">
        <v>133</v>
      </c>
      <c r="S1862">
        <v>133</v>
      </c>
      <c r="T1862">
        <v>133</v>
      </c>
      <c r="U1862">
        <v>133</v>
      </c>
      <c r="V1862">
        <v>133</v>
      </c>
      <c r="W1862">
        <v>133</v>
      </c>
      <c r="X1862">
        <v>133</v>
      </c>
      <c r="Y1862">
        <v>133</v>
      </c>
      <c r="Z1862">
        <v>133</v>
      </c>
      <c r="AA1862">
        <v>133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91</v>
      </c>
      <c r="AL1862">
        <v>42</v>
      </c>
      <c r="AM1862">
        <v>0</v>
      </c>
      <c r="AN1862">
        <v>0</v>
      </c>
      <c r="AO1862">
        <v>0</v>
      </c>
      <c r="AP1862">
        <v>133</v>
      </c>
      <c r="AQ1862">
        <v>0</v>
      </c>
      <c r="AR1862">
        <v>0</v>
      </c>
      <c r="AS1862">
        <v>0</v>
      </c>
      <c r="AT1862" s="1">
        <v>495.9</v>
      </c>
      <c r="AU1862" s="1">
        <v>65954.7</v>
      </c>
      <c r="AV1862" s="1">
        <v>0</v>
      </c>
      <c r="AW1862" s="1">
        <v>65954.7</v>
      </c>
      <c r="AX1862" t="s">
        <v>60</v>
      </c>
    </row>
    <row r="1863" spans="1:50" x14ac:dyDescent="0.25">
      <c r="A1863" t="s">
        <v>2926</v>
      </c>
      <c r="B1863" t="s">
        <v>101</v>
      </c>
      <c r="C1863" t="s">
        <v>615</v>
      </c>
      <c r="D1863" t="s">
        <v>2927</v>
      </c>
      <c r="E1863" t="s">
        <v>2928</v>
      </c>
      <c r="F1863" t="s">
        <v>180</v>
      </c>
      <c r="G1863" t="s">
        <v>71</v>
      </c>
      <c r="H1863" t="s">
        <v>106</v>
      </c>
      <c r="I1863" t="s">
        <v>73</v>
      </c>
      <c r="J1863" t="s">
        <v>181</v>
      </c>
      <c r="K1863" t="s">
        <v>182</v>
      </c>
      <c r="L1863" t="s">
        <v>61</v>
      </c>
      <c r="M1863" t="s">
        <v>62</v>
      </c>
      <c r="N1863" t="s">
        <v>76</v>
      </c>
      <c r="O1863" t="s">
        <v>76</v>
      </c>
      <c r="P1863" t="s">
        <v>110</v>
      </c>
      <c r="Q1863">
        <v>1</v>
      </c>
      <c r="R1863">
        <v>1</v>
      </c>
      <c r="S1863">
        <v>1</v>
      </c>
      <c r="T1863">
        <v>1</v>
      </c>
      <c r="U1863">
        <v>1</v>
      </c>
      <c r="V1863">
        <v>1</v>
      </c>
      <c r="W1863">
        <v>1</v>
      </c>
      <c r="X1863">
        <v>1</v>
      </c>
      <c r="Y1863">
        <v>1</v>
      </c>
      <c r="Z1863">
        <v>1</v>
      </c>
      <c r="AA1863">
        <v>1</v>
      </c>
      <c r="AB1863">
        <v>1</v>
      </c>
      <c r="AC1863">
        <v>1</v>
      </c>
      <c r="AD1863">
        <v>1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1</v>
      </c>
      <c r="AQ1863">
        <v>0</v>
      </c>
      <c r="AR1863">
        <v>0</v>
      </c>
      <c r="AS1863">
        <v>0</v>
      </c>
      <c r="AT1863" s="1">
        <v>379.72</v>
      </c>
      <c r="AU1863" s="1">
        <v>379.72</v>
      </c>
      <c r="AV1863" s="1">
        <v>0</v>
      </c>
      <c r="AW1863" s="1">
        <v>379.72</v>
      </c>
      <c r="AX1863" t="s">
        <v>182</v>
      </c>
    </row>
    <row r="1864" spans="1:50" x14ac:dyDescent="0.25">
      <c r="A1864" t="s">
        <v>2929</v>
      </c>
      <c r="B1864" t="s">
        <v>101</v>
      </c>
      <c r="C1864" t="s">
        <v>251</v>
      </c>
      <c r="D1864" t="s">
        <v>2930</v>
      </c>
      <c r="E1864" t="s">
        <v>2931</v>
      </c>
      <c r="F1864" t="s">
        <v>180</v>
      </c>
      <c r="G1864" t="s">
        <v>71</v>
      </c>
      <c r="H1864" t="s">
        <v>106</v>
      </c>
      <c r="I1864" t="s">
        <v>73</v>
      </c>
      <c r="J1864" t="s">
        <v>181</v>
      </c>
      <c r="K1864" t="s">
        <v>182</v>
      </c>
      <c r="L1864" t="s">
        <v>61</v>
      </c>
      <c r="M1864" t="s">
        <v>76</v>
      </c>
      <c r="N1864" t="s">
        <v>76</v>
      </c>
      <c r="O1864" t="s">
        <v>76</v>
      </c>
      <c r="P1864" t="s">
        <v>110</v>
      </c>
      <c r="Q1864">
        <v>3</v>
      </c>
      <c r="R1864">
        <v>3</v>
      </c>
      <c r="S1864">
        <v>3</v>
      </c>
      <c r="T1864">
        <v>3</v>
      </c>
      <c r="U1864">
        <v>3</v>
      </c>
      <c r="V1864">
        <v>3</v>
      </c>
      <c r="W1864">
        <v>3</v>
      </c>
      <c r="X1864">
        <v>3</v>
      </c>
      <c r="Y1864">
        <v>3</v>
      </c>
      <c r="Z1864">
        <v>3</v>
      </c>
      <c r="AA1864">
        <v>3</v>
      </c>
      <c r="AB1864">
        <v>3</v>
      </c>
      <c r="AC1864">
        <v>3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3</v>
      </c>
      <c r="AL1864">
        <v>0</v>
      </c>
      <c r="AM1864">
        <v>0</v>
      </c>
      <c r="AN1864">
        <v>0</v>
      </c>
      <c r="AO1864">
        <v>0</v>
      </c>
      <c r="AP1864">
        <v>3</v>
      </c>
      <c r="AQ1864">
        <v>0</v>
      </c>
      <c r="AR1864">
        <v>0</v>
      </c>
      <c r="AS1864">
        <v>0</v>
      </c>
      <c r="AT1864" s="1">
        <v>532.54999999999995</v>
      </c>
      <c r="AU1864" s="1">
        <v>1597.6499999999999</v>
      </c>
      <c r="AV1864" s="1">
        <v>0</v>
      </c>
      <c r="AW1864" s="1">
        <v>1597.6499999999999</v>
      </c>
      <c r="AX1864" t="s">
        <v>182</v>
      </c>
    </row>
    <row r="1865" spans="1:50" x14ac:dyDescent="0.25">
      <c r="A1865" t="s">
        <v>6311</v>
      </c>
      <c r="B1865" t="s">
        <v>51</v>
      </c>
      <c r="C1865" t="s">
        <v>156</v>
      </c>
      <c r="D1865" t="s">
        <v>6312</v>
      </c>
      <c r="E1865" t="s">
        <v>6313</v>
      </c>
      <c r="F1865" t="s">
        <v>612</v>
      </c>
      <c r="G1865" t="s">
        <v>56</v>
      </c>
      <c r="H1865" t="s">
        <v>57</v>
      </c>
      <c r="I1865" t="s">
        <v>90</v>
      </c>
      <c r="J1865" t="s">
        <v>307</v>
      </c>
      <c r="K1865" t="s">
        <v>613</v>
      </c>
      <c r="L1865" t="s">
        <v>61</v>
      </c>
      <c r="M1865" t="s">
        <v>76</v>
      </c>
      <c r="N1865" t="s">
        <v>76</v>
      </c>
      <c r="O1865" t="s">
        <v>64</v>
      </c>
      <c r="P1865" t="s">
        <v>65</v>
      </c>
      <c r="Q1865">
        <v>67</v>
      </c>
      <c r="R1865">
        <v>67</v>
      </c>
      <c r="S1865">
        <v>67</v>
      </c>
      <c r="T1865">
        <v>67</v>
      </c>
      <c r="U1865">
        <v>67</v>
      </c>
      <c r="V1865">
        <v>67</v>
      </c>
      <c r="W1865">
        <v>67</v>
      </c>
      <c r="X1865">
        <v>67</v>
      </c>
      <c r="Y1865">
        <v>67</v>
      </c>
      <c r="Z1865">
        <v>67</v>
      </c>
      <c r="AA1865">
        <v>67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41</v>
      </c>
      <c r="AL1865">
        <v>26</v>
      </c>
      <c r="AM1865">
        <v>0</v>
      </c>
      <c r="AN1865">
        <v>0</v>
      </c>
      <c r="AO1865">
        <v>0</v>
      </c>
      <c r="AP1865">
        <v>67</v>
      </c>
      <c r="AQ1865">
        <v>0</v>
      </c>
      <c r="AR1865">
        <v>0</v>
      </c>
      <c r="AS1865">
        <v>0</v>
      </c>
      <c r="AT1865" s="1">
        <v>388.09</v>
      </c>
      <c r="AU1865" s="1">
        <v>26002.03</v>
      </c>
      <c r="AV1865" s="1">
        <v>0</v>
      </c>
      <c r="AW1865" s="1">
        <v>26002.03</v>
      </c>
      <c r="AX1865" t="s">
        <v>613</v>
      </c>
    </row>
    <row r="1866" spans="1:50" x14ac:dyDescent="0.25">
      <c r="A1866" t="s">
        <v>6314</v>
      </c>
      <c r="B1866" t="s">
        <v>51</v>
      </c>
      <c r="C1866" t="s">
        <v>156</v>
      </c>
      <c r="D1866" t="s">
        <v>6315</v>
      </c>
      <c r="E1866" t="s">
        <v>6316</v>
      </c>
      <c r="F1866" t="s">
        <v>841</v>
      </c>
      <c r="G1866" t="s">
        <v>56</v>
      </c>
      <c r="H1866" t="s">
        <v>57</v>
      </c>
      <c r="I1866" t="s">
        <v>58</v>
      </c>
      <c r="J1866" t="s">
        <v>842</v>
      </c>
      <c r="K1866" t="s">
        <v>843</v>
      </c>
      <c r="L1866" t="s">
        <v>61</v>
      </c>
      <c r="M1866" t="s">
        <v>76</v>
      </c>
      <c r="N1866" t="s">
        <v>76</v>
      </c>
      <c r="O1866" t="s">
        <v>76</v>
      </c>
      <c r="P1866" t="s">
        <v>65</v>
      </c>
      <c r="Q1866">
        <v>8</v>
      </c>
      <c r="R1866">
        <v>8</v>
      </c>
      <c r="S1866">
        <v>8</v>
      </c>
      <c r="T1866">
        <v>8</v>
      </c>
      <c r="U1866">
        <v>8</v>
      </c>
      <c r="V1866">
        <v>8</v>
      </c>
      <c r="W1866">
        <v>8</v>
      </c>
      <c r="X1866">
        <v>8</v>
      </c>
      <c r="Y1866">
        <v>8</v>
      </c>
      <c r="Z1866">
        <v>8</v>
      </c>
      <c r="AA1866">
        <v>8</v>
      </c>
      <c r="AB1866">
        <v>8</v>
      </c>
      <c r="AC1866">
        <v>5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4</v>
      </c>
      <c r="AL1866">
        <v>4</v>
      </c>
      <c r="AM1866">
        <v>0</v>
      </c>
      <c r="AN1866">
        <v>0</v>
      </c>
      <c r="AO1866">
        <v>0</v>
      </c>
      <c r="AP1866">
        <v>8</v>
      </c>
      <c r="AQ1866">
        <v>0</v>
      </c>
      <c r="AR1866">
        <v>0</v>
      </c>
      <c r="AS1866">
        <v>0</v>
      </c>
      <c r="AT1866" s="1">
        <v>976.65</v>
      </c>
      <c r="AU1866" s="1">
        <v>7813.2</v>
      </c>
      <c r="AV1866" s="1">
        <v>0</v>
      </c>
      <c r="AW1866" s="1">
        <v>7813.2</v>
      </c>
      <c r="AX1866" t="s">
        <v>843</v>
      </c>
    </row>
    <row r="1867" spans="1:50" x14ac:dyDescent="0.25">
      <c r="A1867" t="s">
        <v>6350</v>
      </c>
      <c r="B1867" t="s">
        <v>67</v>
      </c>
      <c r="C1867" t="s">
        <v>94</v>
      </c>
      <c r="D1867" t="s">
        <v>6351</v>
      </c>
      <c r="E1867" t="s">
        <v>6352</v>
      </c>
      <c r="F1867" t="s">
        <v>414</v>
      </c>
      <c r="G1867" t="s">
        <v>71</v>
      </c>
      <c r="H1867" t="s">
        <v>72</v>
      </c>
      <c r="I1867" t="s">
        <v>73</v>
      </c>
      <c r="J1867" t="s">
        <v>415</v>
      </c>
      <c r="K1867" t="s">
        <v>416</v>
      </c>
      <c r="L1867" t="s">
        <v>61</v>
      </c>
      <c r="M1867" t="s">
        <v>76</v>
      </c>
      <c r="N1867" t="s">
        <v>76</v>
      </c>
      <c r="O1867" t="s">
        <v>76</v>
      </c>
      <c r="P1867" t="s">
        <v>77</v>
      </c>
      <c r="Q1867">
        <v>24</v>
      </c>
      <c r="R1867">
        <v>24</v>
      </c>
      <c r="S1867">
        <v>24</v>
      </c>
      <c r="T1867">
        <v>24</v>
      </c>
      <c r="U1867">
        <v>24</v>
      </c>
      <c r="V1867">
        <v>24</v>
      </c>
      <c r="W1867">
        <v>24</v>
      </c>
      <c r="X1867">
        <v>24</v>
      </c>
      <c r="Y1867">
        <v>24</v>
      </c>
      <c r="Z1867">
        <v>24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24</v>
      </c>
      <c r="AL1867">
        <v>0</v>
      </c>
      <c r="AM1867">
        <v>0</v>
      </c>
      <c r="AN1867">
        <v>0</v>
      </c>
      <c r="AO1867">
        <v>0</v>
      </c>
      <c r="AP1867">
        <v>24</v>
      </c>
      <c r="AQ1867">
        <v>0</v>
      </c>
      <c r="AR1867">
        <v>0</v>
      </c>
      <c r="AS1867">
        <v>0</v>
      </c>
      <c r="AT1867" s="1">
        <v>500.77</v>
      </c>
      <c r="AU1867" s="1">
        <v>12018.48</v>
      </c>
      <c r="AV1867" s="1">
        <v>0</v>
      </c>
      <c r="AW1867" s="1">
        <v>12018.48</v>
      </c>
      <c r="AX1867" t="s">
        <v>416</v>
      </c>
    </row>
    <row r="1868" spans="1:50" x14ac:dyDescent="0.25">
      <c r="A1868" t="s">
        <v>6353</v>
      </c>
      <c r="B1868" t="s">
        <v>101</v>
      </c>
      <c r="C1868" t="s">
        <v>171</v>
      </c>
      <c r="D1868" t="s">
        <v>6354</v>
      </c>
      <c r="E1868" t="s">
        <v>5471</v>
      </c>
      <c r="F1868" t="s">
        <v>414</v>
      </c>
      <c r="G1868" t="s">
        <v>71</v>
      </c>
      <c r="H1868" t="s">
        <v>106</v>
      </c>
      <c r="I1868" t="s">
        <v>73</v>
      </c>
      <c r="J1868" t="s">
        <v>415</v>
      </c>
      <c r="K1868" t="s">
        <v>416</v>
      </c>
      <c r="L1868" t="s">
        <v>61</v>
      </c>
      <c r="M1868" t="s">
        <v>76</v>
      </c>
      <c r="N1868" t="s">
        <v>76</v>
      </c>
      <c r="O1868" t="s">
        <v>76</v>
      </c>
      <c r="P1868" t="s">
        <v>110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51</v>
      </c>
      <c r="AF1868">
        <v>0</v>
      </c>
      <c r="AG1868">
        <v>620</v>
      </c>
      <c r="AH1868">
        <v>0</v>
      </c>
      <c r="AI1868">
        <v>671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671</v>
      </c>
      <c r="AR1868">
        <v>0</v>
      </c>
      <c r="AS1868">
        <v>671</v>
      </c>
      <c r="AT1868" s="1">
        <v>559.56910000000005</v>
      </c>
      <c r="AU1868" s="1">
        <v>0</v>
      </c>
      <c r="AV1868" s="1">
        <v>375470.86610000004</v>
      </c>
      <c r="AW1868" s="1">
        <v>0</v>
      </c>
      <c r="AX1868" t="s">
        <v>416</v>
      </c>
    </row>
    <row r="1869" spans="1:50" x14ac:dyDescent="0.25">
      <c r="A1869" t="s">
        <v>6355</v>
      </c>
      <c r="B1869" t="s">
        <v>67</v>
      </c>
      <c r="C1869">
        <v>2014</v>
      </c>
      <c r="D1869" t="s">
        <v>6356</v>
      </c>
      <c r="E1869" t="s">
        <v>375</v>
      </c>
      <c r="F1869" t="s">
        <v>376</v>
      </c>
      <c r="G1869" t="s">
        <v>56</v>
      </c>
      <c r="H1869" t="s">
        <v>72</v>
      </c>
      <c r="I1869" t="s">
        <v>90</v>
      </c>
      <c r="J1869" t="s">
        <v>377</v>
      </c>
      <c r="K1869" t="s">
        <v>378</v>
      </c>
      <c r="L1869" t="s">
        <v>61</v>
      </c>
      <c r="M1869" t="s">
        <v>76</v>
      </c>
      <c r="N1869" t="s">
        <v>76</v>
      </c>
      <c r="O1869" t="s">
        <v>76</v>
      </c>
      <c r="P1869" t="s">
        <v>65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 s="1" t="s">
        <v>78</v>
      </c>
      <c r="AU1869" s="1">
        <v>0</v>
      </c>
      <c r="AV1869" s="1">
        <v>0</v>
      </c>
      <c r="AW1869" s="1">
        <v>0</v>
      </c>
      <c r="AX1869" t="s">
        <v>378</v>
      </c>
    </row>
    <row r="1870" spans="1:50" x14ac:dyDescent="0.25">
      <c r="A1870" t="s">
        <v>2709</v>
      </c>
      <c r="B1870" t="s">
        <v>51</v>
      </c>
      <c r="C1870" t="s">
        <v>1264</v>
      </c>
      <c r="D1870" t="s">
        <v>2710</v>
      </c>
      <c r="E1870" t="s">
        <v>2711</v>
      </c>
      <c r="F1870" t="s">
        <v>165</v>
      </c>
      <c r="G1870" t="s">
        <v>56</v>
      </c>
      <c r="H1870" t="s">
        <v>72</v>
      </c>
      <c r="I1870" t="s">
        <v>58</v>
      </c>
      <c r="J1870" t="s">
        <v>166</v>
      </c>
      <c r="K1870" t="s">
        <v>167</v>
      </c>
      <c r="L1870" t="s">
        <v>61</v>
      </c>
      <c r="M1870" t="s">
        <v>76</v>
      </c>
      <c r="N1870" t="s">
        <v>76</v>
      </c>
      <c r="O1870" t="s">
        <v>76</v>
      </c>
      <c r="P1870" t="s">
        <v>65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 s="1" t="s">
        <v>78</v>
      </c>
      <c r="AU1870" s="1">
        <v>0</v>
      </c>
      <c r="AV1870" s="1">
        <v>0</v>
      </c>
      <c r="AW1870" s="1">
        <v>0</v>
      </c>
      <c r="AX1870" t="s">
        <v>167</v>
      </c>
    </row>
    <row r="1871" spans="1:50" x14ac:dyDescent="0.25">
      <c r="A1871" t="s">
        <v>2712</v>
      </c>
      <c r="B1871" t="s">
        <v>67</v>
      </c>
      <c r="C1871">
        <v>2014</v>
      </c>
      <c r="D1871" t="s">
        <v>2713</v>
      </c>
      <c r="E1871" t="s">
        <v>1237</v>
      </c>
      <c r="F1871" t="s">
        <v>1238</v>
      </c>
      <c r="G1871" t="s">
        <v>71</v>
      </c>
      <c r="H1871" t="s">
        <v>72</v>
      </c>
      <c r="I1871" t="s">
        <v>280</v>
      </c>
      <c r="J1871" t="s">
        <v>1239</v>
      </c>
      <c r="K1871" t="s">
        <v>1240</v>
      </c>
      <c r="L1871" t="s">
        <v>61</v>
      </c>
      <c r="M1871" t="s">
        <v>62</v>
      </c>
      <c r="N1871" t="s">
        <v>76</v>
      </c>
      <c r="O1871" t="s">
        <v>76</v>
      </c>
      <c r="P1871" t="s">
        <v>77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 s="1" t="s">
        <v>78</v>
      </c>
      <c r="AU1871" s="1">
        <v>0</v>
      </c>
      <c r="AV1871" s="1">
        <v>0</v>
      </c>
      <c r="AW1871" s="1">
        <v>0</v>
      </c>
      <c r="AX1871" t="s">
        <v>1240</v>
      </c>
    </row>
    <row r="1872" spans="1:50" x14ac:dyDescent="0.25">
      <c r="A1872" t="s">
        <v>2714</v>
      </c>
      <c r="B1872" t="s">
        <v>67</v>
      </c>
      <c r="C1872">
        <v>2014</v>
      </c>
      <c r="D1872" t="s">
        <v>2715</v>
      </c>
      <c r="E1872" t="s">
        <v>1318</v>
      </c>
      <c r="F1872" t="s">
        <v>1063</v>
      </c>
      <c r="G1872" t="s">
        <v>71</v>
      </c>
      <c r="H1872" t="s">
        <v>72</v>
      </c>
      <c r="I1872" t="s">
        <v>73</v>
      </c>
      <c r="J1872" t="s">
        <v>1064</v>
      </c>
      <c r="K1872" t="s">
        <v>1065</v>
      </c>
      <c r="L1872" t="s">
        <v>61</v>
      </c>
      <c r="M1872" t="s">
        <v>76</v>
      </c>
      <c r="N1872" t="s">
        <v>76</v>
      </c>
      <c r="O1872" t="s">
        <v>76</v>
      </c>
      <c r="P1872" t="s">
        <v>77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 s="1" t="s">
        <v>78</v>
      </c>
      <c r="AU1872" s="1">
        <v>0</v>
      </c>
      <c r="AV1872" s="1">
        <v>0</v>
      </c>
      <c r="AW1872" s="1">
        <v>0</v>
      </c>
      <c r="AX1872" t="s">
        <v>1065</v>
      </c>
    </row>
    <row r="1873" spans="1:50" x14ac:dyDescent="0.25">
      <c r="A1873" t="s">
        <v>2716</v>
      </c>
      <c r="B1873" t="s">
        <v>51</v>
      </c>
      <c r="C1873">
        <v>2013</v>
      </c>
      <c r="D1873" t="s">
        <v>2717</v>
      </c>
      <c r="E1873" t="s">
        <v>2718</v>
      </c>
      <c r="F1873" t="s">
        <v>673</v>
      </c>
      <c r="G1873" t="s">
        <v>71</v>
      </c>
      <c r="H1873" t="s">
        <v>57</v>
      </c>
      <c r="I1873" t="s">
        <v>674</v>
      </c>
      <c r="J1873" t="s">
        <v>672</v>
      </c>
      <c r="K1873" t="s">
        <v>675</v>
      </c>
      <c r="L1873" t="s">
        <v>61</v>
      </c>
      <c r="M1873" t="s">
        <v>62</v>
      </c>
      <c r="N1873" t="s">
        <v>76</v>
      </c>
      <c r="O1873" t="s">
        <v>76</v>
      </c>
      <c r="P1873" t="s">
        <v>110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 s="1" t="s">
        <v>78</v>
      </c>
      <c r="AU1873" s="1">
        <v>0</v>
      </c>
      <c r="AV1873" s="1">
        <v>0</v>
      </c>
      <c r="AW1873" s="1">
        <v>0</v>
      </c>
      <c r="AX1873" t="s">
        <v>675</v>
      </c>
    </row>
    <row r="1874" spans="1:50" x14ac:dyDescent="0.25">
      <c r="A1874" t="s">
        <v>2719</v>
      </c>
      <c r="B1874" t="s">
        <v>101</v>
      </c>
      <c r="C1874" t="s">
        <v>615</v>
      </c>
      <c r="D1874" t="s">
        <v>2720</v>
      </c>
      <c r="E1874" t="s">
        <v>2721</v>
      </c>
      <c r="F1874" t="s">
        <v>180</v>
      </c>
      <c r="G1874" t="s">
        <v>71</v>
      </c>
      <c r="H1874" t="s">
        <v>106</v>
      </c>
      <c r="I1874" t="s">
        <v>73</v>
      </c>
      <c r="J1874" t="s">
        <v>181</v>
      </c>
      <c r="K1874" t="s">
        <v>182</v>
      </c>
      <c r="L1874" t="s">
        <v>61</v>
      </c>
      <c r="M1874" t="s">
        <v>62</v>
      </c>
      <c r="N1874" t="s">
        <v>76</v>
      </c>
      <c r="O1874" t="s">
        <v>76</v>
      </c>
      <c r="P1874" t="s">
        <v>110</v>
      </c>
      <c r="Q1874">
        <v>3</v>
      </c>
      <c r="R1874">
        <v>3</v>
      </c>
      <c r="S1874">
        <v>3</v>
      </c>
      <c r="T1874">
        <v>3</v>
      </c>
      <c r="U1874">
        <v>3</v>
      </c>
      <c r="V1874">
        <v>3</v>
      </c>
      <c r="W1874">
        <v>3</v>
      </c>
      <c r="X1874">
        <v>3</v>
      </c>
      <c r="Y1874">
        <v>3</v>
      </c>
      <c r="Z1874">
        <v>3</v>
      </c>
      <c r="AA1874">
        <v>3</v>
      </c>
      <c r="AB1874">
        <v>3</v>
      </c>
      <c r="AC1874">
        <v>3</v>
      </c>
      <c r="AD1874">
        <v>3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3</v>
      </c>
      <c r="AL1874">
        <v>0</v>
      </c>
      <c r="AM1874">
        <v>0</v>
      </c>
      <c r="AN1874">
        <v>0</v>
      </c>
      <c r="AO1874">
        <v>0</v>
      </c>
      <c r="AP1874">
        <v>3</v>
      </c>
      <c r="AQ1874">
        <v>0</v>
      </c>
      <c r="AR1874">
        <v>0</v>
      </c>
      <c r="AS1874">
        <v>0</v>
      </c>
      <c r="AT1874" s="1">
        <v>532.72</v>
      </c>
      <c r="AU1874" s="1">
        <v>1598.16</v>
      </c>
      <c r="AV1874" s="1">
        <v>0</v>
      </c>
      <c r="AW1874" s="1">
        <v>1598.16</v>
      </c>
      <c r="AX1874" t="s">
        <v>182</v>
      </c>
    </row>
    <row r="1875" spans="1:50" x14ac:dyDescent="0.25">
      <c r="A1875" t="s">
        <v>3297</v>
      </c>
      <c r="B1875" t="s">
        <v>67</v>
      </c>
      <c r="C1875">
        <v>2014</v>
      </c>
      <c r="D1875" t="s">
        <v>3298</v>
      </c>
      <c r="E1875" t="s">
        <v>389</v>
      </c>
      <c r="F1875" t="s">
        <v>390</v>
      </c>
      <c r="G1875" t="s">
        <v>71</v>
      </c>
      <c r="H1875" t="s">
        <v>72</v>
      </c>
      <c r="I1875" t="s">
        <v>391</v>
      </c>
      <c r="J1875" t="s">
        <v>392</v>
      </c>
      <c r="K1875" t="s">
        <v>393</v>
      </c>
      <c r="L1875" t="s">
        <v>61</v>
      </c>
      <c r="M1875" t="s">
        <v>62</v>
      </c>
      <c r="N1875" t="s">
        <v>63</v>
      </c>
      <c r="O1875" t="s">
        <v>85</v>
      </c>
      <c r="P1875" t="s">
        <v>77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 s="1" t="s">
        <v>78</v>
      </c>
      <c r="AU1875" s="1">
        <v>0</v>
      </c>
      <c r="AV1875" s="1">
        <v>0</v>
      </c>
      <c r="AW1875" s="1">
        <v>0</v>
      </c>
      <c r="AX1875" t="s">
        <v>393</v>
      </c>
    </row>
    <row r="1876" spans="1:50" x14ac:dyDescent="0.25">
      <c r="A1876" t="s">
        <v>3299</v>
      </c>
      <c r="B1876" t="s">
        <v>101</v>
      </c>
      <c r="C1876" t="s">
        <v>171</v>
      </c>
      <c r="D1876" t="s">
        <v>3300</v>
      </c>
      <c r="E1876" t="s">
        <v>450</v>
      </c>
      <c r="F1876" t="s">
        <v>451</v>
      </c>
      <c r="G1876" t="s">
        <v>71</v>
      </c>
      <c r="H1876" t="s">
        <v>106</v>
      </c>
      <c r="I1876" t="s">
        <v>73</v>
      </c>
      <c r="J1876" t="s">
        <v>452</v>
      </c>
      <c r="K1876" t="s">
        <v>453</v>
      </c>
      <c r="L1876" t="s">
        <v>61</v>
      </c>
      <c r="M1876" t="s">
        <v>76</v>
      </c>
      <c r="N1876" t="s">
        <v>76</v>
      </c>
      <c r="O1876" t="s">
        <v>76</v>
      </c>
      <c r="P1876" t="s">
        <v>110</v>
      </c>
      <c r="Q1876">
        <v>41</v>
      </c>
      <c r="R1876">
        <v>41</v>
      </c>
      <c r="S1876">
        <v>31</v>
      </c>
      <c r="T1876">
        <v>31</v>
      </c>
      <c r="U1876">
        <v>22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167</v>
      </c>
      <c r="AH1876">
        <v>0</v>
      </c>
      <c r="AI1876">
        <v>167</v>
      </c>
      <c r="AJ1876">
        <v>22</v>
      </c>
      <c r="AK1876">
        <v>41</v>
      </c>
      <c r="AL1876">
        <v>0</v>
      </c>
      <c r="AM1876">
        <v>0</v>
      </c>
      <c r="AN1876">
        <v>0</v>
      </c>
      <c r="AO1876">
        <v>0</v>
      </c>
      <c r="AP1876">
        <v>41</v>
      </c>
      <c r="AQ1876">
        <v>105</v>
      </c>
      <c r="AR1876">
        <v>62</v>
      </c>
      <c r="AS1876">
        <v>97</v>
      </c>
      <c r="AT1876" s="1">
        <v>572.15</v>
      </c>
      <c r="AU1876" s="1">
        <v>23458.149999999998</v>
      </c>
      <c r="AV1876" s="1">
        <v>95549.05</v>
      </c>
      <c r="AW1876" s="1">
        <v>0</v>
      </c>
      <c r="AX1876" t="s">
        <v>453</v>
      </c>
    </row>
    <row r="1877" spans="1:50" x14ac:dyDescent="0.25">
      <c r="A1877" t="s">
        <v>3301</v>
      </c>
      <c r="B1877" t="s">
        <v>67</v>
      </c>
      <c r="C1877">
        <v>2014</v>
      </c>
      <c r="D1877" t="s">
        <v>3302</v>
      </c>
      <c r="E1877" t="s">
        <v>771</v>
      </c>
      <c r="F1877" t="s">
        <v>618</v>
      </c>
      <c r="G1877" t="s">
        <v>71</v>
      </c>
      <c r="H1877" t="s">
        <v>72</v>
      </c>
      <c r="I1877" t="s">
        <v>73</v>
      </c>
      <c r="J1877" t="s">
        <v>619</v>
      </c>
      <c r="K1877" t="s">
        <v>620</v>
      </c>
      <c r="L1877" t="s">
        <v>61</v>
      </c>
      <c r="M1877" t="s">
        <v>62</v>
      </c>
      <c r="N1877" t="s">
        <v>63</v>
      </c>
      <c r="O1877" t="s">
        <v>85</v>
      </c>
      <c r="P1877" t="s">
        <v>77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 s="1" t="s">
        <v>78</v>
      </c>
      <c r="AU1877" s="1">
        <v>0</v>
      </c>
      <c r="AV1877" s="1">
        <v>0</v>
      </c>
      <c r="AW1877" s="1">
        <v>0</v>
      </c>
      <c r="AX1877" t="s">
        <v>620</v>
      </c>
    </row>
    <row r="1878" spans="1:50" x14ac:dyDescent="0.25">
      <c r="A1878" t="s">
        <v>3303</v>
      </c>
      <c r="B1878" t="s">
        <v>101</v>
      </c>
      <c r="C1878" t="s">
        <v>251</v>
      </c>
      <c r="D1878" t="s">
        <v>3304</v>
      </c>
      <c r="E1878" t="s">
        <v>3183</v>
      </c>
      <c r="F1878" t="s">
        <v>499</v>
      </c>
      <c r="G1878" t="s">
        <v>71</v>
      </c>
      <c r="H1878" t="s">
        <v>106</v>
      </c>
      <c r="I1878" t="s">
        <v>73</v>
      </c>
      <c r="J1878" t="s">
        <v>498</v>
      </c>
      <c r="K1878" t="s">
        <v>500</v>
      </c>
      <c r="L1878" t="s">
        <v>61</v>
      </c>
      <c r="M1878" t="s">
        <v>76</v>
      </c>
      <c r="N1878" t="s">
        <v>76</v>
      </c>
      <c r="O1878" t="s">
        <v>76</v>
      </c>
      <c r="P1878" t="s">
        <v>110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 s="1" t="s">
        <v>78</v>
      </c>
      <c r="AU1878" s="1">
        <v>0</v>
      </c>
      <c r="AV1878" s="1">
        <v>0</v>
      </c>
      <c r="AW1878" s="1">
        <v>0</v>
      </c>
      <c r="AX1878" t="s">
        <v>500</v>
      </c>
    </row>
    <row r="1879" spans="1:50" x14ac:dyDescent="0.25">
      <c r="A1879" t="s">
        <v>3305</v>
      </c>
      <c r="B1879" t="s">
        <v>51</v>
      </c>
      <c r="C1879">
        <v>2013</v>
      </c>
      <c r="D1879" t="s">
        <v>3306</v>
      </c>
      <c r="E1879" t="s">
        <v>3307</v>
      </c>
      <c r="F1879" t="s">
        <v>3308</v>
      </c>
      <c r="G1879" t="s">
        <v>76</v>
      </c>
      <c r="H1879" t="s">
        <v>57</v>
      </c>
      <c r="I1879" t="s">
        <v>73</v>
      </c>
      <c r="J1879" t="s">
        <v>76</v>
      </c>
      <c r="K1879" t="s">
        <v>76</v>
      </c>
      <c r="L1879" t="s">
        <v>61</v>
      </c>
      <c r="M1879" t="s">
        <v>62</v>
      </c>
      <c r="N1879" t="s">
        <v>63</v>
      </c>
      <c r="O1879" t="s">
        <v>120</v>
      </c>
      <c r="P1879" t="s">
        <v>120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 s="1" t="s">
        <v>78</v>
      </c>
      <c r="AU1879" s="1">
        <v>0</v>
      </c>
      <c r="AV1879" s="1">
        <v>0</v>
      </c>
      <c r="AW1879" s="1">
        <v>0</v>
      </c>
      <c r="AX1879" t="s">
        <v>76</v>
      </c>
    </row>
    <row r="1880" spans="1:50" x14ac:dyDescent="0.25">
      <c r="A1880" t="s">
        <v>2722</v>
      </c>
      <c r="B1880" t="s">
        <v>67</v>
      </c>
      <c r="C1880" t="s">
        <v>575</v>
      </c>
      <c r="D1880" t="s">
        <v>2723</v>
      </c>
      <c r="E1880" t="s">
        <v>2724</v>
      </c>
      <c r="F1880" t="s">
        <v>535</v>
      </c>
      <c r="G1880" t="s">
        <v>71</v>
      </c>
      <c r="H1880" t="s">
        <v>72</v>
      </c>
      <c r="I1880" t="s">
        <v>230</v>
      </c>
      <c r="J1880" t="s">
        <v>536</v>
      </c>
      <c r="K1880" t="s">
        <v>537</v>
      </c>
      <c r="L1880" t="s">
        <v>61</v>
      </c>
      <c r="M1880" t="s">
        <v>62</v>
      </c>
      <c r="N1880" t="s">
        <v>76</v>
      </c>
      <c r="O1880" t="s">
        <v>76</v>
      </c>
      <c r="P1880" t="s">
        <v>77</v>
      </c>
      <c r="Q1880">
        <v>171</v>
      </c>
      <c r="R1880">
        <v>171</v>
      </c>
      <c r="S1880">
        <v>171</v>
      </c>
      <c r="T1880">
        <v>171</v>
      </c>
      <c r="U1880">
        <v>171</v>
      </c>
      <c r="V1880">
        <v>171</v>
      </c>
      <c r="W1880">
        <v>171</v>
      </c>
      <c r="X1880">
        <v>171</v>
      </c>
      <c r="Y1880">
        <v>171</v>
      </c>
      <c r="Z1880">
        <v>171</v>
      </c>
      <c r="AA1880">
        <v>171</v>
      </c>
      <c r="AB1880">
        <v>171</v>
      </c>
      <c r="AC1880">
        <v>171</v>
      </c>
      <c r="AD1880">
        <v>171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171</v>
      </c>
      <c r="AL1880">
        <v>0</v>
      </c>
      <c r="AM1880">
        <v>0</v>
      </c>
      <c r="AN1880">
        <v>0</v>
      </c>
      <c r="AO1880">
        <v>0</v>
      </c>
      <c r="AP1880">
        <v>171</v>
      </c>
      <c r="AQ1880">
        <v>0</v>
      </c>
      <c r="AR1880">
        <v>0</v>
      </c>
      <c r="AS1880">
        <v>0</v>
      </c>
      <c r="AT1880" s="1">
        <v>421.7</v>
      </c>
      <c r="AU1880" s="1">
        <v>72110.7</v>
      </c>
      <c r="AV1880" s="1">
        <v>0</v>
      </c>
      <c r="AW1880" s="1">
        <v>72110.7</v>
      </c>
      <c r="AX1880" t="s">
        <v>537</v>
      </c>
    </row>
    <row r="1881" spans="1:50" x14ac:dyDescent="0.25">
      <c r="A1881" t="s">
        <v>2725</v>
      </c>
      <c r="B1881" t="s">
        <v>51</v>
      </c>
      <c r="C1881" t="s">
        <v>156</v>
      </c>
      <c r="D1881" t="s">
        <v>2726</v>
      </c>
      <c r="E1881" t="s">
        <v>2727</v>
      </c>
      <c r="F1881" t="s">
        <v>409</v>
      </c>
      <c r="G1881" t="s">
        <v>56</v>
      </c>
      <c r="H1881" t="s">
        <v>57</v>
      </c>
      <c r="I1881" t="s">
        <v>90</v>
      </c>
      <c r="J1881" t="s">
        <v>307</v>
      </c>
      <c r="K1881" t="s">
        <v>410</v>
      </c>
      <c r="L1881" t="s">
        <v>61</v>
      </c>
      <c r="M1881" t="s">
        <v>76</v>
      </c>
      <c r="N1881" t="s">
        <v>76</v>
      </c>
      <c r="O1881" t="s">
        <v>76</v>
      </c>
      <c r="P1881" t="s">
        <v>65</v>
      </c>
      <c r="Q1881">
        <v>396</v>
      </c>
      <c r="R1881">
        <v>396</v>
      </c>
      <c r="S1881">
        <v>36</v>
      </c>
      <c r="T1881">
        <v>26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2320</v>
      </c>
      <c r="AH1881">
        <v>0</v>
      </c>
      <c r="AI1881">
        <v>2320</v>
      </c>
      <c r="AJ1881">
        <v>617</v>
      </c>
      <c r="AK1881">
        <v>71</v>
      </c>
      <c r="AL1881">
        <v>70</v>
      </c>
      <c r="AM1881">
        <v>0</v>
      </c>
      <c r="AN1881">
        <v>255</v>
      </c>
      <c r="AO1881">
        <v>0</v>
      </c>
      <c r="AP1881">
        <v>396</v>
      </c>
      <c r="AQ1881">
        <v>1024</v>
      </c>
      <c r="AR1881">
        <v>1296</v>
      </c>
      <c r="AS1881">
        <v>440</v>
      </c>
      <c r="AT1881" s="1">
        <v>364.63</v>
      </c>
      <c r="AU1881" s="1">
        <v>144393.48000000001</v>
      </c>
      <c r="AV1881" s="1">
        <v>845941.6</v>
      </c>
      <c r="AW1881" s="1">
        <v>0</v>
      </c>
      <c r="AX1881" t="s">
        <v>410</v>
      </c>
    </row>
    <row r="1882" spans="1:50" x14ac:dyDescent="0.25">
      <c r="A1882" t="s">
        <v>2728</v>
      </c>
      <c r="B1882" t="s">
        <v>51</v>
      </c>
      <c r="C1882" t="s">
        <v>122</v>
      </c>
      <c r="D1882" t="s">
        <v>2729</v>
      </c>
      <c r="E1882" t="s">
        <v>2730</v>
      </c>
      <c r="F1882" t="s">
        <v>125</v>
      </c>
      <c r="G1882" t="s">
        <v>76</v>
      </c>
      <c r="H1882" t="s">
        <v>57</v>
      </c>
      <c r="I1882" t="s">
        <v>126</v>
      </c>
      <c r="J1882" t="s">
        <v>76</v>
      </c>
      <c r="K1882" t="s">
        <v>76</v>
      </c>
      <c r="L1882" t="s">
        <v>61</v>
      </c>
      <c r="M1882" t="s">
        <v>76</v>
      </c>
      <c r="N1882" t="s">
        <v>76</v>
      </c>
      <c r="O1882" t="s">
        <v>76</v>
      </c>
      <c r="P1882" t="s">
        <v>127</v>
      </c>
      <c r="Q1882">
        <v>17</v>
      </c>
      <c r="R1882">
        <v>17</v>
      </c>
      <c r="S1882">
        <v>17</v>
      </c>
      <c r="T1882">
        <v>17</v>
      </c>
      <c r="U1882">
        <v>9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17</v>
      </c>
      <c r="AL1882">
        <v>0</v>
      </c>
      <c r="AM1882">
        <v>0</v>
      </c>
      <c r="AN1882">
        <v>0</v>
      </c>
      <c r="AO1882">
        <v>0</v>
      </c>
      <c r="AP1882">
        <v>17</v>
      </c>
      <c r="AQ1882">
        <v>0</v>
      </c>
      <c r="AR1882">
        <v>0</v>
      </c>
      <c r="AS1882">
        <v>0</v>
      </c>
      <c r="AT1882" s="1">
        <v>9647</v>
      </c>
      <c r="AU1882" s="1">
        <v>163999</v>
      </c>
      <c r="AV1882" s="1">
        <v>0</v>
      </c>
      <c r="AW1882" s="1">
        <v>0</v>
      </c>
      <c r="AX1882" t="s">
        <v>125</v>
      </c>
    </row>
    <row r="1883" spans="1:50" x14ac:dyDescent="0.25">
      <c r="A1883" t="s">
        <v>2932</v>
      </c>
      <c r="B1883" t="s">
        <v>67</v>
      </c>
      <c r="C1883">
        <v>2014</v>
      </c>
      <c r="D1883" t="s">
        <v>2933</v>
      </c>
      <c r="E1883" t="s">
        <v>954</v>
      </c>
      <c r="F1883" t="s">
        <v>229</v>
      </c>
      <c r="G1883" t="s">
        <v>71</v>
      </c>
      <c r="H1883" t="s">
        <v>72</v>
      </c>
      <c r="I1883" t="s">
        <v>230</v>
      </c>
      <c r="J1883" t="s">
        <v>231</v>
      </c>
      <c r="K1883" t="s">
        <v>229</v>
      </c>
      <c r="L1883" t="s">
        <v>61</v>
      </c>
      <c r="M1883" t="s">
        <v>62</v>
      </c>
      <c r="N1883" t="s">
        <v>76</v>
      </c>
      <c r="O1883" t="s">
        <v>76</v>
      </c>
      <c r="P1883" t="s">
        <v>77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 s="1" t="s">
        <v>78</v>
      </c>
      <c r="AU1883" s="1">
        <v>0</v>
      </c>
      <c r="AV1883" s="1">
        <v>0</v>
      </c>
      <c r="AW1883" s="1">
        <v>0</v>
      </c>
      <c r="AX1883" t="s">
        <v>229</v>
      </c>
    </row>
    <row r="1884" spans="1:50" x14ac:dyDescent="0.25">
      <c r="A1884" t="s">
        <v>2934</v>
      </c>
      <c r="B1884" t="s">
        <v>101</v>
      </c>
      <c r="C1884" t="s">
        <v>864</v>
      </c>
      <c r="D1884" t="s">
        <v>2935</v>
      </c>
      <c r="E1884" t="s">
        <v>2936</v>
      </c>
      <c r="F1884" t="s">
        <v>293</v>
      </c>
      <c r="G1884" t="s">
        <v>71</v>
      </c>
      <c r="H1884" t="s">
        <v>106</v>
      </c>
      <c r="I1884" t="s">
        <v>73</v>
      </c>
      <c r="J1884" t="s">
        <v>294</v>
      </c>
      <c r="K1884" t="s">
        <v>295</v>
      </c>
      <c r="L1884" t="s">
        <v>61</v>
      </c>
      <c r="M1884" t="s">
        <v>62</v>
      </c>
      <c r="N1884" t="s">
        <v>63</v>
      </c>
      <c r="O1884" t="s">
        <v>885</v>
      </c>
      <c r="P1884" t="s">
        <v>110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 s="1" t="s">
        <v>78</v>
      </c>
      <c r="AU1884" s="1">
        <v>0</v>
      </c>
      <c r="AV1884" s="1">
        <v>0</v>
      </c>
      <c r="AW1884" s="1">
        <v>0</v>
      </c>
      <c r="AX1884" t="s">
        <v>295</v>
      </c>
    </row>
    <row r="1885" spans="1:50" x14ac:dyDescent="0.25">
      <c r="A1885" t="s">
        <v>3735</v>
      </c>
      <c r="B1885" t="s">
        <v>67</v>
      </c>
      <c r="C1885">
        <v>2014</v>
      </c>
      <c r="D1885" t="s">
        <v>3736</v>
      </c>
      <c r="E1885" t="s">
        <v>353</v>
      </c>
      <c r="F1885" t="s">
        <v>354</v>
      </c>
      <c r="G1885" t="s">
        <v>71</v>
      </c>
      <c r="H1885" t="s">
        <v>72</v>
      </c>
      <c r="I1885" t="s">
        <v>355</v>
      </c>
      <c r="J1885" t="s">
        <v>356</v>
      </c>
      <c r="K1885" t="s">
        <v>357</v>
      </c>
      <c r="L1885" t="s">
        <v>61</v>
      </c>
      <c r="M1885" t="s">
        <v>62</v>
      </c>
      <c r="N1885" t="s">
        <v>76</v>
      </c>
      <c r="O1885" t="s">
        <v>76</v>
      </c>
      <c r="P1885" t="s">
        <v>77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 s="1" t="s">
        <v>78</v>
      </c>
      <c r="AU1885" s="1">
        <v>0</v>
      </c>
      <c r="AV1885" s="1">
        <v>0</v>
      </c>
      <c r="AW1885" s="1">
        <v>0</v>
      </c>
      <c r="AX1885" t="s">
        <v>357</v>
      </c>
    </row>
    <row r="1886" spans="1:50" x14ac:dyDescent="0.25">
      <c r="A1886" t="s">
        <v>3823</v>
      </c>
      <c r="B1886" t="s">
        <v>51</v>
      </c>
      <c r="C1886" t="s">
        <v>52</v>
      </c>
      <c r="D1886" t="s">
        <v>3824</v>
      </c>
      <c r="E1886" t="s">
        <v>3494</v>
      </c>
      <c r="F1886" t="s">
        <v>3825</v>
      </c>
      <c r="G1886" t="s">
        <v>56</v>
      </c>
      <c r="H1886" t="s">
        <v>57</v>
      </c>
      <c r="I1886" t="s">
        <v>90</v>
      </c>
      <c r="J1886" t="s">
        <v>2616</v>
      </c>
      <c r="K1886" t="s">
        <v>3826</v>
      </c>
      <c r="L1886" t="s">
        <v>61</v>
      </c>
      <c r="M1886" t="s">
        <v>62</v>
      </c>
      <c r="N1886" t="s">
        <v>63</v>
      </c>
      <c r="O1886" t="s">
        <v>372</v>
      </c>
      <c r="P1886" t="s">
        <v>65</v>
      </c>
      <c r="Q1886">
        <v>1</v>
      </c>
      <c r="R1886">
        <v>1</v>
      </c>
      <c r="S1886">
        <v>1</v>
      </c>
      <c r="T1886">
        <v>1</v>
      </c>
      <c r="U1886">
        <v>1</v>
      </c>
      <c r="V1886">
        <v>1</v>
      </c>
      <c r="W1886">
        <v>1</v>
      </c>
      <c r="X1886">
        <v>1</v>
      </c>
      <c r="Y1886">
        <v>1</v>
      </c>
      <c r="Z1886">
        <v>1</v>
      </c>
      <c r="AA1886">
        <v>1</v>
      </c>
      <c r="AB1886">
        <v>1</v>
      </c>
      <c r="AC1886">
        <v>1</v>
      </c>
      <c r="AD1886">
        <v>1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1</v>
      </c>
      <c r="AQ1886">
        <v>0</v>
      </c>
      <c r="AR1886">
        <v>0</v>
      </c>
      <c r="AS1886">
        <v>0</v>
      </c>
      <c r="AT1886" s="1">
        <v>458.21</v>
      </c>
      <c r="AU1886" s="1">
        <v>458.21</v>
      </c>
      <c r="AV1886" s="1">
        <v>0</v>
      </c>
      <c r="AW1886" s="1">
        <v>458.21</v>
      </c>
      <c r="AX1886" t="s">
        <v>3826</v>
      </c>
    </row>
    <row r="1887" spans="1:50" x14ac:dyDescent="0.25">
      <c r="A1887" t="s">
        <v>3827</v>
      </c>
      <c r="B1887" t="s">
        <v>67</v>
      </c>
      <c r="C1887">
        <v>2014</v>
      </c>
      <c r="D1887" t="s">
        <v>3828</v>
      </c>
      <c r="E1887" t="s">
        <v>3793</v>
      </c>
      <c r="F1887" t="s">
        <v>3794</v>
      </c>
      <c r="G1887" t="s">
        <v>71</v>
      </c>
      <c r="H1887" t="s">
        <v>72</v>
      </c>
      <c r="I1887" t="s">
        <v>73</v>
      </c>
      <c r="J1887" t="s">
        <v>221</v>
      </c>
      <c r="K1887" t="s">
        <v>3795</v>
      </c>
      <c r="L1887" t="s">
        <v>61</v>
      </c>
      <c r="M1887" t="s">
        <v>76</v>
      </c>
      <c r="N1887" t="s">
        <v>76</v>
      </c>
      <c r="O1887" t="s">
        <v>76</v>
      </c>
      <c r="P1887" t="s">
        <v>77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 s="1" t="s">
        <v>78</v>
      </c>
      <c r="AU1887" s="1">
        <v>0</v>
      </c>
      <c r="AV1887" s="1">
        <v>0</v>
      </c>
      <c r="AW1887" s="1">
        <v>0</v>
      </c>
      <c r="AX1887" t="s">
        <v>3795</v>
      </c>
    </row>
    <row r="1888" spans="1:50" x14ac:dyDescent="0.25">
      <c r="A1888" t="s">
        <v>3829</v>
      </c>
      <c r="B1888" t="s">
        <v>101</v>
      </c>
      <c r="C1888" t="s">
        <v>718</v>
      </c>
      <c r="D1888" t="s">
        <v>3830</v>
      </c>
      <c r="E1888" t="s">
        <v>3831</v>
      </c>
      <c r="F1888" t="s">
        <v>486</v>
      </c>
      <c r="G1888" t="s">
        <v>71</v>
      </c>
      <c r="H1888" t="s">
        <v>106</v>
      </c>
      <c r="I1888" t="s">
        <v>230</v>
      </c>
      <c r="J1888" t="s">
        <v>487</v>
      </c>
      <c r="K1888" t="s">
        <v>488</v>
      </c>
      <c r="L1888" t="s">
        <v>61</v>
      </c>
      <c r="M1888" t="s">
        <v>76</v>
      </c>
      <c r="N1888" t="s">
        <v>76</v>
      </c>
      <c r="O1888" t="s">
        <v>76</v>
      </c>
      <c r="P1888" t="s">
        <v>110</v>
      </c>
      <c r="Q1888">
        <v>4</v>
      </c>
      <c r="R1888">
        <v>4</v>
      </c>
      <c r="S1888">
        <v>4</v>
      </c>
      <c r="T1888">
        <v>4</v>
      </c>
      <c r="U1888">
        <v>4</v>
      </c>
      <c r="V1888">
        <v>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1</v>
      </c>
      <c r="AK1888">
        <v>4</v>
      </c>
      <c r="AL1888">
        <v>0</v>
      </c>
      <c r="AM1888">
        <v>0</v>
      </c>
      <c r="AN1888">
        <v>0</v>
      </c>
      <c r="AO1888">
        <v>0</v>
      </c>
      <c r="AP1888">
        <v>4</v>
      </c>
      <c r="AQ1888">
        <v>0</v>
      </c>
      <c r="AR1888">
        <v>0</v>
      </c>
      <c r="AS1888">
        <v>0</v>
      </c>
      <c r="AT1888" s="1">
        <v>444.71</v>
      </c>
      <c r="AU1888" s="1">
        <v>1778.84</v>
      </c>
      <c r="AV1888" s="1">
        <v>0</v>
      </c>
      <c r="AW1888" s="1">
        <v>0</v>
      </c>
      <c r="AX1888" t="s">
        <v>488</v>
      </c>
    </row>
    <row r="1889" spans="1:50" x14ac:dyDescent="0.25">
      <c r="A1889" t="s">
        <v>3309</v>
      </c>
      <c r="B1889" t="s">
        <v>67</v>
      </c>
      <c r="C1889">
        <v>2014</v>
      </c>
      <c r="D1889" t="s">
        <v>3310</v>
      </c>
      <c r="E1889" t="s">
        <v>268</v>
      </c>
      <c r="F1889" t="s">
        <v>269</v>
      </c>
      <c r="G1889" t="s">
        <v>71</v>
      </c>
      <c r="H1889" t="s">
        <v>72</v>
      </c>
      <c r="I1889" t="s">
        <v>73</v>
      </c>
      <c r="J1889" t="s">
        <v>270</v>
      </c>
      <c r="K1889" t="s">
        <v>271</v>
      </c>
      <c r="L1889" t="s">
        <v>61</v>
      </c>
      <c r="M1889" t="s">
        <v>62</v>
      </c>
      <c r="N1889" t="s">
        <v>76</v>
      </c>
      <c r="O1889" t="s">
        <v>76</v>
      </c>
      <c r="P1889" t="s">
        <v>77</v>
      </c>
      <c r="Q1889">
        <v>11</v>
      </c>
      <c r="R1889">
        <v>11</v>
      </c>
      <c r="S1889">
        <v>11</v>
      </c>
      <c r="T1889">
        <v>11</v>
      </c>
      <c r="U1889">
        <v>11</v>
      </c>
      <c r="V1889">
        <v>11</v>
      </c>
      <c r="W1889">
        <v>11</v>
      </c>
      <c r="X1889">
        <v>11</v>
      </c>
      <c r="Y1889">
        <v>11</v>
      </c>
      <c r="Z1889">
        <v>11</v>
      </c>
      <c r="AA1889">
        <v>11</v>
      </c>
      <c r="AB1889">
        <v>11</v>
      </c>
      <c r="AC1889">
        <v>11</v>
      </c>
      <c r="AD1889">
        <v>11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11</v>
      </c>
      <c r="AL1889">
        <v>0</v>
      </c>
      <c r="AM1889">
        <v>0</v>
      </c>
      <c r="AN1889">
        <v>0</v>
      </c>
      <c r="AO1889">
        <v>0</v>
      </c>
      <c r="AP1889">
        <v>11</v>
      </c>
      <c r="AQ1889">
        <v>0</v>
      </c>
      <c r="AR1889">
        <v>0</v>
      </c>
      <c r="AS1889">
        <v>0</v>
      </c>
      <c r="AT1889" s="1">
        <v>994.52</v>
      </c>
      <c r="AU1889" s="1">
        <v>10939.72</v>
      </c>
      <c r="AV1889" s="1">
        <v>0</v>
      </c>
      <c r="AW1889" s="1">
        <v>10939.72</v>
      </c>
      <c r="AX1889" t="s">
        <v>271</v>
      </c>
    </row>
    <row r="1890" spans="1:50" x14ac:dyDescent="0.25">
      <c r="A1890" t="s">
        <v>3311</v>
      </c>
      <c r="B1890" t="s">
        <v>67</v>
      </c>
      <c r="C1890" t="s">
        <v>94</v>
      </c>
      <c r="D1890" t="s">
        <v>3312</v>
      </c>
      <c r="E1890" t="s">
        <v>3313</v>
      </c>
      <c r="F1890" t="s">
        <v>414</v>
      </c>
      <c r="G1890" t="s">
        <v>71</v>
      </c>
      <c r="H1890" t="s">
        <v>72</v>
      </c>
      <c r="I1890" t="s">
        <v>73</v>
      </c>
      <c r="J1890" t="s">
        <v>415</v>
      </c>
      <c r="K1890" t="s">
        <v>416</v>
      </c>
      <c r="L1890" t="s">
        <v>61</v>
      </c>
      <c r="M1890" t="s">
        <v>76</v>
      </c>
      <c r="N1890" t="s">
        <v>76</v>
      </c>
      <c r="O1890" t="s">
        <v>76</v>
      </c>
      <c r="P1890" t="s">
        <v>77</v>
      </c>
      <c r="Q1890">
        <v>62</v>
      </c>
      <c r="R1890">
        <v>62</v>
      </c>
      <c r="S1890">
        <v>62</v>
      </c>
      <c r="T1890">
        <v>62</v>
      </c>
      <c r="U1890">
        <v>62</v>
      </c>
      <c r="V1890">
        <v>62</v>
      </c>
      <c r="W1890">
        <v>62</v>
      </c>
      <c r="X1890">
        <v>62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62</v>
      </c>
      <c r="AL1890">
        <v>0</v>
      </c>
      <c r="AM1890">
        <v>0</v>
      </c>
      <c r="AN1890">
        <v>0</v>
      </c>
      <c r="AO1890">
        <v>0</v>
      </c>
      <c r="AP1890">
        <v>62</v>
      </c>
      <c r="AQ1890">
        <v>0</v>
      </c>
      <c r="AR1890">
        <v>0</v>
      </c>
      <c r="AS1890">
        <v>0</v>
      </c>
      <c r="AT1890" s="1">
        <v>579.30999999999995</v>
      </c>
      <c r="AU1890" s="1">
        <v>35917.219999999994</v>
      </c>
      <c r="AV1890" s="1">
        <v>0</v>
      </c>
      <c r="AW1890" s="1">
        <v>35917.219999999994</v>
      </c>
      <c r="AX1890" t="s">
        <v>416</v>
      </c>
    </row>
    <row r="1891" spans="1:50" x14ac:dyDescent="0.25">
      <c r="A1891" t="s">
        <v>3314</v>
      </c>
      <c r="B1891" t="s">
        <v>67</v>
      </c>
      <c r="C1891">
        <v>2014</v>
      </c>
      <c r="D1891" t="s">
        <v>3315</v>
      </c>
      <c r="E1891" t="s">
        <v>561</v>
      </c>
      <c r="F1891" t="s">
        <v>486</v>
      </c>
      <c r="G1891" t="s">
        <v>71</v>
      </c>
      <c r="H1891" t="s">
        <v>72</v>
      </c>
      <c r="I1891" t="s">
        <v>230</v>
      </c>
      <c r="J1891" t="s">
        <v>487</v>
      </c>
      <c r="K1891" t="s">
        <v>488</v>
      </c>
      <c r="L1891" t="s">
        <v>61</v>
      </c>
      <c r="M1891" t="s">
        <v>76</v>
      </c>
      <c r="N1891" t="s">
        <v>76</v>
      </c>
      <c r="O1891" t="s">
        <v>76</v>
      </c>
      <c r="P1891" t="s">
        <v>77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1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 s="1" t="s">
        <v>78</v>
      </c>
      <c r="AU1891" s="1">
        <v>0</v>
      </c>
      <c r="AV1891" s="1">
        <v>0</v>
      </c>
      <c r="AW1891" s="1">
        <v>0</v>
      </c>
      <c r="AX1891" t="s">
        <v>488</v>
      </c>
    </row>
    <row r="1892" spans="1:50" x14ac:dyDescent="0.25">
      <c r="A1892" t="s">
        <v>3316</v>
      </c>
      <c r="B1892" t="s">
        <v>67</v>
      </c>
      <c r="C1892">
        <v>2014</v>
      </c>
      <c r="D1892" t="s">
        <v>3317</v>
      </c>
      <c r="E1892" t="s">
        <v>509</v>
      </c>
      <c r="F1892" t="s">
        <v>427</v>
      </c>
      <c r="G1892" t="s">
        <v>71</v>
      </c>
      <c r="H1892" t="s">
        <v>72</v>
      </c>
      <c r="I1892" t="s">
        <v>73</v>
      </c>
      <c r="J1892" t="s">
        <v>428</v>
      </c>
      <c r="K1892" t="s">
        <v>429</v>
      </c>
      <c r="L1892" t="s">
        <v>61</v>
      </c>
      <c r="M1892" t="s">
        <v>76</v>
      </c>
      <c r="N1892" t="s">
        <v>76</v>
      </c>
      <c r="O1892" t="s">
        <v>76</v>
      </c>
      <c r="P1892" t="s">
        <v>77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 s="1" t="s">
        <v>78</v>
      </c>
      <c r="AU1892" s="1">
        <v>0</v>
      </c>
      <c r="AV1892" s="1">
        <v>0</v>
      </c>
      <c r="AW1892" s="1">
        <v>0</v>
      </c>
      <c r="AX1892" t="s">
        <v>429</v>
      </c>
    </row>
    <row r="1893" spans="1:50" x14ac:dyDescent="0.25">
      <c r="A1893" t="s">
        <v>6867</v>
      </c>
      <c r="B1893" t="s">
        <v>67</v>
      </c>
      <c r="C1893" t="s">
        <v>284</v>
      </c>
      <c r="D1893" t="s">
        <v>6868</v>
      </c>
      <c r="E1893" t="s">
        <v>8298</v>
      </c>
      <c r="F1893" t="s">
        <v>4509</v>
      </c>
      <c r="G1893" t="s">
        <v>71</v>
      </c>
      <c r="H1893" t="s">
        <v>72</v>
      </c>
      <c r="I1893" t="s">
        <v>73</v>
      </c>
      <c r="J1893" t="s">
        <v>4510</v>
      </c>
      <c r="K1893" t="s">
        <v>4511</v>
      </c>
      <c r="L1893" t="s">
        <v>61</v>
      </c>
      <c r="M1893" t="s">
        <v>76</v>
      </c>
      <c r="N1893" t="s">
        <v>76</v>
      </c>
      <c r="O1893" t="s">
        <v>76</v>
      </c>
      <c r="P1893" t="s">
        <v>77</v>
      </c>
      <c r="Q1893">
        <v>150</v>
      </c>
      <c r="R1893">
        <v>150</v>
      </c>
      <c r="S1893">
        <v>150</v>
      </c>
      <c r="T1893">
        <v>150</v>
      </c>
      <c r="U1893">
        <v>56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150</v>
      </c>
      <c r="AL1893">
        <v>0</v>
      </c>
      <c r="AM1893">
        <v>0</v>
      </c>
      <c r="AN1893">
        <v>0</v>
      </c>
      <c r="AO1893">
        <v>0</v>
      </c>
      <c r="AP1893">
        <v>150</v>
      </c>
      <c r="AQ1893">
        <v>0</v>
      </c>
      <c r="AR1893">
        <v>0</v>
      </c>
      <c r="AS1893">
        <v>0</v>
      </c>
      <c r="AT1893" s="1">
        <v>634.60500000000002</v>
      </c>
      <c r="AU1893" s="1">
        <v>95190.75</v>
      </c>
      <c r="AV1893" s="1">
        <v>0</v>
      </c>
      <c r="AW1893" s="1">
        <v>0</v>
      </c>
      <c r="AX1893" t="s">
        <v>4511</v>
      </c>
    </row>
    <row r="1894" spans="1:50" x14ac:dyDescent="0.25">
      <c r="A1894" t="s">
        <v>6851</v>
      </c>
      <c r="B1894" t="s">
        <v>67</v>
      </c>
      <c r="C1894" t="s">
        <v>284</v>
      </c>
      <c r="D1894" t="s">
        <v>6852</v>
      </c>
      <c r="E1894" t="s">
        <v>8354</v>
      </c>
      <c r="F1894" t="s">
        <v>451</v>
      </c>
      <c r="G1894" t="s">
        <v>71</v>
      </c>
      <c r="H1894" t="s">
        <v>72</v>
      </c>
      <c r="I1894" t="s">
        <v>73</v>
      </c>
      <c r="J1894" t="s">
        <v>452</v>
      </c>
      <c r="K1894" t="s">
        <v>453</v>
      </c>
      <c r="L1894" t="s">
        <v>61</v>
      </c>
      <c r="M1894" t="s">
        <v>76</v>
      </c>
      <c r="N1894" t="s">
        <v>76</v>
      </c>
      <c r="O1894" t="s">
        <v>76</v>
      </c>
      <c r="P1894" t="s">
        <v>77</v>
      </c>
      <c r="Q1894">
        <v>660</v>
      </c>
      <c r="R1894">
        <v>660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4920</v>
      </c>
      <c r="AF1894">
        <v>0</v>
      </c>
      <c r="AG1894">
        <v>0</v>
      </c>
      <c r="AH1894">
        <v>0</v>
      </c>
      <c r="AI1894">
        <v>4920</v>
      </c>
      <c r="AJ1894">
        <v>4501</v>
      </c>
      <c r="AK1894">
        <v>30</v>
      </c>
      <c r="AL1894">
        <v>0</v>
      </c>
      <c r="AM1894">
        <v>0</v>
      </c>
      <c r="AN1894">
        <v>630</v>
      </c>
      <c r="AO1894">
        <v>0</v>
      </c>
      <c r="AP1894">
        <v>660</v>
      </c>
      <c r="AQ1894">
        <v>4920</v>
      </c>
      <c r="AR1894">
        <v>0</v>
      </c>
      <c r="AS1894">
        <v>4920</v>
      </c>
      <c r="AT1894" s="1">
        <v>629.91010000000006</v>
      </c>
      <c r="AU1894" s="1">
        <v>415740.66600000003</v>
      </c>
      <c r="AV1894" s="1">
        <v>3099157.6920000003</v>
      </c>
      <c r="AW1894" s="1">
        <v>0</v>
      </c>
      <c r="AX1894" t="s">
        <v>453</v>
      </c>
    </row>
    <row r="1895" spans="1:50" x14ac:dyDescent="0.25">
      <c r="A1895" t="s">
        <v>2937</v>
      </c>
      <c r="B1895" t="s">
        <v>67</v>
      </c>
      <c r="C1895">
        <v>2014</v>
      </c>
      <c r="D1895" t="s">
        <v>2938</v>
      </c>
      <c r="E1895" t="s">
        <v>1469</v>
      </c>
      <c r="F1895" t="s">
        <v>236</v>
      </c>
      <c r="G1895" t="s">
        <v>71</v>
      </c>
      <c r="H1895" t="s">
        <v>72</v>
      </c>
      <c r="I1895" t="s">
        <v>73</v>
      </c>
      <c r="J1895" t="s">
        <v>237</v>
      </c>
      <c r="K1895" t="s">
        <v>238</v>
      </c>
      <c r="L1895" t="s">
        <v>61</v>
      </c>
      <c r="M1895" t="s">
        <v>76</v>
      </c>
      <c r="N1895" t="s">
        <v>76</v>
      </c>
      <c r="O1895" t="s">
        <v>76</v>
      </c>
      <c r="P1895" t="s">
        <v>77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 s="1" t="s">
        <v>78</v>
      </c>
      <c r="AU1895" s="1">
        <v>0</v>
      </c>
      <c r="AV1895" s="1">
        <v>0</v>
      </c>
      <c r="AW1895" s="1">
        <v>0</v>
      </c>
      <c r="AX1895" t="s">
        <v>238</v>
      </c>
    </row>
    <row r="1896" spans="1:50" x14ac:dyDescent="0.25">
      <c r="A1896" t="s">
        <v>2939</v>
      </c>
      <c r="B1896" t="s">
        <v>67</v>
      </c>
      <c r="C1896">
        <v>2014</v>
      </c>
      <c r="D1896" t="s">
        <v>2940</v>
      </c>
      <c r="E1896" t="s">
        <v>2298</v>
      </c>
      <c r="F1896" t="s">
        <v>965</v>
      </c>
      <c r="G1896" t="s">
        <v>71</v>
      </c>
      <c r="H1896" t="s">
        <v>72</v>
      </c>
      <c r="I1896" t="s">
        <v>230</v>
      </c>
      <c r="J1896" t="s">
        <v>966</v>
      </c>
      <c r="K1896" t="s">
        <v>967</v>
      </c>
      <c r="L1896" t="s">
        <v>61</v>
      </c>
      <c r="M1896" t="s">
        <v>76</v>
      </c>
      <c r="N1896" t="s">
        <v>76</v>
      </c>
      <c r="O1896" t="s">
        <v>76</v>
      </c>
      <c r="P1896" t="s">
        <v>77</v>
      </c>
      <c r="Q1896">
        <v>1003</v>
      </c>
      <c r="R1896">
        <v>1003</v>
      </c>
      <c r="S1896">
        <v>1003</v>
      </c>
      <c r="T1896">
        <v>1003</v>
      </c>
      <c r="U1896">
        <v>1003</v>
      </c>
      <c r="V1896">
        <v>963</v>
      </c>
      <c r="W1896">
        <v>663</v>
      </c>
      <c r="X1896">
        <v>423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555</v>
      </c>
      <c r="AL1896">
        <v>0</v>
      </c>
      <c r="AM1896">
        <v>0</v>
      </c>
      <c r="AN1896">
        <v>448</v>
      </c>
      <c r="AO1896">
        <v>0</v>
      </c>
      <c r="AP1896">
        <v>1003</v>
      </c>
      <c r="AQ1896">
        <v>0</v>
      </c>
      <c r="AR1896">
        <v>0</v>
      </c>
      <c r="AS1896">
        <v>0</v>
      </c>
      <c r="AT1896" s="1">
        <v>187.79</v>
      </c>
      <c r="AU1896" s="1">
        <v>188353.37</v>
      </c>
      <c r="AV1896" s="1">
        <v>0</v>
      </c>
      <c r="AW1896" s="1">
        <v>79435.17</v>
      </c>
      <c r="AX1896" t="s">
        <v>967</v>
      </c>
    </row>
    <row r="1897" spans="1:50" x14ac:dyDescent="0.25">
      <c r="A1897" t="s">
        <v>2941</v>
      </c>
      <c r="B1897" t="s">
        <v>67</v>
      </c>
      <c r="C1897">
        <v>2014</v>
      </c>
      <c r="D1897" t="s">
        <v>2942</v>
      </c>
      <c r="E1897" t="s">
        <v>69</v>
      </c>
      <c r="F1897" t="s">
        <v>70</v>
      </c>
      <c r="G1897" t="s">
        <v>71</v>
      </c>
      <c r="H1897" t="s">
        <v>72</v>
      </c>
      <c r="I1897" t="s">
        <v>73</v>
      </c>
      <c r="J1897" t="s">
        <v>74</v>
      </c>
      <c r="K1897" t="s">
        <v>75</v>
      </c>
      <c r="L1897" t="s">
        <v>61</v>
      </c>
      <c r="M1897" t="s">
        <v>76</v>
      </c>
      <c r="N1897" t="s">
        <v>76</v>
      </c>
      <c r="O1897" t="s">
        <v>76</v>
      </c>
      <c r="P1897" t="s">
        <v>77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 s="1" t="s">
        <v>78</v>
      </c>
      <c r="AU1897" s="1">
        <v>0</v>
      </c>
      <c r="AV1897" s="1">
        <v>0</v>
      </c>
      <c r="AW1897" s="1">
        <v>0</v>
      </c>
      <c r="AX1897" t="s">
        <v>75</v>
      </c>
    </row>
    <row r="1898" spans="1:50" x14ac:dyDescent="0.25">
      <c r="A1898" t="s">
        <v>3262</v>
      </c>
      <c r="B1898" t="s">
        <v>67</v>
      </c>
      <c r="C1898" t="s">
        <v>575</v>
      </c>
      <c r="D1898" t="s">
        <v>3263</v>
      </c>
      <c r="E1898" t="s">
        <v>76</v>
      </c>
      <c r="F1898" t="s">
        <v>556</v>
      </c>
      <c r="G1898" t="s">
        <v>71</v>
      </c>
      <c r="H1898" t="s">
        <v>72</v>
      </c>
      <c r="I1898" t="s">
        <v>355</v>
      </c>
      <c r="J1898" t="s">
        <v>557</v>
      </c>
      <c r="K1898" t="s">
        <v>558</v>
      </c>
      <c r="L1898" t="s">
        <v>61</v>
      </c>
      <c r="M1898" t="s">
        <v>76</v>
      </c>
      <c r="N1898" t="s">
        <v>76</v>
      </c>
      <c r="O1898" t="s">
        <v>76</v>
      </c>
      <c r="P1898" t="s">
        <v>77</v>
      </c>
      <c r="Q1898">
        <v>6</v>
      </c>
      <c r="R1898">
        <v>6</v>
      </c>
      <c r="S1898">
        <v>6</v>
      </c>
      <c r="T1898">
        <v>6</v>
      </c>
      <c r="U1898">
        <v>6</v>
      </c>
      <c r="V1898">
        <v>6</v>
      </c>
      <c r="W1898">
        <v>6</v>
      </c>
      <c r="X1898">
        <v>6</v>
      </c>
      <c r="Y1898">
        <v>6</v>
      </c>
      <c r="Z1898">
        <v>6</v>
      </c>
      <c r="AA1898">
        <v>6</v>
      </c>
      <c r="AB1898">
        <v>6</v>
      </c>
      <c r="AC1898">
        <v>6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6</v>
      </c>
      <c r="AL1898">
        <v>0</v>
      </c>
      <c r="AM1898">
        <v>0</v>
      </c>
      <c r="AN1898">
        <v>0</v>
      </c>
      <c r="AO1898">
        <v>0</v>
      </c>
      <c r="AP1898">
        <v>6</v>
      </c>
      <c r="AQ1898">
        <v>0</v>
      </c>
      <c r="AR1898">
        <v>0</v>
      </c>
      <c r="AS1898">
        <v>0</v>
      </c>
      <c r="AT1898" s="1">
        <v>702.4</v>
      </c>
      <c r="AU1898" s="1">
        <v>4214.3999999999996</v>
      </c>
      <c r="AV1898" s="1">
        <v>0</v>
      </c>
      <c r="AW1898" s="1">
        <v>4214.3999999999996</v>
      </c>
      <c r="AX1898" t="s">
        <v>558</v>
      </c>
    </row>
    <row r="1899" spans="1:50" x14ac:dyDescent="0.25">
      <c r="A1899" t="s">
        <v>3264</v>
      </c>
      <c r="B1899" t="s">
        <v>101</v>
      </c>
      <c r="C1899" t="s">
        <v>171</v>
      </c>
      <c r="D1899" t="s">
        <v>3265</v>
      </c>
      <c r="E1899" t="s">
        <v>964</v>
      </c>
      <c r="F1899" t="s">
        <v>965</v>
      </c>
      <c r="G1899" t="s">
        <v>71</v>
      </c>
      <c r="H1899" t="s">
        <v>106</v>
      </c>
      <c r="I1899" t="s">
        <v>230</v>
      </c>
      <c r="J1899" t="s">
        <v>966</v>
      </c>
      <c r="K1899" t="s">
        <v>967</v>
      </c>
      <c r="L1899" t="s">
        <v>61</v>
      </c>
      <c r="M1899" t="s">
        <v>76</v>
      </c>
      <c r="N1899" t="s">
        <v>76</v>
      </c>
      <c r="O1899" t="s">
        <v>76</v>
      </c>
      <c r="P1899" t="s">
        <v>110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 s="1" t="s">
        <v>78</v>
      </c>
      <c r="AU1899" s="1">
        <v>0</v>
      </c>
      <c r="AV1899" s="1">
        <v>0</v>
      </c>
      <c r="AW1899" s="1">
        <v>0</v>
      </c>
      <c r="AX1899" t="s">
        <v>967</v>
      </c>
    </row>
    <row r="1900" spans="1:50" x14ac:dyDescent="0.25">
      <c r="A1900" t="s">
        <v>3266</v>
      </c>
      <c r="B1900" t="s">
        <v>51</v>
      </c>
      <c r="C1900" t="s">
        <v>156</v>
      </c>
      <c r="D1900" t="s">
        <v>3267</v>
      </c>
      <c r="E1900" t="s">
        <v>3268</v>
      </c>
      <c r="F1900" t="s">
        <v>1485</v>
      </c>
      <c r="G1900" t="s">
        <v>76</v>
      </c>
      <c r="H1900" t="s">
        <v>72</v>
      </c>
      <c r="I1900" t="s">
        <v>117</v>
      </c>
      <c r="J1900" t="s">
        <v>76</v>
      </c>
      <c r="K1900" t="s">
        <v>76</v>
      </c>
      <c r="L1900" t="s">
        <v>61</v>
      </c>
      <c r="M1900" t="s">
        <v>76</v>
      </c>
      <c r="N1900" t="s">
        <v>76</v>
      </c>
      <c r="O1900" t="s">
        <v>76</v>
      </c>
      <c r="P1900" t="s">
        <v>120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 s="1" t="s">
        <v>78</v>
      </c>
      <c r="AU1900" s="1">
        <v>0</v>
      </c>
      <c r="AV1900" s="1">
        <v>0</v>
      </c>
      <c r="AW1900" s="1">
        <v>0</v>
      </c>
      <c r="AX1900" t="s">
        <v>76</v>
      </c>
    </row>
    <row r="1901" spans="1:50" x14ac:dyDescent="0.25">
      <c r="A1901" t="s">
        <v>3269</v>
      </c>
      <c r="B1901" t="s">
        <v>190</v>
      </c>
      <c r="C1901" t="s">
        <v>791</v>
      </c>
      <c r="D1901" t="s">
        <v>3270</v>
      </c>
      <c r="E1901" t="s">
        <v>2077</v>
      </c>
      <c r="F1901" t="s">
        <v>263</v>
      </c>
      <c r="G1901" t="s">
        <v>71</v>
      </c>
      <c r="H1901" t="s">
        <v>106</v>
      </c>
      <c r="I1901" t="s">
        <v>73</v>
      </c>
      <c r="J1901" t="s">
        <v>264</v>
      </c>
      <c r="K1901" t="s">
        <v>265</v>
      </c>
      <c r="L1901" t="s">
        <v>196</v>
      </c>
      <c r="M1901" t="s">
        <v>76</v>
      </c>
      <c r="N1901" t="s">
        <v>76</v>
      </c>
      <c r="O1901" t="s">
        <v>76</v>
      </c>
      <c r="P1901" t="s">
        <v>110</v>
      </c>
      <c r="Q1901">
        <v>197</v>
      </c>
      <c r="R1901">
        <v>197</v>
      </c>
      <c r="S1901">
        <v>197</v>
      </c>
      <c r="T1901">
        <v>197</v>
      </c>
      <c r="U1901">
        <v>197</v>
      </c>
      <c r="V1901">
        <v>197</v>
      </c>
      <c r="W1901">
        <v>197</v>
      </c>
      <c r="X1901">
        <v>197</v>
      </c>
      <c r="Y1901">
        <v>197</v>
      </c>
      <c r="Z1901">
        <v>197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197</v>
      </c>
      <c r="AL1901">
        <v>0</v>
      </c>
      <c r="AM1901">
        <v>0</v>
      </c>
      <c r="AN1901">
        <v>0</v>
      </c>
      <c r="AO1901">
        <v>0</v>
      </c>
      <c r="AP1901">
        <v>197</v>
      </c>
      <c r="AQ1901">
        <v>0</v>
      </c>
      <c r="AR1901">
        <v>0</v>
      </c>
      <c r="AS1901">
        <v>0</v>
      </c>
      <c r="AT1901" s="1">
        <v>374.05</v>
      </c>
      <c r="AU1901" s="1">
        <v>73687.850000000006</v>
      </c>
      <c r="AV1901" s="1">
        <v>0</v>
      </c>
      <c r="AW1901" s="1">
        <v>73687.850000000006</v>
      </c>
      <c r="AX1901" t="s">
        <v>265</v>
      </c>
    </row>
    <row r="1902" spans="1:50" x14ac:dyDescent="0.25">
      <c r="A1902" t="s">
        <v>3271</v>
      </c>
      <c r="B1902" t="s">
        <v>51</v>
      </c>
      <c r="C1902" t="s">
        <v>752</v>
      </c>
      <c r="D1902" t="s">
        <v>3272</v>
      </c>
      <c r="E1902" t="s">
        <v>3273</v>
      </c>
      <c r="F1902" t="s">
        <v>3274</v>
      </c>
      <c r="G1902" t="s">
        <v>56</v>
      </c>
      <c r="H1902" t="s">
        <v>72</v>
      </c>
      <c r="I1902" t="s">
        <v>2754</v>
      </c>
      <c r="J1902" t="s">
        <v>2755</v>
      </c>
      <c r="K1902" t="s">
        <v>3275</v>
      </c>
      <c r="L1902" t="s">
        <v>61</v>
      </c>
      <c r="M1902" t="s">
        <v>62</v>
      </c>
      <c r="N1902" t="s">
        <v>63</v>
      </c>
      <c r="O1902" t="s">
        <v>64</v>
      </c>
      <c r="P1902" t="s">
        <v>65</v>
      </c>
      <c r="Q1902">
        <v>1</v>
      </c>
      <c r="R1902">
        <v>1</v>
      </c>
      <c r="S1902">
        <v>1</v>
      </c>
      <c r="T1902">
        <v>1</v>
      </c>
      <c r="U1902">
        <v>1</v>
      </c>
      <c r="V1902">
        <v>1</v>
      </c>
      <c r="W1902">
        <v>1</v>
      </c>
      <c r="X1902">
        <v>1</v>
      </c>
      <c r="Y1902">
        <v>1</v>
      </c>
      <c r="Z1902">
        <v>1</v>
      </c>
      <c r="AA1902">
        <v>1</v>
      </c>
      <c r="AB1902">
        <v>1</v>
      </c>
      <c r="AC1902">
        <v>1</v>
      </c>
      <c r="AD1902">
        <v>1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1</v>
      </c>
      <c r="AM1902">
        <v>0</v>
      </c>
      <c r="AN1902">
        <v>0</v>
      </c>
      <c r="AO1902">
        <v>0</v>
      </c>
      <c r="AP1902">
        <v>1</v>
      </c>
      <c r="AQ1902">
        <v>0</v>
      </c>
      <c r="AR1902">
        <v>0</v>
      </c>
      <c r="AS1902">
        <v>0</v>
      </c>
      <c r="AT1902" s="1">
        <v>508.28</v>
      </c>
      <c r="AU1902" s="1">
        <v>508.28</v>
      </c>
      <c r="AV1902" s="1">
        <v>0</v>
      </c>
      <c r="AW1902" s="1">
        <v>508.28</v>
      </c>
      <c r="AX1902" t="s">
        <v>3275</v>
      </c>
    </row>
    <row r="1903" spans="1:50" x14ac:dyDescent="0.25">
      <c r="A1903" t="s">
        <v>6656</v>
      </c>
      <c r="B1903" t="s">
        <v>67</v>
      </c>
      <c r="C1903">
        <v>2014</v>
      </c>
      <c r="D1903" t="s">
        <v>6657</v>
      </c>
      <c r="E1903" t="s">
        <v>334</v>
      </c>
      <c r="F1903" t="s">
        <v>335</v>
      </c>
      <c r="G1903" t="s">
        <v>71</v>
      </c>
      <c r="H1903" t="s">
        <v>72</v>
      </c>
      <c r="I1903" t="s">
        <v>230</v>
      </c>
      <c r="J1903" t="s">
        <v>336</v>
      </c>
      <c r="K1903" t="s">
        <v>335</v>
      </c>
      <c r="L1903" t="s">
        <v>61</v>
      </c>
      <c r="M1903" t="s">
        <v>76</v>
      </c>
      <c r="N1903" t="s">
        <v>76</v>
      </c>
      <c r="O1903" t="s">
        <v>76</v>
      </c>
      <c r="P1903" t="s">
        <v>77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 s="1" t="s">
        <v>78</v>
      </c>
      <c r="AU1903" s="1">
        <v>0</v>
      </c>
      <c r="AV1903" s="1">
        <v>0</v>
      </c>
      <c r="AW1903" s="1">
        <v>0</v>
      </c>
      <c r="AX1903" t="s">
        <v>335</v>
      </c>
    </row>
    <row r="1904" spans="1:50" x14ac:dyDescent="0.25">
      <c r="A1904" t="s">
        <v>6658</v>
      </c>
      <c r="B1904" t="s">
        <v>101</v>
      </c>
      <c r="C1904" t="s">
        <v>718</v>
      </c>
      <c r="D1904" t="s">
        <v>6659</v>
      </c>
      <c r="E1904" t="s">
        <v>2264</v>
      </c>
      <c r="F1904" t="s">
        <v>263</v>
      </c>
      <c r="G1904" t="s">
        <v>71</v>
      </c>
      <c r="H1904" t="s">
        <v>106</v>
      </c>
      <c r="I1904" t="s">
        <v>73</v>
      </c>
      <c r="J1904" t="s">
        <v>264</v>
      </c>
      <c r="K1904" t="s">
        <v>265</v>
      </c>
      <c r="L1904" t="s">
        <v>61</v>
      </c>
      <c r="M1904" t="s">
        <v>76</v>
      </c>
      <c r="N1904" t="s">
        <v>76</v>
      </c>
      <c r="O1904" t="s">
        <v>76</v>
      </c>
      <c r="P1904" t="s">
        <v>110</v>
      </c>
      <c r="Q1904">
        <v>36</v>
      </c>
      <c r="R1904">
        <v>36</v>
      </c>
      <c r="S1904">
        <v>36</v>
      </c>
      <c r="T1904">
        <v>36</v>
      </c>
      <c r="U1904">
        <v>36</v>
      </c>
      <c r="V1904">
        <v>36</v>
      </c>
      <c r="W1904">
        <v>36</v>
      </c>
      <c r="X1904">
        <v>36</v>
      </c>
      <c r="Y1904">
        <v>36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36</v>
      </c>
      <c r="AL1904">
        <v>0</v>
      </c>
      <c r="AM1904">
        <v>0</v>
      </c>
      <c r="AN1904">
        <v>0</v>
      </c>
      <c r="AO1904">
        <v>0</v>
      </c>
      <c r="AP1904">
        <v>36</v>
      </c>
      <c r="AQ1904">
        <v>0</v>
      </c>
      <c r="AR1904">
        <v>0</v>
      </c>
      <c r="AS1904">
        <v>0</v>
      </c>
      <c r="AT1904" s="1">
        <v>265.89999999999998</v>
      </c>
      <c r="AU1904" s="1">
        <v>9572.4</v>
      </c>
      <c r="AV1904" s="1">
        <v>0</v>
      </c>
      <c r="AW1904" s="1">
        <v>9572.4</v>
      </c>
      <c r="AX1904" t="s">
        <v>265</v>
      </c>
    </row>
    <row r="1905" spans="1:50" x14ac:dyDescent="0.25">
      <c r="A1905" t="s">
        <v>6660</v>
      </c>
      <c r="B1905" t="s">
        <v>101</v>
      </c>
      <c r="C1905" t="s">
        <v>468</v>
      </c>
      <c r="D1905" t="s">
        <v>6661</v>
      </c>
      <c r="E1905" t="s">
        <v>6662</v>
      </c>
      <c r="F1905" t="s">
        <v>397</v>
      </c>
      <c r="G1905" t="s">
        <v>71</v>
      </c>
      <c r="H1905" t="s">
        <v>106</v>
      </c>
      <c r="I1905" t="s">
        <v>230</v>
      </c>
      <c r="J1905" t="s">
        <v>398</v>
      </c>
      <c r="K1905" t="s">
        <v>399</v>
      </c>
      <c r="L1905" t="s">
        <v>61</v>
      </c>
      <c r="M1905" t="s">
        <v>76</v>
      </c>
      <c r="N1905" t="s">
        <v>76</v>
      </c>
      <c r="O1905" t="s">
        <v>76</v>
      </c>
      <c r="P1905" t="s">
        <v>110</v>
      </c>
      <c r="Q1905">
        <v>19</v>
      </c>
      <c r="R1905">
        <v>19</v>
      </c>
      <c r="S1905">
        <v>19</v>
      </c>
      <c r="T1905">
        <v>19</v>
      </c>
      <c r="U1905">
        <v>19</v>
      </c>
      <c r="V1905">
        <v>19</v>
      </c>
      <c r="W1905">
        <v>19</v>
      </c>
      <c r="X1905">
        <v>19</v>
      </c>
      <c r="Y1905">
        <v>19</v>
      </c>
      <c r="Z1905">
        <v>19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19</v>
      </c>
      <c r="AL1905">
        <v>0</v>
      </c>
      <c r="AM1905">
        <v>0</v>
      </c>
      <c r="AN1905">
        <v>0</v>
      </c>
      <c r="AO1905">
        <v>0</v>
      </c>
      <c r="AP1905">
        <v>19</v>
      </c>
      <c r="AQ1905">
        <v>0</v>
      </c>
      <c r="AR1905">
        <v>0</v>
      </c>
      <c r="AS1905">
        <v>0</v>
      </c>
      <c r="AT1905" s="1">
        <v>485.84</v>
      </c>
      <c r="AU1905" s="1">
        <v>9230.9599999999991</v>
      </c>
      <c r="AV1905" s="1">
        <v>0</v>
      </c>
      <c r="AW1905" s="1">
        <v>9230.9599999999991</v>
      </c>
      <c r="AX1905" t="s">
        <v>399</v>
      </c>
    </row>
    <row r="1906" spans="1:50" x14ac:dyDescent="0.25">
      <c r="A1906" t="s">
        <v>6663</v>
      </c>
      <c r="B1906" t="s">
        <v>101</v>
      </c>
      <c r="C1906" t="s">
        <v>156</v>
      </c>
      <c r="D1906" t="s">
        <v>6664</v>
      </c>
      <c r="E1906" t="s">
        <v>973</v>
      </c>
      <c r="F1906" t="s">
        <v>974</v>
      </c>
      <c r="G1906" t="s">
        <v>71</v>
      </c>
      <c r="H1906" t="s">
        <v>106</v>
      </c>
      <c r="I1906" t="s">
        <v>73</v>
      </c>
      <c r="J1906" t="s">
        <v>975</v>
      </c>
      <c r="K1906" t="s">
        <v>976</v>
      </c>
      <c r="L1906" t="s">
        <v>61</v>
      </c>
      <c r="M1906" t="s">
        <v>76</v>
      </c>
      <c r="N1906" t="s">
        <v>76</v>
      </c>
      <c r="O1906" t="s">
        <v>76</v>
      </c>
      <c r="P1906" t="s">
        <v>77</v>
      </c>
      <c r="Q1906">
        <v>1353</v>
      </c>
      <c r="R1906">
        <v>1353</v>
      </c>
      <c r="S1906">
        <v>1353</v>
      </c>
      <c r="T1906">
        <v>1353</v>
      </c>
      <c r="U1906">
        <v>1353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1353</v>
      </c>
      <c r="AL1906">
        <v>0</v>
      </c>
      <c r="AM1906">
        <v>0</v>
      </c>
      <c r="AN1906">
        <v>0</v>
      </c>
      <c r="AO1906">
        <v>0</v>
      </c>
      <c r="AP1906">
        <v>1353</v>
      </c>
      <c r="AQ1906">
        <v>0</v>
      </c>
      <c r="AR1906">
        <v>0</v>
      </c>
      <c r="AS1906">
        <v>0</v>
      </c>
      <c r="AT1906" s="1">
        <v>372.45</v>
      </c>
      <c r="AU1906" s="1">
        <v>503924.85</v>
      </c>
      <c r="AV1906" s="1">
        <v>0</v>
      </c>
      <c r="AW1906" s="1">
        <v>0</v>
      </c>
      <c r="AX1906" t="s">
        <v>976</v>
      </c>
    </row>
    <row r="1907" spans="1:50" x14ac:dyDescent="0.25">
      <c r="A1907" t="s">
        <v>6665</v>
      </c>
      <c r="B1907" t="s">
        <v>101</v>
      </c>
      <c r="C1907" t="s">
        <v>1012</v>
      </c>
      <c r="D1907" t="s">
        <v>6666</v>
      </c>
      <c r="E1907" t="s">
        <v>6667</v>
      </c>
      <c r="F1907" t="s">
        <v>486</v>
      </c>
      <c r="G1907" t="s">
        <v>71</v>
      </c>
      <c r="H1907" t="s">
        <v>106</v>
      </c>
      <c r="I1907" t="s">
        <v>230</v>
      </c>
      <c r="J1907" t="s">
        <v>487</v>
      </c>
      <c r="K1907" t="s">
        <v>488</v>
      </c>
      <c r="L1907" t="s">
        <v>61</v>
      </c>
      <c r="M1907" t="s">
        <v>62</v>
      </c>
      <c r="N1907" t="s">
        <v>63</v>
      </c>
      <c r="O1907" t="s">
        <v>885</v>
      </c>
      <c r="P1907" t="s">
        <v>110</v>
      </c>
      <c r="Q1907">
        <v>1</v>
      </c>
      <c r="R1907">
        <v>1</v>
      </c>
      <c r="S1907">
        <v>1</v>
      </c>
      <c r="T1907">
        <v>1</v>
      </c>
      <c r="U1907">
        <v>1</v>
      </c>
      <c r="V1907">
        <v>1</v>
      </c>
      <c r="W1907">
        <v>1</v>
      </c>
      <c r="X1907">
        <v>1</v>
      </c>
      <c r="Y1907">
        <v>1</v>
      </c>
      <c r="Z1907">
        <v>1</v>
      </c>
      <c r="AA1907">
        <v>1</v>
      </c>
      <c r="AB1907">
        <v>1</v>
      </c>
      <c r="AC1907">
        <v>1</v>
      </c>
      <c r="AD1907">
        <v>1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1</v>
      </c>
      <c r="AQ1907">
        <v>0</v>
      </c>
      <c r="AR1907">
        <v>0</v>
      </c>
      <c r="AS1907">
        <v>0</v>
      </c>
      <c r="AT1907" s="1">
        <v>391.12</v>
      </c>
      <c r="AU1907" s="1">
        <v>391.12</v>
      </c>
      <c r="AV1907" s="1">
        <v>0</v>
      </c>
      <c r="AW1907" s="1">
        <v>391.12</v>
      </c>
      <c r="AX1907" t="s">
        <v>488</v>
      </c>
    </row>
    <row r="1908" spans="1:50" x14ac:dyDescent="0.25">
      <c r="A1908" t="s">
        <v>6357</v>
      </c>
      <c r="B1908" t="s">
        <v>101</v>
      </c>
      <c r="C1908" t="s">
        <v>156</v>
      </c>
      <c r="D1908" t="s">
        <v>6358</v>
      </c>
      <c r="E1908" t="s">
        <v>973</v>
      </c>
      <c r="F1908" t="s">
        <v>974</v>
      </c>
      <c r="G1908" t="s">
        <v>71</v>
      </c>
      <c r="H1908" t="s">
        <v>106</v>
      </c>
      <c r="I1908" t="s">
        <v>73</v>
      </c>
      <c r="J1908" t="s">
        <v>975</v>
      </c>
      <c r="K1908" t="s">
        <v>976</v>
      </c>
      <c r="L1908" t="s">
        <v>61</v>
      </c>
      <c r="M1908" t="s">
        <v>76</v>
      </c>
      <c r="N1908" t="s">
        <v>76</v>
      </c>
      <c r="O1908" t="s">
        <v>76</v>
      </c>
      <c r="P1908" t="s">
        <v>77</v>
      </c>
      <c r="Q1908">
        <v>362</v>
      </c>
      <c r="R1908">
        <v>362</v>
      </c>
      <c r="S1908">
        <v>362</v>
      </c>
      <c r="T1908">
        <v>362</v>
      </c>
      <c r="U1908">
        <v>362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362</v>
      </c>
      <c r="AL1908">
        <v>0</v>
      </c>
      <c r="AM1908">
        <v>0</v>
      </c>
      <c r="AN1908">
        <v>0</v>
      </c>
      <c r="AO1908">
        <v>0</v>
      </c>
      <c r="AP1908">
        <v>362</v>
      </c>
      <c r="AQ1908">
        <v>0</v>
      </c>
      <c r="AR1908">
        <v>0</v>
      </c>
      <c r="AS1908">
        <v>0</v>
      </c>
      <c r="AT1908" s="1">
        <v>369.73</v>
      </c>
      <c r="AU1908" s="1">
        <v>133842.26</v>
      </c>
      <c r="AV1908" s="1">
        <v>0</v>
      </c>
      <c r="AW1908" s="1">
        <v>0</v>
      </c>
      <c r="AX1908" t="s">
        <v>976</v>
      </c>
    </row>
    <row r="1909" spans="1:50" x14ac:dyDescent="0.25">
      <c r="A1909" t="s">
        <v>6359</v>
      </c>
      <c r="B1909" t="s">
        <v>67</v>
      </c>
      <c r="C1909">
        <v>2014</v>
      </c>
      <c r="D1909" t="s">
        <v>6360</v>
      </c>
      <c r="E1909" t="s">
        <v>555</v>
      </c>
      <c r="F1909" t="s">
        <v>556</v>
      </c>
      <c r="G1909" t="s">
        <v>71</v>
      </c>
      <c r="H1909" t="s">
        <v>72</v>
      </c>
      <c r="I1909" t="s">
        <v>355</v>
      </c>
      <c r="J1909" t="s">
        <v>557</v>
      </c>
      <c r="K1909" t="s">
        <v>558</v>
      </c>
      <c r="L1909" t="s">
        <v>61</v>
      </c>
      <c r="M1909" t="s">
        <v>76</v>
      </c>
      <c r="N1909" t="s">
        <v>76</v>
      </c>
      <c r="O1909" t="s">
        <v>76</v>
      </c>
      <c r="P1909" t="s">
        <v>77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 s="1" t="s">
        <v>78</v>
      </c>
      <c r="AU1909" s="1">
        <v>0</v>
      </c>
      <c r="AV1909" s="1">
        <v>0</v>
      </c>
      <c r="AW1909" s="1">
        <v>0</v>
      </c>
      <c r="AX1909" t="s">
        <v>558</v>
      </c>
    </row>
    <row r="1910" spans="1:50" x14ac:dyDescent="0.25">
      <c r="A1910" t="s">
        <v>6373</v>
      </c>
      <c r="B1910" t="s">
        <v>51</v>
      </c>
      <c r="C1910" t="s">
        <v>156</v>
      </c>
      <c r="D1910" t="s">
        <v>6374</v>
      </c>
      <c r="E1910" t="s">
        <v>6375</v>
      </c>
      <c r="F1910" t="s">
        <v>1349</v>
      </c>
      <c r="G1910" t="s">
        <v>688</v>
      </c>
      <c r="H1910" t="s">
        <v>57</v>
      </c>
      <c r="I1910" t="s">
        <v>689</v>
      </c>
      <c r="J1910" t="s">
        <v>1350</v>
      </c>
      <c r="K1910" t="s">
        <v>1351</v>
      </c>
      <c r="L1910" t="s">
        <v>61</v>
      </c>
      <c r="M1910" t="s">
        <v>76</v>
      </c>
      <c r="N1910" t="s">
        <v>76</v>
      </c>
      <c r="O1910" t="s">
        <v>76</v>
      </c>
      <c r="P1910" t="s">
        <v>65</v>
      </c>
      <c r="Q1910">
        <v>388</v>
      </c>
      <c r="R1910">
        <v>388</v>
      </c>
      <c r="S1910">
        <v>338</v>
      </c>
      <c r="T1910">
        <v>338</v>
      </c>
      <c r="U1910">
        <v>338</v>
      </c>
      <c r="V1910">
        <v>180</v>
      </c>
      <c r="W1910">
        <v>80</v>
      </c>
      <c r="X1910">
        <v>43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50</v>
      </c>
      <c r="AH1910">
        <v>0</v>
      </c>
      <c r="AI1910">
        <v>50</v>
      </c>
      <c r="AJ1910">
        <v>0</v>
      </c>
      <c r="AK1910">
        <v>388</v>
      </c>
      <c r="AL1910">
        <v>0</v>
      </c>
      <c r="AM1910">
        <v>0</v>
      </c>
      <c r="AN1910">
        <v>0</v>
      </c>
      <c r="AO1910">
        <v>0</v>
      </c>
      <c r="AP1910">
        <v>388</v>
      </c>
      <c r="AQ1910">
        <v>0</v>
      </c>
      <c r="AR1910">
        <v>50</v>
      </c>
      <c r="AS1910">
        <v>50</v>
      </c>
      <c r="AT1910" s="1">
        <v>92.06</v>
      </c>
      <c r="AU1910" s="1">
        <v>35719.279999999999</v>
      </c>
      <c r="AV1910" s="1">
        <v>4603</v>
      </c>
      <c r="AW1910" s="1">
        <v>3958.58</v>
      </c>
      <c r="AX1910" t="s">
        <v>1351</v>
      </c>
    </row>
    <row r="1911" spans="1:50" x14ac:dyDescent="0.25">
      <c r="A1911" t="s">
        <v>4194</v>
      </c>
      <c r="B1911" t="s">
        <v>67</v>
      </c>
      <c r="C1911" t="s">
        <v>102</v>
      </c>
      <c r="D1911" t="s">
        <v>4195</v>
      </c>
      <c r="E1911" t="s">
        <v>4196</v>
      </c>
      <c r="F1911" t="s">
        <v>556</v>
      </c>
      <c r="G1911" t="s">
        <v>71</v>
      </c>
      <c r="H1911" t="s">
        <v>72</v>
      </c>
      <c r="I1911" t="s">
        <v>355</v>
      </c>
      <c r="J1911" t="s">
        <v>557</v>
      </c>
      <c r="K1911" t="s">
        <v>558</v>
      </c>
      <c r="L1911" t="s">
        <v>61</v>
      </c>
      <c r="M1911" t="s">
        <v>76</v>
      </c>
      <c r="N1911" t="s">
        <v>76</v>
      </c>
      <c r="O1911" t="s">
        <v>76</v>
      </c>
      <c r="P1911" t="s">
        <v>77</v>
      </c>
      <c r="Q1911">
        <v>137</v>
      </c>
      <c r="R1911">
        <v>137</v>
      </c>
      <c r="S1911">
        <v>137</v>
      </c>
      <c r="T1911">
        <v>137</v>
      </c>
      <c r="U1911">
        <v>117</v>
      </c>
      <c r="V1911">
        <v>117</v>
      </c>
      <c r="W1911">
        <v>8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2</v>
      </c>
      <c r="AK1911">
        <v>137</v>
      </c>
      <c r="AL1911">
        <v>0</v>
      </c>
      <c r="AM1911">
        <v>0</v>
      </c>
      <c r="AN1911">
        <v>0</v>
      </c>
      <c r="AO1911">
        <v>0</v>
      </c>
      <c r="AP1911">
        <v>137</v>
      </c>
      <c r="AQ1911">
        <v>0</v>
      </c>
      <c r="AR1911">
        <v>0</v>
      </c>
      <c r="AS1911">
        <v>0</v>
      </c>
      <c r="AT1911" s="1">
        <v>738.66</v>
      </c>
      <c r="AU1911" s="1">
        <v>101196.42</v>
      </c>
      <c r="AV1911" s="1">
        <v>0</v>
      </c>
      <c r="AW1911" s="1">
        <v>0</v>
      </c>
      <c r="AX1911" t="s">
        <v>558</v>
      </c>
    </row>
    <row r="1912" spans="1:50" x14ac:dyDescent="0.25">
      <c r="A1912" t="s">
        <v>4237</v>
      </c>
      <c r="B1912" t="s">
        <v>101</v>
      </c>
      <c r="C1912" t="s">
        <v>156</v>
      </c>
      <c r="D1912" t="s">
        <v>4238</v>
      </c>
      <c r="E1912" t="s">
        <v>354</v>
      </c>
      <c r="F1912" t="s">
        <v>354</v>
      </c>
      <c r="G1912" t="s">
        <v>71</v>
      </c>
      <c r="H1912" t="s">
        <v>106</v>
      </c>
      <c r="I1912" t="s">
        <v>355</v>
      </c>
      <c r="J1912" t="s">
        <v>356</v>
      </c>
      <c r="K1912" t="s">
        <v>357</v>
      </c>
      <c r="L1912" t="s">
        <v>61</v>
      </c>
      <c r="M1912" t="s">
        <v>76</v>
      </c>
      <c r="N1912" t="s">
        <v>76</v>
      </c>
      <c r="O1912" t="s">
        <v>76</v>
      </c>
      <c r="P1912" t="s">
        <v>110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 s="1" t="s">
        <v>78</v>
      </c>
      <c r="AU1912" s="1">
        <v>0</v>
      </c>
      <c r="AV1912" s="1">
        <v>0</v>
      </c>
      <c r="AW1912" s="1">
        <v>0</v>
      </c>
      <c r="AX1912" t="s">
        <v>357</v>
      </c>
    </row>
    <row r="1913" spans="1:50" x14ac:dyDescent="0.25">
      <c r="A1913" t="s">
        <v>4239</v>
      </c>
      <c r="B1913" t="s">
        <v>101</v>
      </c>
      <c r="C1913" t="s">
        <v>156</v>
      </c>
      <c r="D1913" t="s">
        <v>4240</v>
      </c>
      <c r="E1913" t="s">
        <v>4241</v>
      </c>
      <c r="F1913" t="s">
        <v>339</v>
      </c>
      <c r="G1913" t="s">
        <v>71</v>
      </c>
      <c r="H1913" t="s">
        <v>106</v>
      </c>
      <c r="I1913" t="s">
        <v>73</v>
      </c>
      <c r="J1913" t="s">
        <v>340</v>
      </c>
      <c r="K1913" t="s">
        <v>341</v>
      </c>
      <c r="L1913" t="s">
        <v>61</v>
      </c>
      <c r="M1913" t="s">
        <v>76</v>
      </c>
      <c r="N1913" t="s">
        <v>76</v>
      </c>
      <c r="O1913" t="s">
        <v>76</v>
      </c>
      <c r="P1913" t="s">
        <v>110</v>
      </c>
      <c r="Q1913">
        <v>5</v>
      </c>
      <c r="R1913">
        <v>5</v>
      </c>
      <c r="S1913">
        <v>5</v>
      </c>
      <c r="T1913">
        <v>5</v>
      </c>
      <c r="U1913">
        <v>5</v>
      </c>
      <c r="V1913">
        <v>5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5</v>
      </c>
      <c r="AL1913">
        <v>0</v>
      </c>
      <c r="AM1913">
        <v>0</v>
      </c>
      <c r="AN1913">
        <v>0</v>
      </c>
      <c r="AO1913">
        <v>0</v>
      </c>
      <c r="AP1913">
        <v>5</v>
      </c>
      <c r="AQ1913">
        <v>0</v>
      </c>
      <c r="AR1913">
        <v>0</v>
      </c>
      <c r="AS1913">
        <v>0</v>
      </c>
      <c r="AT1913" s="1">
        <v>679.1</v>
      </c>
      <c r="AU1913" s="1">
        <v>3395.5</v>
      </c>
      <c r="AV1913" s="1">
        <v>0</v>
      </c>
      <c r="AW1913" s="1">
        <v>0</v>
      </c>
      <c r="AX1913" t="s">
        <v>341</v>
      </c>
    </row>
    <row r="1914" spans="1:50" x14ac:dyDescent="0.25">
      <c r="A1914" t="s">
        <v>4242</v>
      </c>
      <c r="B1914" t="s">
        <v>67</v>
      </c>
      <c r="C1914">
        <v>2014</v>
      </c>
      <c r="D1914" t="s">
        <v>4243</v>
      </c>
      <c r="E1914" t="s">
        <v>2388</v>
      </c>
      <c r="F1914" t="s">
        <v>2389</v>
      </c>
      <c r="G1914" t="s">
        <v>71</v>
      </c>
      <c r="H1914" t="s">
        <v>72</v>
      </c>
      <c r="I1914" t="s">
        <v>73</v>
      </c>
      <c r="J1914" t="s">
        <v>2390</v>
      </c>
      <c r="K1914" t="s">
        <v>2391</v>
      </c>
      <c r="L1914" t="s">
        <v>61</v>
      </c>
      <c r="M1914" t="s">
        <v>76</v>
      </c>
      <c r="N1914" t="s">
        <v>76</v>
      </c>
      <c r="O1914" t="s">
        <v>76</v>
      </c>
      <c r="P1914" t="s">
        <v>77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 s="1" t="s">
        <v>78</v>
      </c>
      <c r="AU1914" s="1">
        <v>0</v>
      </c>
      <c r="AV1914" s="1">
        <v>0</v>
      </c>
      <c r="AW1914" s="1">
        <v>0</v>
      </c>
      <c r="AX1914" t="s">
        <v>2391</v>
      </c>
    </row>
    <row r="1915" spans="1:50" x14ac:dyDescent="0.25">
      <c r="A1915" t="s">
        <v>4244</v>
      </c>
      <c r="B1915" t="s">
        <v>67</v>
      </c>
      <c r="C1915">
        <v>2014</v>
      </c>
      <c r="D1915" t="s">
        <v>4245</v>
      </c>
      <c r="E1915" t="s">
        <v>1543</v>
      </c>
      <c r="F1915" t="s">
        <v>1544</v>
      </c>
      <c r="G1915" t="s">
        <v>71</v>
      </c>
      <c r="H1915" t="s">
        <v>72</v>
      </c>
      <c r="I1915" t="s">
        <v>355</v>
      </c>
      <c r="J1915" t="s">
        <v>1545</v>
      </c>
      <c r="K1915" t="s">
        <v>1546</v>
      </c>
      <c r="L1915" t="s">
        <v>61</v>
      </c>
      <c r="M1915" t="s">
        <v>62</v>
      </c>
      <c r="N1915" t="s">
        <v>76</v>
      </c>
      <c r="O1915" t="s">
        <v>76</v>
      </c>
      <c r="P1915" t="s">
        <v>77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 s="1" t="s">
        <v>78</v>
      </c>
      <c r="AU1915" s="1">
        <v>0</v>
      </c>
      <c r="AV1915" s="1">
        <v>0</v>
      </c>
      <c r="AW1915" s="1">
        <v>0</v>
      </c>
      <c r="AX1915" t="s">
        <v>1546</v>
      </c>
    </row>
    <row r="1916" spans="1:50" x14ac:dyDescent="0.25">
      <c r="A1916" t="s">
        <v>3114</v>
      </c>
      <c r="B1916" t="s">
        <v>67</v>
      </c>
      <c r="C1916">
        <v>2014</v>
      </c>
      <c r="D1916" t="s">
        <v>3115</v>
      </c>
      <c r="E1916" t="s">
        <v>923</v>
      </c>
      <c r="F1916" t="s">
        <v>397</v>
      </c>
      <c r="G1916" t="s">
        <v>71</v>
      </c>
      <c r="H1916" t="s">
        <v>72</v>
      </c>
      <c r="I1916" t="s">
        <v>230</v>
      </c>
      <c r="J1916" t="s">
        <v>398</v>
      </c>
      <c r="K1916" t="s">
        <v>399</v>
      </c>
      <c r="L1916" t="s">
        <v>61</v>
      </c>
      <c r="M1916" t="s">
        <v>76</v>
      </c>
      <c r="N1916" t="s">
        <v>76</v>
      </c>
      <c r="O1916" t="s">
        <v>76</v>
      </c>
      <c r="P1916" t="s">
        <v>77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1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 s="1" t="s">
        <v>78</v>
      </c>
      <c r="AU1916" s="1">
        <v>0</v>
      </c>
      <c r="AV1916" s="1">
        <v>0</v>
      </c>
      <c r="AW1916" s="1">
        <v>0</v>
      </c>
      <c r="AX1916" t="s">
        <v>399</v>
      </c>
    </row>
    <row r="1917" spans="1:50" x14ac:dyDescent="0.25">
      <c r="A1917" t="s">
        <v>3116</v>
      </c>
      <c r="B1917" t="s">
        <v>67</v>
      </c>
      <c r="C1917">
        <v>2014</v>
      </c>
      <c r="D1917" t="s">
        <v>3117</v>
      </c>
      <c r="E1917" t="s">
        <v>1100</v>
      </c>
      <c r="F1917" t="s">
        <v>1101</v>
      </c>
      <c r="G1917" t="s">
        <v>71</v>
      </c>
      <c r="H1917" t="s">
        <v>72</v>
      </c>
      <c r="I1917" t="s">
        <v>73</v>
      </c>
      <c r="J1917" t="s">
        <v>1102</v>
      </c>
      <c r="K1917" t="s">
        <v>1103</v>
      </c>
      <c r="L1917" t="s">
        <v>61</v>
      </c>
      <c r="M1917" t="s">
        <v>76</v>
      </c>
      <c r="N1917" t="s">
        <v>76</v>
      </c>
      <c r="O1917" t="s">
        <v>76</v>
      </c>
      <c r="P1917" t="s">
        <v>77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 s="1" t="s">
        <v>78</v>
      </c>
      <c r="AU1917" s="1">
        <v>0</v>
      </c>
      <c r="AV1917" s="1">
        <v>0</v>
      </c>
      <c r="AW1917" s="1">
        <v>0</v>
      </c>
      <c r="AX1917" t="s">
        <v>1103</v>
      </c>
    </row>
    <row r="1918" spans="1:50" x14ac:dyDescent="0.25">
      <c r="A1918" t="s">
        <v>3118</v>
      </c>
      <c r="B1918" t="s">
        <v>67</v>
      </c>
      <c r="C1918">
        <v>2014</v>
      </c>
      <c r="D1918" t="s">
        <v>3119</v>
      </c>
      <c r="E1918" t="s">
        <v>3120</v>
      </c>
      <c r="F1918" t="s">
        <v>1000</v>
      </c>
      <c r="G1918" t="s">
        <v>71</v>
      </c>
      <c r="H1918" t="s">
        <v>72</v>
      </c>
      <c r="I1918" t="s">
        <v>73</v>
      </c>
      <c r="J1918" t="s">
        <v>1001</v>
      </c>
      <c r="K1918" t="s">
        <v>1002</v>
      </c>
      <c r="L1918" t="s">
        <v>61</v>
      </c>
      <c r="M1918" t="s">
        <v>76</v>
      </c>
      <c r="N1918" t="s">
        <v>76</v>
      </c>
      <c r="O1918" t="s">
        <v>76</v>
      </c>
      <c r="P1918" t="s">
        <v>77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 s="1" t="s">
        <v>78</v>
      </c>
      <c r="AU1918" s="1">
        <v>0</v>
      </c>
      <c r="AV1918" s="1">
        <v>0</v>
      </c>
      <c r="AW1918" s="1">
        <v>0</v>
      </c>
      <c r="AX1918" t="s">
        <v>1002</v>
      </c>
    </row>
    <row r="1919" spans="1:50" x14ac:dyDescent="0.25">
      <c r="A1919" t="s">
        <v>3121</v>
      </c>
      <c r="B1919" t="s">
        <v>67</v>
      </c>
      <c r="C1919">
        <v>2014</v>
      </c>
      <c r="D1919" t="s">
        <v>3122</v>
      </c>
      <c r="E1919" t="s">
        <v>1584</v>
      </c>
      <c r="F1919" t="s">
        <v>1585</v>
      </c>
      <c r="G1919" t="s">
        <v>71</v>
      </c>
      <c r="H1919" t="s">
        <v>72</v>
      </c>
      <c r="I1919" t="s">
        <v>73</v>
      </c>
      <c r="J1919" t="s">
        <v>1586</v>
      </c>
      <c r="K1919" t="s">
        <v>1587</v>
      </c>
      <c r="L1919" t="s">
        <v>61</v>
      </c>
      <c r="M1919" t="s">
        <v>76</v>
      </c>
      <c r="N1919" t="s">
        <v>76</v>
      </c>
      <c r="O1919" t="s">
        <v>76</v>
      </c>
      <c r="P1919" t="s">
        <v>77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 s="1" t="s">
        <v>78</v>
      </c>
      <c r="AU1919" s="1">
        <v>0</v>
      </c>
      <c r="AV1919" s="1">
        <v>0</v>
      </c>
      <c r="AW1919" s="1">
        <v>0</v>
      </c>
      <c r="AX1919" t="s">
        <v>1587</v>
      </c>
    </row>
    <row r="1920" spans="1:50" x14ac:dyDescent="0.25">
      <c r="A1920" t="s">
        <v>4246</v>
      </c>
      <c r="B1920" t="s">
        <v>67</v>
      </c>
      <c r="C1920" t="s">
        <v>129</v>
      </c>
      <c r="D1920" t="s">
        <v>4247</v>
      </c>
      <c r="E1920" t="s">
        <v>4248</v>
      </c>
      <c r="F1920" t="s">
        <v>1606</v>
      </c>
      <c r="G1920" t="s">
        <v>71</v>
      </c>
      <c r="H1920" t="s">
        <v>72</v>
      </c>
      <c r="I1920" t="s">
        <v>133</v>
      </c>
      <c r="J1920" t="s">
        <v>1607</v>
      </c>
      <c r="K1920" t="s">
        <v>1608</v>
      </c>
      <c r="L1920" t="s">
        <v>61</v>
      </c>
      <c r="M1920" t="s">
        <v>62</v>
      </c>
      <c r="N1920" t="s">
        <v>76</v>
      </c>
      <c r="O1920" t="s">
        <v>76</v>
      </c>
      <c r="P1920" t="s">
        <v>77</v>
      </c>
      <c r="Q1920">
        <v>34</v>
      </c>
      <c r="R1920">
        <v>34</v>
      </c>
      <c r="S1920">
        <v>34</v>
      </c>
      <c r="T1920">
        <v>34</v>
      </c>
      <c r="U1920">
        <v>34</v>
      </c>
      <c r="V1920">
        <v>34</v>
      </c>
      <c r="W1920">
        <v>34</v>
      </c>
      <c r="X1920">
        <v>34</v>
      </c>
      <c r="Y1920">
        <v>34</v>
      </c>
      <c r="Z1920">
        <v>34</v>
      </c>
      <c r="AA1920">
        <v>34</v>
      </c>
      <c r="AB1920">
        <v>34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34</v>
      </c>
      <c r="AL1920">
        <v>0</v>
      </c>
      <c r="AM1920">
        <v>0</v>
      </c>
      <c r="AN1920">
        <v>0</v>
      </c>
      <c r="AO1920">
        <v>0</v>
      </c>
      <c r="AP1920">
        <v>34</v>
      </c>
      <c r="AQ1920">
        <v>0</v>
      </c>
      <c r="AR1920">
        <v>0</v>
      </c>
      <c r="AS1920">
        <v>0</v>
      </c>
      <c r="AT1920" s="1">
        <v>1473.13</v>
      </c>
      <c r="AU1920" s="1">
        <v>50086.420000000006</v>
      </c>
      <c r="AV1920" s="1">
        <v>0</v>
      </c>
      <c r="AW1920" s="1">
        <v>50086.420000000006</v>
      </c>
      <c r="AX1920" t="s">
        <v>1608</v>
      </c>
    </row>
    <row r="1921" spans="1:50" x14ac:dyDescent="0.25">
      <c r="A1921" t="s">
        <v>4273</v>
      </c>
      <c r="B1921" t="s">
        <v>67</v>
      </c>
      <c r="C1921">
        <v>2014</v>
      </c>
      <c r="D1921" t="s">
        <v>4274</v>
      </c>
      <c r="E1921" t="s">
        <v>3782</v>
      </c>
      <c r="F1921" t="s">
        <v>1107</v>
      </c>
      <c r="G1921" t="s">
        <v>71</v>
      </c>
      <c r="H1921" t="s">
        <v>72</v>
      </c>
      <c r="I1921" t="s">
        <v>73</v>
      </c>
      <c r="J1921" t="s">
        <v>1108</v>
      </c>
      <c r="K1921" t="s">
        <v>1109</v>
      </c>
      <c r="L1921" t="s">
        <v>61</v>
      </c>
      <c r="M1921" t="s">
        <v>62</v>
      </c>
      <c r="N1921" t="s">
        <v>76</v>
      </c>
      <c r="O1921" t="s">
        <v>76</v>
      </c>
      <c r="P1921" t="s">
        <v>77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 s="1" t="s">
        <v>78</v>
      </c>
      <c r="AU1921" s="1">
        <v>0</v>
      </c>
      <c r="AV1921" s="1">
        <v>0</v>
      </c>
      <c r="AW1921" s="1">
        <v>0</v>
      </c>
      <c r="AX1921" t="s">
        <v>1109</v>
      </c>
    </row>
    <row r="1922" spans="1:50" x14ac:dyDescent="0.25">
      <c r="A1922" t="s">
        <v>4275</v>
      </c>
      <c r="B1922" t="s">
        <v>101</v>
      </c>
      <c r="C1922" t="s">
        <v>251</v>
      </c>
      <c r="D1922" t="s">
        <v>4276</v>
      </c>
      <c r="E1922" t="s">
        <v>4277</v>
      </c>
      <c r="F1922" t="s">
        <v>900</v>
      </c>
      <c r="G1922" t="s">
        <v>71</v>
      </c>
      <c r="H1922" t="s">
        <v>106</v>
      </c>
      <c r="I1922" t="s">
        <v>230</v>
      </c>
      <c r="J1922" t="s">
        <v>901</v>
      </c>
      <c r="K1922" t="s">
        <v>902</v>
      </c>
      <c r="L1922" t="s">
        <v>61</v>
      </c>
      <c r="M1922" t="s">
        <v>76</v>
      </c>
      <c r="N1922" t="s">
        <v>76</v>
      </c>
      <c r="O1922" t="s">
        <v>76</v>
      </c>
      <c r="P1922" t="s">
        <v>110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 s="1" t="s">
        <v>78</v>
      </c>
      <c r="AU1922" s="1">
        <v>0</v>
      </c>
      <c r="AV1922" s="1">
        <v>0</v>
      </c>
      <c r="AW1922" s="1">
        <v>0</v>
      </c>
      <c r="AX1922" t="s">
        <v>902</v>
      </c>
    </row>
    <row r="1923" spans="1:50" x14ac:dyDescent="0.25">
      <c r="A1923" t="s">
        <v>4278</v>
      </c>
      <c r="B1923" t="s">
        <v>67</v>
      </c>
      <c r="C1923">
        <v>2014</v>
      </c>
      <c r="D1923" t="s">
        <v>4279</v>
      </c>
      <c r="E1923" t="s">
        <v>69</v>
      </c>
      <c r="F1923" t="s">
        <v>70</v>
      </c>
      <c r="G1923" t="s">
        <v>71</v>
      </c>
      <c r="H1923" t="s">
        <v>72</v>
      </c>
      <c r="I1923" t="s">
        <v>73</v>
      </c>
      <c r="J1923" t="s">
        <v>74</v>
      </c>
      <c r="K1923" t="s">
        <v>75</v>
      </c>
      <c r="L1923" t="s">
        <v>61</v>
      </c>
      <c r="M1923" t="s">
        <v>76</v>
      </c>
      <c r="N1923" t="s">
        <v>76</v>
      </c>
      <c r="O1923" t="s">
        <v>76</v>
      </c>
      <c r="P1923" t="s">
        <v>77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 s="1" t="s">
        <v>78</v>
      </c>
      <c r="AU1923" s="1">
        <v>0</v>
      </c>
      <c r="AV1923" s="1">
        <v>0</v>
      </c>
      <c r="AW1923" s="1">
        <v>0</v>
      </c>
      <c r="AX1923" t="s">
        <v>75</v>
      </c>
    </row>
    <row r="1924" spans="1:50" x14ac:dyDescent="0.25">
      <c r="A1924" t="s">
        <v>4280</v>
      </c>
      <c r="B1924" t="s">
        <v>51</v>
      </c>
      <c r="C1924">
        <v>2013</v>
      </c>
      <c r="D1924" t="s">
        <v>4281</v>
      </c>
      <c r="E1924" t="s">
        <v>4282</v>
      </c>
      <c r="F1924" t="s">
        <v>4283</v>
      </c>
      <c r="G1924" t="s">
        <v>2986</v>
      </c>
      <c r="H1924" t="s">
        <v>57</v>
      </c>
      <c r="I1924" t="s">
        <v>58</v>
      </c>
      <c r="J1924" t="s">
        <v>76</v>
      </c>
      <c r="K1924" t="s">
        <v>4284</v>
      </c>
      <c r="L1924" t="s">
        <v>61</v>
      </c>
      <c r="M1924" t="s">
        <v>62</v>
      </c>
      <c r="N1924" t="s">
        <v>63</v>
      </c>
      <c r="O1924" t="s">
        <v>372</v>
      </c>
      <c r="P1924" t="s">
        <v>65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 s="1" t="s">
        <v>78</v>
      </c>
      <c r="AU1924" s="1">
        <v>0</v>
      </c>
      <c r="AV1924" s="1">
        <v>0</v>
      </c>
      <c r="AW1924" s="1">
        <v>0</v>
      </c>
      <c r="AX1924" t="s">
        <v>4284</v>
      </c>
    </row>
    <row r="1925" spans="1:50" x14ac:dyDescent="0.25">
      <c r="A1925" t="s">
        <v>3123</v>
      </c>
      <c r="B1925" t="s">
        <v>67</v>
      </c>
      <c r="C1925">
        <v>2014</v>
      </c>
      <c r="D1925" t="s">
        <v>3124</v>
      </c>
      <c r="E1925" t="s">
        <v>1715</v>
      </c>
      <c r="F1925" t="s">
        <v>1716</v>
      </c>
      <c r="G1925" t="s">
        <v>71</v>
      </c>
      <c r="H1925" t="s">
        <v>72</v>
      </c>
      <c r="I1925" t="s">
        <v>280</v>
      </c>
      <c r="J1925" t="s">
        <v>1717</v>
      </c>
      <c r="K1925" t="s">
        <v>1718</v>
      </c>
      <c r="L1925" t="s">
        <v>61</v>
      </c>
      <c r="M1925" t="s">
        <v>76</v>
      </c>
      <c r="N1925" t="s">
        <v>76</v>
      </c>
      <c r="O1925" t="s">
        <v>76</v>
      </c>
      <c r="P1925" t="s">
        <v>77</v>
      </c>
      <c r="Q1925">
        <v>147</v>
      </c>
      <c r="R1925">
        <v>147</v>
      </c>
      <c r="S1925">
        <v>147</v>
      </c>
      <c r="T1925">
        <v>147</v>
      </c>
      <c r="U1925">
        <v>147</v>
      </c>
      <c r="V1925">
        <v>147</v>
      </c>
      <c r="W1925">
        <v>147</v>
      </c>
      <c r="X1925">
        <v>147</v>
      </c>
      <c r="Y1925">
        <v>147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147</v>
      </c>
      <c r="AL1925">
        <v>0</v>
      </c>
      <c r="AM1925">
        <v>0</v>
      </c>
      <c r="AN1925">
        <v>0</v>
      </c>
      <c r="AO1925">
        <v>0</v>
      </c>
      <c r="AP1925">
        <v>147</v>
      </c>
      <c r="AQ1925">
        <v>0</v>
      </c>
      <c r="AR1925">
        <v>0</v>
      </c>
      <c r="AS1925">
        <v>0</v>
      </c>
      <c r="AT1925" s="1">
        <v>1259.1600000000001</v>
      </c>
      <c r="AU1925" s="1">
        <v>185096.52000000002</v>
      </c>
      <c r="AV1925" s="1">
        <v>0</v>
      </c>
      <c r="AW1925" s="1">
        <v>185096.52000000002</v>
      </c>
      <c r="AX1925" t="s">
        <v>1718</v>
      </c>
    </row>
    <row r="1926" spans="1:50" x14ac:dyDescent="0.25">
      <c r="A1926" t="s">
        <v>3125</v>
      </c>
      <c r="B1926" t="s">
        <v>67</v>
      </c>
      <c r="C1926">
        <v>2014</v>
      </c>
      <c r="D1926" t="s">
        <v>3126</v>
      </c>
      <c r="E1926" t="s">
        <v>311</v>
      </c>
      <c r="F1926" t="s">
        <v>312</v>
      </c>
      <c r="G1926" t="s">
        <v>71</v>
      </c>
      <c r="H1926" t="s">
        <v>72</v>
      </c>
      <c r="I1926" t="s">
        <v>73</v>
      </c>
      <c r="J1926" t="s">
        <v>313</v>
      </c>
      <c r="K1926" t="s">
        <v>314</v>
      </c>
      <c r="L1926" t="s">
        <v>61</v>
      </c>
      <c r="M1926" t="s">
        <v>76</v>
      </c>
      <c r="N1926" t="s">
        <v>76</v>
      </c>
      <c r="O1926" t="s">
        <v>76</v>
      </c>
      <c r="P1926" t="s">
        <v>77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 s="1" t="s">
        <v>78</v>
      </c>
      <c r="AU1926" s="1">
        <v>0</v>
      </c>
      <c r="AV1926" s="1">
        <v>0</v>
      </c>
      <c r="AW1926" s="1">
        <v>0</v>
      </c>
      <c r="AX1926" t="s">
        <v>314</v>
      </c>
    </row>
    <row r="1927" spans="1:50" x14ac:dyDescent="0.25">
      <c r="A1927" t="s">
        <v>3127</v>
      </c>
      <c r="B1927" t="s">
        <v>101</v>
      </c>
      <c r="C1927" t="s">
        <v>171</v>
      </c>
      <c r="D1927" t="s">
        <v>3128</v>
      </c>
      <c r="E1927" t="s">
        <v>3129</v>
      </c>
      <c r="F1927" t="s">
        <v>892</v>
      </c>
      <c r="G1927" t="s">
        <v>71</v>
      </c>
      <c r="H1927" t="s">
        <v>106</v>
      </c>
      <c r="I1927" t="s">
        <v>391</v>
      </c>
      <c r="J1927" t="s">
        <v>893</v>
      </c>
      <c r="K1927" t="s">
        <v>894</v>
      </c>
      <c r="L1927" t="s">
        <v>61</v>
      </c>
      <c r="M1927" t="s">
        <v>76</v>
      </c>
      <c r="N1927" t="s">
        <v>76</v>
      </c>
      <c r="O1927" t="s">
        <v>76</v>
      </c>
      <c r="P1927" t="s">
        <v>77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 s="1">
        <v>486.67669999999998</v>
      </c>
      <c r="AU1927" s="1">
        <v>0</v>
      </c>
      <c r="AV1927" s="1">
        <v>0</v>
      </c>
      <c r="AW1927" s="1">
        <v>0</v>
      </c>
      <c r="AX1927" t="s">
        <v>894</v>
      </c>
    </row>
    <row r="1928" spans="1:50" x14ac:dyDescent="0.25">
      <c r="A1928" t="s">
        <v>3130</v>
      </c>
      <c r="B1928" t="s">
        <v>51</v>
      </c>
      <c r="C1928" t="s">
        <v>122</v>
      </c>
      <c r="D1928" t="s">
        <v>3131</v>
      </c>
      <c r="E1928" t="s">
        <v>3132</v>
      </c>
      <c r="F1928" t="s">
        <v>1307</v>
      </c>
      <c r="G1928" t="s">
        <v>76</v>
      </c>
      <c r="H1928" t="s">
        <v>57</v>
      </c>
      <c r="I1928" t="s">
        <v>126</v>
      </c>
      <c r="J1928" t="s">
        <v>76</v>
      </c>
      <c r="K1928" t="s">
        <v>76</v>
      </c>
      <c r="L1928" t="s">
        <v>61</v>
      </c>
      <c r="M1928" t="s">
        <v>62</v>
      </c>
      <c r="N1928" t="s">
        <v>76</v>
      </c>
      <c r="O1928" t="s">
        <v>76</v>
      </c>
      <c r="P1928" t="s">
        <v>127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 s="1" t="s">
        <v>78</v>
      </c>
      <c r="AU1928" s="1">
        <v>0</v>
      </c>
      <c r="AV1928" s="1">
        <v>0</v>
      </c>
      <c r="AW1928" s="1">
        <v>0</v>
      </c>
      <c r="AX1928" t="s">
        <v>1307</v>
      </c>
    </row>
    <row r="1929" spans="1:50" x14ac:dyDescent="0.25">
      <c r="A1929" t="s">
        <v>3133</v>
      </c>
      <c r="B1929" t="s">
        <v>101</v>
      </c>
      <c r="C1929" t="s">
        <v>171</v>
      </c>
      <c r="D1929" t="s">
        <v>3134</v>
      </c>
      <c r="E1929" t="s">
        <v>3135</v>
      </c>
      <c r="F1929" t="s">
        <v>892</v>
      </c>
      <c r="G1929" t="s">
        <v>71</v>
      </c>
      <c r="H1929" t="s">
        <v>106</v>
      </c>
      <c r="I1929" t="s">
        <v>391</v>
      </c>
      <c r="J1929" t="s">
        <v>893</v>
      </c>
      <c r="K1929" t="s">
        <v>894</v>
      </c>
      <c r="L1929" t="s">
        <v>61</v>
      </c>
      <c r="M1929" t="s">
        <v>76</v>
      </c>
      <c r="N1929" t="s">
        <v>76</v>
      </c>
      <c r="O1929" t="s">
        <v>76</v>
      </c>
      <c r="P1929" t="s">
        <v>77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 s="1">
        <v>579.67669999999998</v>
      </c>
      <c r="AU1929" s="1">
        <v>0</v>
      </c>
      <c r="AV1929" s="1">
        <v>0</v>
      </c>
      <c r="AW1929" s="1">
        <v>0</v>
      </c>
      <c r="AX1929" t="s">
        <v>894</v>
      </c>
    </row>
    <row r="1930" spans="1:50" x14ac:dyDescent="0.25">
      <c r="A1930" t="s">
        <v>4285</v>
      </c>
      <c r="B1930" t="s">
        <v>67</v>
      </c>
      <c r="C1930">
        <v>2014</v>
      </c>
      <c r="D1930" t="s">
        <v>4286</v>
      </c>
      <c r="E1930" t="s">
        <v>1928</v>
      </c>
      <c r="F1930" t="s">
        <v>645</v>
      </c>
      <c r="G1930" t="s">
        <v>71</v>
      </c>
      <c r="H1930" t="s">
        <v>72</v>
      </c>
      <c r="I1930" t="s">
        <v>73</v>
      </c>
      <c r="J1930" t="s">
        <v>646</v>
      </c>
      <c r="K1930" t="s">
        <v>647</v>
      </c>
      <c r="L1930" t="s">
        <v>61</v>
      </c>
      <c r="M1930" t="s">
        <v>76</v>
      </c>
      <c r="N1930" t="s">
        <v>76</v>
      </c>
      <c r="O1930" t="s">
        <v>76</v>
      </c>
      <c r="P1930" t="s">
        <v>77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 s="1" t="s">
        <v>78</v>
      </c>
      <c r="AU1930" s="1">
        <v>0</v>
      </c>
      <c r="AV1930" s="1">
        <v>0</v>
      </c>
      <c r="AW1930" s="1">
        <v>0</v>
      </c>
      <c r="AX1930" t="s">
        <v>647</v>
      </c>
    </row>
    <row r="1931" spans="1:50" x14ac:dyDescent="0.25">
      <c r="A1931" t="s">
        <v>4299</v>
      </c>
      <c r="B1931" t="s">
        <v>67</v>
      </c>
      <c r="C1931">
        <v>2014</v>
      </c>
      <c r="D1931" t="s">
        <v>4300</v>
      </c>
      <c r="E1931" t="s">
        <v>2134</v>
      </c>
      <c r="F1931" t="s">
        <v>1808</v>
      </c>
      <c r="G1931" t="s">
        <v>71</v>
      </c>
      <c r="H1931" t="s">
        <v>72</v>
      </c>
      <c r="I1931" t="s">
        <v>73</v>
      </c>
      <c r="J1931" t="s">
        <v>1809</v>
      </c>
      <c r="K1931" t="s">
        <v>1810</v>
      </c>
      <c r="L1931" t="s">
        <v>61</v>
      </c>
      <c r="M1931" t="s">
        <v>76</v>
      </c>
      <c r="N1931" t="s">
        <v>76</v>
      </c>
      <c r="O1931" t="s">
        <v>76</v>
      </c>
      <c r="P1931" t="s">
        <v>77</v>
      </c>
      <c r="Q1931">
        <v>37</v>
      </c>
      <c r="R1931">
        <v>37</v>
      </c>
      <c r="S1931">
        <v>37</v>
      </c>
      <c r="T1931">
        <v>37</v>
      </c>
      <c r="U1931">
        <v>37</v>
      </c>
      <c r="V1931">
        <v>37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37</v>
      </c>
      <c r="AL1931">
        <v>0</v>
      </c>
      <c r="AM1931">
        <v>0</v>
      </c>
      <c r="AN1931">
        <v>0</v>
      </c>
      <c r="AO1931">
        <v>0</v>
      </c>
      <c r="AP1931">
        <v>37</v>
      </c>
      <c r="AQ1931">
        <v>0</v>
      </c>
      <c r="AR1931">
        <v>0</v>
      </c>
      <c r="AS1931">
        <v>0</v>
      </c>
      <c r="AT1931" s="1">
        <v>717.08</v>
      </c>
      <c r="AU1931" s="1">
        <v>26531.960000000003</v>
      </c>
      <c r="AV1931" s="1">
        <v>0</v>
      </c>
      <c r="AW1931" s="1">
        <v>0</v>
      </c>
      <c r="AX1931" t="s">
        <v>1810</v>
      </c>
    </row>
    <row r="1932" spans="1:50" x14ac:dyDescent="0.25">
      <c r="A1932" t="s">
        <v>4301</v>
      </c>
      <c r="B1932" t="s">
        <v>67</v>
      </c>
      <c r="C1932">
        <v>2014</v>
      </c>
      <c r="D1932" t="s">
        <v>4302</v>
      </c>
      <c r="E1932" t="s">
        <v>1433</v>
      </c>
      <c r="F1932" t="s">
        <v>132</v>
      </c>
      <c r="G1932" t="s">
        <v>71</v>
      </c>
      <c r="H1932" t="s">
        <v>72</v>
      </c>
      <c r="I1932" t="s">
        <v>133</v>
      </c>
      <c r="J1932" t="s">
        <v>134</v>
      </c>
      <c r="K1932" t="s">
        <v>135</v>
      </c>
      <c r="L1932" t="s">
        <v>61</v>
      </c>
      <c r="M1932" t="s">
        <v>62</v>
      </c>
      <c r="N1932" t="s">
        <v>76</v>
      </c>
      <c r="O1932" t="s">
        <v>76</v>
      </c>
      <c r="P1932" t="s">
        <v>77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 s="1" t="s">
        <v>78</v>
      </c>
      <c r="AU1932" s="1">
        <v>0</v>
      </c>
      <c r="AV1932" s="1">
        <v>0</v>
      </c>
      <c r="AW1932" s="1">
        <v>0</v>
      </c>
      <c r="AX1932" t="s">
        <v>135</v>
      </c>
    </row>
    <row r="1933" spans="1:50" x14ac:dyDescent="0.25">
      <c r="A1933" t="s">
        <v>4303</v>
      </c>
      <c r="B1933" t="s">
        <v>67</v>
      </c>
      <c r="C1933">
        <v>2014</v>
      </c>
      <c r="D1933" t="s">
        <v>4304</v>
      </c>
      <c r="E1933" t="s">
        <v>69</v>
      </c>
      <c r="F1933" t="s">
        <v>70</v>
      </c>
      <c r="G1933" t="s">
        <v>71</v>
      </c>
      <c r="H1933" t="s">
        <v>72</v>
      </c>
      <c r="I1933" t="s">
        <v>73</v>
      </c>
      <c r="J1933" t="s">
        <v>74</v>
      </c>
      <c r="K1933" t="s">
        <v>75</v>
      </c>
      <c r="L1933" t="s">
        <v>61</v>
      </c>
      <c r="M1933" t="s">
        <v>76</v>
      </c>
      <c r="N1933" t="s">
        <v>76</v>
      </c>
      <c r="O1933" t="s">
        <v>76</v>
      </c>
      <c r="P1933" t="s">
        <v>77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 s="1" t="s">
        <v>78</v>
      </c>
      <c r="AU1933" s="1">
        <v>0</v>
      </c>
      <c r="AV1933" s="1">
        <v>0</v>
      </c>
      <c r="AW1933" s="1">
        <v>0</v>
      </c>
      <c r="AX1933" t="s">
        <v>75</v>
      </c>
    </row>
    <row r="1934" spans="1:50" x14ac:dyDescent="0.25">
      <c r="A1934" t="s">
        <v>4305</v>
      </c>
      <c r="B1934" t="s">
        <v>101</v>
      </c>
      <c r="C1934" t="s">
        <v>615</v>
      </c>
      <c r="D1934" t="s">
        <v>4306</v>
      </c>
      <c r="E1934" t="s">
        <v>1838</v>
      </c>
      <c r="F1934" t="s">
        <v>535</v>
      </c>
      <c r="G1934" t="s">
        <v>71</v>
      </c>
      <c r="H1934" t="s">
        <v>106</v>
      </c>
      <c r="I1934" t="s">
        <v>230</v>
      </c>
      <c r="J1934" t="s">
        <v>536</v>
      </c>
      <c r="K1934" t="s">
        <v>537</v>
      </c>
      <c r="L1934" t="s">
        <v>61</v>
      </c>
      <c r="M1934" t="s">
        <v>62</v>
      </c>
      <c r="N1934" t="s">
        <v>76</v>
      </c>
      <c r="O1934" t="s">
        <v>76</v>
      </c>
      <c r="P1934" t="s">
        <v>110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 s="1" t="s">
        <v>78</v>
      </c>
      <c r="AU1934" s="1">
        <v>0</v>
      </c>
      <c r="AV1934" s="1">
        <v>0</v>
      </c>
      <c r="AW1934" s="1">
        <v>0</v>
      </c>
      <c r="AX1934" t="s">
        <v>537</v>
      </c>
    </row>
    <row r="1935" spans="1:50" x14ac:dyDescent="0.25">
      <c r="A1935" t="s">
        <v>3318</v>
      </c>
      <c r="B1935" t="s">
        <v>67</v>
      </c>
      <c r="C1935">
        <v>2014</v>
      </c>
      <c r="D1935" t="s">
        <v>3319</v>
      </c>
      <c r="E1935" t="s">
        <v>3320</v>
      </c>
      <c r="F1935" t="s">
        <v>1677</v>
      </c>
      <c r="G1935" t="s">
        <v>71</v>
      </c>
      <c r="H1935" t="s">
        <v>72</v>
      </c>
      <c r="I1935" t="s">
        <v>73</v>
      </c>
      <c r="J1935" t="s">
        <v>1678</v>
      </c>
      <c r="K1935" t="s">
        <v>1679</v>
      </c>
      <c r="L1935" t="s">
        <v>61</v>
      </c>
      <c r="M1935" t="s">
        <v>76</v>
      </c>
      <c r="N1935" t="s">
        <v>76</v>
      </c>
      <c r="O1935" t="s">
        <v>76</v>
      </c>
      <c r="P1935" t="s">
        <v>77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 s="1" t="s">
        <v>78</v>
      </c>
      <c r="AU1935" s="1">
        <v>0</v>
      </c>
      <c r="AV1935" s="1">
        <v>0</v>
      </c>
      <c r="AW1935" s="1">
        <v>0</v>
      </c>
      <c r="AX1935" t="s">
        <v>1679</v>
      </c>
    </row>
    <row r="1936" spans="1:50" x14ac:dyDescent="0.25">
      <c r="A1936" t="s">
        <v>3321</v>
      </c>
      <c r="B1936" t="s">
        <v>67</v>
      </c>
      <c r="C1936">
        <v>2014</v>
      </c>
      <c r="D1936" t="s">
        <v>3322</v>
      </c>
      <c r="E1936" t="s">
        <v>816</v>
      </c>
      <c r="F1936" t="s">
        <v>817</v>
      </c>
      <c r="G1936" t="s">
        <v>71</v>
      </c>
      <c r="H1936" t="s">
        <v>72</v>
      </c>
      <c r="I1936" t="s">
        <v>230</v>
      </c>
      <c r="J1936" t="s">
        <v>818</v>
      </c>
      <c r="K1936" t="s">
        <v>819</v>
      </c>
      <c r="L1936" t="s">
        <v>61</v>
      </c>
      <c r="M1936" t="s">
        <v>76</v>
      </c>
      <c r="N1936" t="s">
        <v>76</v>
      </c>
      <c r="O1936" t="s">
        <v>76</v>
      </c>
      <c r="P1936" t="s">
        <v>77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 s="1" t="s">
        <v>78</v>
      </c>
      <c r="AU1936" s="1">
        <v>0</v>
      </c>
      <c r="AV1936" s="1">
        <v>0</v>
      </c>
      <c r="AW1936" s="1">
        <v>0</v>
      </c>
      <c r="AX1936" t="s">
        <v>819</v>
      </c>
    </row>
    <row r="1937" spans="1:50" x14ac:dyDescent="0.25">
      <c r="A1937" t="s">
        <v>3323</v>
      </c>
      <c r="B1937" t="s">
        <v>67</v>
      </c>
      <c r="C1937">
        <v>2014</v>
      </c>
      <c r="D1937" t="s">
        <v>3324</v>
      </c>
      <c r="E1937" t="s">
        <v>910</v>
      </c>
      <c r="F1937" t="s">
        <v>911</v>
      </c>
      <c r="G1937" t="s">
        <v>71</v>
      </c>
      <c r="H1937" t="s">
        <v>72</v>
      </c>
      <c r="I1937" t="s">
        <v>73</v>
      </c>
      <c r="J1937" t="s">
        <v>912</v>
      </c>
      <c r="K1937" t="s">
        <v>913</v>
      </c>
      <c r="L1937" t="s">
        <v>61</v>
      </c>
      <c r="M1937" t="s">
        <v>76</v>
      </c>
      <c r="N1937" t="s">
        <v>76</v>
      </c>
      <c r="O1937" t="s">
        <v>76</v>
      </c>
      <c r="P1937" t="s">
        <v>77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 s="1" t="s">
        <v>78</v>
      </c>
      <c r="AU1937" s="1">
        <v>0</v>
      </c>
      <c r="AV1937" s="1">
        <v>0</v>
      </c>
      <c r="AW1937" s="1">
        <v>0</v>
      </c>
      <c r="AX1937" t="s">
        <v>913</v>
      </c>
    </row>
    <row r="1938" spans="1:50" x14ac:dyDescent="0.25">
      <c r="A1938" t="s">
        <v>3325</v>
      </c>
      <c r="B1938" t="s">
        <v>67</v>
      </c>
      <c r="C1938">
        <v>2014</v>
      </c>
      <c r="D1938" t="s">
        <v>3326</v>
      </c>
      <c r="E1938" t="s">
        <v>292</v>
      </c>
      <c r="F1938" t="s">
        <v>293</v>
      </c>
      <c r="G1938" t="s">
        <v>71</v>
      </c>
      <c r="H1938" t="s">
        <v>72</v>
      </c>
      <c r="I1938" t="s">
        <v>73</v>
      </c>
      <c r="J1938" t="s">
        <v>294</v>
      </c>
      <c r="K1938" t="s">
        <v>295</v>
      </c>
      <c r="L1938" t="s">
        <v>61</v>
      </c>
      <c r="M1938" t="s">
        <v>62</v>
      </c>
      <c r="N1938" t="s">
        <v>76</v>
      </c>
      <c r="O1938" t="s">
        <v>76</v>
      </c>
      <c r="P1938" t="s">
        <v>77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 s="1" t="s">
        <v>78</v>
      </c>
      <c r="AU1938" s="1">
        <v>0</v>
      </c>
      <c r="AV1938" s="1">
        <v>0</v>
      </c>
      <c r="AW1938" s="1">
        <v>0</v>
      </c>
      <c r="AX1938" t="s">
        <v>295</v>
      </c>
    </row>
    <row r="1939" spans="1:50" x14ac:dyDescent="0.25">
      <c r="A1939" t="s">
        <v>3327</v>
      </c>
      <c r="B1939" t="s">
        <v>101</v>
      </c>
      <c r="C1939" t="s">
        <v>171</v>
      </c>
      <c r="D1939" t="s">
        <v>3328</v>
      </c>
      <c r="E1939" t="s">
        <v>3329</v>
      </c>
      <c r="F1939" t="s">
        <v>180</v>
      </c>
      <c r="G1939" t="s">
        <v>71</v>
      </c>
      <c r="H1939" t="s">
        <v>106</v>
      </c>
      <c r="I1939" t="s">
        <v>73</v>
      </c>
      <c r="J1939" t="s">
        <v>181</v>
      </c>
      <c r="K1939" t="s">
        <v>182</v>
      </c>
      <c r="L1939" t="s">
        <v>61</v>
      </c>
      <c r="M1939" t="s">
        <v>76</v>
      </c>
      <c r="N1939" t="s">
        <v>76</v>
      </c>
      <c r="O1939" t="s">
        <v>76</v>
      </c>
      <c r="P1939" t="s">
        <v>110</v>
      </c>
      <c r="Q1939">
        <v>142</v>
      </c>
      <c r="R1939">
        <v>142</v>
      </c>
      <c r="S1939">
        <v>142</v>
      </c>
      <c r="T1939">
        <v>83</v>
      </c>
      <c r="U1939">
        <v>83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2331</v>
      </c>
      <c r="AH1939">
        <v>0</v>
      </c>
      <c r="AI1939">
        <v>2331</v>
      </c>
      <c r="AJ1939">
        <v>3</v>
      </c>
      <c r="AK1939">
        <v>142</v>
      </c>
      <c r="AL1939">
        <v>0</v>
      </c>
      <c r="AM1939">
        <v>0</v>
      </c>
      <c r="AN1939">
        <v>0</v>
      </c>
      <c r="AO1939">
        <v>0</v>
      </c>
      <c r="AP1939">
        <v>142</v>
      </c>
      <c r="AQ1939">
        <v>2331</v>
      </c>
      <c r="AR1939">
        <v>0</v>
      </c>
      <c r="AS1939">
        <v>2270</v>
      </c>
      <c r="AT1939" s="1">
        <v>529.65</v>
      </c>
      <c r="AU1939" s="1">
        <v>75210.3</v>
      </c>
      <c r="AV1939" s="1">
        <v>1234614.1499999999</v>
      </c>
      <c r="AW1939" s="1">
        <v>0</v>
      </c>
      <c r="AX1939" t="s">
        <v>182</v>
      </c>
    </row>
    <row r="1940" spans="1:50" x14ac:dyDescent="0.25">
      <c r="A1940" t="s">
        <v>4307</v>
      </c>
      <c r="B1940" t="s">
        <v>67</v>
      </c>
      <c r="C1940">
        <v>2014</v>
      </c>
      <c r="D1940" t="s">
        <v>4308</v>
      </c>
      <c r="E1940" t="s">
        <v>781</v>
      </c>
      <c r="F1940" t="s">
        <v>206</v>
      </c>
      <c r="G1940" t="s">
        <v>71</v>
      </c>
      <c r="H1940" t="s">
        <v>72</v>
      </c>
      <c r="I1940" t="s">
        <v>133</v>
      </c>
      <c r="J1940" t="s">
        <v>207</v>
      </c>
      <c r="K1940" t="s">
        <v>208</v>
      </c>
      <c r="L1940" t="s">
        <v>61</v>
      </c>
      <c r="M1940" t="s">
        <v>76</v>
      </c>
      <c r="N1940" t="s">
        <v>76</v>
      </c>
      <c r="O1940" t="s">
        <v>76</v>
      </c>
      <c r="P1940" t="s">
        <v>77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 s="1" t="s">
        <v>78</v>
      </c>
      <c r="AU1940" s="1">
        <v>0</v>
      </c>
      <c r="AV1940" s="1">
        <v>0</v>
      </c>
      <c r="AW1940" s="1">
        <v>0</v>
      </c>
      <c r="AX1940" t="s">
        <v>208</v>
      </c>
    </row>
    <row r="1941" spans="1:50" x14ac:dyDescent="0.25">
      <c r="A1941" t="s">
        <v>4324</v>
      </c>
      <c r="B1941" t="s">
        <v>51</v>
      </c>
      <c r="C1941" t="s">
        <v>156</v>
      </c>
      <c r="D1941" t="s">
        <v>4325</v>
      </c>
      <c r="E1941" t="s">
        <v>4326</v>
      </c>
      <c r="F1941" t="s">
        <v>1449</v>
      </c>
      <c r="G1941" t="s">
        <v>56</v>
      </c>
      <c r="H1941" t="s">
        <v>57</v>
      </c>
      <c r="I1941" t="s">
        <v>90</v>
      </c>
      <c r="J1941" t="s">
        <v>1450</v>
      </c>
      <c r="K1941" t="s">
        <v>1451</v>
      </c>
      <c r="L1941" t="s">
        <v>61</v>
      </c>
      <c r="M1941" t="s">
        <v>76</v>
      </c>
      <c r="N1941" t="s">
        <v>76</v>
      </c>
      <c r="O1941" t="s">
        <v>76</v>
      </c>
      <c r="P1941" t="s">
        <v>65</v>
      </c>
      <c r="Q1941">
        <v>933</v>
      </c>
      <c r="R1941">
        <v>933</v>
      </c>
      <c r="S1941">
        <v>404</v>
      </c>
      <c r="T1941">
        <v>404</v>
      </c>
      <c r="U1941">
        <v>384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700</v>
      </c>
      <c r="AH1941">
        <v>0</v>
      </c>
      <c r="AI1941">
        <v>700</v>
      </c>
      <c r="AJ1941">
        <v>348</v>
      </c>
      <c r="AK1941">
        <v>909</v>
      </c>
      <c r="AL1941">
        <v>24</v>
      </c>
      <c r="AM1941">
        <v>0</v>
      </c>
      <c r="AN1941">
        <v>0</v>
      </c>
      <c r="AO1941">
        <v>0</v>
      </c>
      <c r="AP1941">
        <v>933</v>
      </c>
      <c r="AQ1941">
        <v>220</v>
      </c>
      <c r="AR1941">
        <v>480</v>
      </c>
      <c r="AS1941">
        <v>0</v>
      </c>
      <c r="AT1941" s="1">
        <v>575.72</v>
      </c>
      <c r="AU1941" s="1">
        <v>537146.76</v>
      </c>
      <c r="AV1941" s="1">
        <v>403004</v>
      </c>
      <c r="AW1941" s="1">
        <v>0</v>
      </c>
      <c r="AX1941" t="s">
        <v>1451</v>
      </c>
    </row>
    <row r="1942" spans="1:50" x14ac:dyDescent="0.25">
      <c r="A1942" t="s">
        <v>4327</v>
      </c>
      <c r="B1942" t="s">
        <v>51</v>
      </c>
      <c r="C1942" t="s">
        <v>156</v>
      </c>
      <c r="D1942" t="s">
        <v>4328</v>
      </c>
      <c r="E1942" t="s">
        <v>4329</v>
      </c>
      <c r="F1942" t="s">
        <v>1999</v>
      </c>
      <c r="G1942" t="s">
        <v>56</v>
      </c>
      <c r="H1942" t="s">
        <v>57</v>
      </c>
      <c r="I1942" t="s">
        <v>90</v>
      </c>
      <c r="J1942" t="s">
        <v>2000</v>
      </c>
      <c r="K1942" t="s">
        <v>2001</v>
      </c>
      <c r="L1942" t="s">
        <v>61</v>
      </c>
      <c r="M1942" t="s">
        <v>76</v>
      </c>
      <c r="N1942" t="s">
        <v>76</v>
      </c>
      <c r="O1942" t="s">
        <v>76</v>
      </c>
      <c r="P1942" t="s">
        <v>65</v>
      </c>
      <c r="Q1942">
        <v>336</v>
      </c>
      <c r="R1942">
        <v>336</v>
      </c>
      <c r="S1942">
        <v>192</v>
      </c>
      <c r="T1942">
        <v>72</v>
      </c>
      <c r="U1942">
        <v>72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576</v>
      </c>
      <c r="AH1942">
        <v>0</v>
      </c>
      <c r="AI1942">
        <v>576</v>
      </c>
      <c r="AJ1942">
        <v>204</v>
      </c>
      <c r="AK1942">
        <v>329</v>
      </c>
      <c r="AL1942">
        <v>7</v>
      </c>
      <c r="AM1942">
        <v>0</v>
      </c>
      <c r="AN1942">
        <v>0</v>
      </c>
      <c r="AO1942">
        <v>0</v>
      </c>
      <c r="AP1942">
        <v>336</v>
      </c>
      <c r="AQ1942">
        <v>300</v>
      </c>
      <c r="AR1942">
        <v>276</v>
      </c>
      <c r="AS1942">
        <v>192</v>
      </c>
      <c r="AT1942" s="1">
        <v>604.66999999999996</v>
      </c>
      <c r="AU1942" s="1">
        <v>203169.12</v>
      </c>
      <c r="AV1942" s="1">
        <v>348289.92</v>
      </c>
      <c r="AW1942" s="1">
        <v>0</v>
      </c>
      <c r="AX1942" t="s">
        <v>2001</v>
      </c>
    </row>
    <row r="1943" spans="1:50" x14ac:dyDescent="0.25">
      <c r="A1943" t="s">
        <v>4330</v>
      </c>
      <c r="B1943" t="s">
        <v>67</v>
      </c>
      <c r="C1943">
        <v>2014</v>
      </c>
      <c r="D1943" t="s">
        <v>4331</v>
      </c>
      <c r="E1943" t="s">
        <v>1469</v>
      </c>
      <c r="F1943" t="s">
        <v>236</v>
      </c>
      <c r="G1943" t="s">
        <v>71</v>
      </c>
      <c r="H1943" t="s">
        <v>72</v>
      </c>
      <c r="I1943" t="s">
        <v>73</v>
      </c>
      <c r="J1943" t="s">
        <v>237</v>
      </c>
      <c r="K1943" t="s">
        <v>238</v>
      </c>
      <c r="L1943" t="s">
        <v>61</v>
      </c>
      <c r="M1943" t="s">
        <v>76</v>
      </c>
      <c r="N1943" t="s">
        <v>76</v>
      </c>
      <c r="O1943" t="s">
        <v>76</v>
      </c>
      <c r="P1943" t="s">
        <v>77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 s="1" t="s">
        <v>78</v>
      </c>
      <c r="AU1943" s="1">
        <v>0</v>
      </c>
      <c r="AV1943" s="1">
        <v>0</v>
      </c>
      <c r="AW1943" s="1">
        <v>0</v>
      </c>
      <c r="AX1943" t="s">
        <v>238</v>
      </c>
    </row>
    <row r="1944" spans="1:50" x14ac:dyDescent="0.25">
      <c r="A1944" t="s">
        <v>4332</v>
      </c>
      <c r="B1944" t="s">
        <v>51</v>
      </c>
      <c r="C1944" t="s">
        <v>52</v>
      </c>
      <c r="D1944" t="s">
        <v>4333</v>
      </c>
      <c r="E1944" t="s">
        <v>3494</v>
      </c>
      <c r="F1944" t="s">
        <v>3291</v>
      </c>
      <c r="G1944" t="s">
        <v>56</v>
      </c>
      <c r="H1944" t="s">
        <v>57</v>
      </c>
      <c r="I1944" t="s">
        <v>90</v>
      </c>
      <c r="J1944" t="s">
        <v>2616</v>
      </c>
      <c r="K1944" t="s">
        <v>3292</v>
      </c>
      <c r="L1944" t="s">
        <v>61</v>
      </c>
      <c r="M1944" t="s">
        <v>62</v>
      </c>
      <c r="N1944" t="s">
        <v>63</v>
      </c>
      <c r="O1944" t="s">
        <v>372</v>
      </c>
      <c r="P1944" t="s">
        <v>65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 s="1" t="s">
        <v>78</v>
      </c>
      <c r="AU1944" s="1">
        <v>0</v>
      </c>
      <c r="AV1944" s="1">
        <v>0</v>
      </c>
      <c r="AW1944" s="1">
        <v>0</v>
      </c>
      <c r="AX1944" t="s">
        <v>3292</v>
      </c>
    </row>
    <row r="1945" spans="1:50" x14ac:dyDescent="0.25">
      <c r="A1945" t="s">
        <v>3832</v>
      </c>
      <c r="B1945" t="s">
        <v>67</v>
      </c>
      <c r="C1945">
        <v>2014</v>
      </c>
      <c r="D1945" t="s">
        <v>3833</v>
      </c>
      <c r="E1945" t="s">
        <v>256</v>
      </c>
      <c r="F1945" t="s">
        <v>257</v>
      </c>
      <c r="G1945" t="s">
        <v>71</v>
      </c>
      <c r="H1945" t="s">
        <v>72</v>
      </c>
      <c r="I1945" t="s">
        <v>133</v>
      </c>
      <c r="J1945" t="s">
        <v>258</v>
      </c>
      <c r="K1945" t="s">
        <v>259</v>
      </c>
      <c r="L1945" t="s">
        <v>61</v>
      </c>
      <c r="M1945" t="s">
        <v>76</v>
      </c>
      <c r="N1945" t="s">
        <v>76</v>
      </c>
      <c r="O1945" t="s">
        <v>76</v>
      </c>
      <c r="P1945" t="s">
        <v>77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 s="1" t="s">
        <v>78</v>
      </c>
      <c r="AU1945" s="1">
        <v>0</v>
      </c>
      <c r="AV1945" s="1">
        <v>0</v>
      </c>
      <c r="AW1945" s="1">
        <v>0</v>
      </c>
      <c r="AX1945" t="s">
        <v>259</v>
      </c>
    </row>
    <row r="1946" spans="1:50" x14ac:dyDescent="0.25">
      <c r="A1946" t="s">
        <v>3871</v>
      </c>
      <c r="B1946" t="s">
        <v>67</v>
      </c>
      <c r="C1946" t="s">
        <v>455</v>
      </c>
      <c r="D1946" t="s">
        <v>3872</v>
      </c>
      <c r="E1946" t="s">
        <v>3873</v>
      </c>
      <c r="F1946" t="s">
        <v>474</v>
      </c>
      <c r="G1946" t="s">
        <v>71</v>
      </c>
      <c r="H1946" t="s">
        <v>72</v>
      </c>
      <c r="I1946" t="s">
        <v>230</v>
      </c>
      <c r="J1946" t="s">
        <v>475</v>
      </c>
      <c r="K1946" t="s">
        <v>476</v>
      </c>
      <c r="L1946" t="s">
        <v>61</v>
      </c>
      <c r="M1946" t="s">
        <v>62</v>
      </c>
      <c r="N1946" t="s">
        <v>63</v>
      </c>
      <c r="O1946" t="s">
        <v>85</v>
      </c>
      <c r="P1946" t="s">
        <v>77</v>
      </c>
      <c r="Q1946">
        <v>107</v>
      </c>
      <c r="R1946">
        <v>107</v>
      </c>
      <c r="S1946">
        <v>107</v>
      </c>
      <c r="T1946">
        <v>107</v>
      </c>
      <c r="U1946">
        <v>107</v>
      </c>
      <c r="V1946">
        <v>107</v>
      </c>
      <c r="W1946">
        <v>107</v>
      </c>
      <c r="X1946">
        <v>107</v>
      </c>
      <c r="Y1946">
        <v>107</v>
      </c>
      <c r="Z1946">
        <v>107</v>
      </c>
      <c r="AA1946">
        <v>107</v>
      </c>
      <c r="AB1946">
        <v>107</v>
      </c>
      <c r="AC1946">
        <v>107</v>
      </c>
      <c r="AD1946">
        <v>107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107</v>
      </c>
      <c r="AL1946">
        <v>0</v>
      </c>
      <c r="AM1946">
        <v>0</v>
      </c>
      <c r="AN1946">
        <v>0</v>
      </c>
      <c r="AO1946">
        <v>0</v>
      </c>
      <c r="AP1946">
        <v>107</v>
      </c>
      <c r="AQ1946">
        <v>0</v>
      </c>
      <c r="AR1946">
        <v>0</v>
      </c>
      <c r="AS1946">
        <v>0</v>
      </c>
      <c r="AT1946" s="1">
        <v>824.41</v>
      </c>
      <c r="AU1946" s="1">
        <v>88211.87</v>
      </c>
      <c r="AV1946" s="1">
        <v>0</v>
      </c>
      <c r="AW1946" s="1">
        <v>88211.87</v>
      </c>
      <c r="AX1946" t="s">
        <v>476</v>
      </c>
    </row>
    <row r="1947" spans="1:50" x14ac:dyDescent="0.25">
      <c r="A1947" t="s">
        <v>3874</v>
      </c>
      <c r="B1947" t="s">
        <v>190</v>
      </c>
      <c r="C1947" t="s">
        <v>303</v>
      </c>
      <c r="D1947" t="s">
        <v>3875</v>
      </c>
      <c r="E1947" t="s">
        <v>3876</v>
      </c>
      <c r="F1947" t="s">
        <v>409</v>
      </c>
      <c r="G1947" t="s">
        <v>56</v>
      </c>
      <c r="H1947" t="s">
        <v>57</v>
      </c>
      <c r="I1947" t="s">
        <v>90</v>
      </c>
      <c r="J1947" t="s">
        <v>307</v>
      </c>
      <c r="K1947" t="s">
        <v>410</v>
      </c>
      <c r="L1947" t="s">
        <v>196</v>
      </c>
      <c r="M1947" t="s">
        <v>76</v>
      </c>
      <c r="N1947" t="s">
        <v>76</v>
      </c>
      <c r="O1947" t="s">
        <v>76</v>
      </c>
      <c r="P1947" t="s">
        <v>65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 s="1" t="s">
        <v>78</v>
      </c>
      <c r="AU1947" s="1">
        <v>0</v>
      </c>
      <c r="AV1947" s="1">
        <v>0</v>
      </c>
      <c r="AW1947" s="1">
        <v>0</v>
      </c>
      <c r="AX1947" t="s">
        <v>410</v>
      </c>
    </row>
    <row r="1948" spans="1:50" x14ac:dyDescent="0.25">
      <c r="A1948" t="s">
        <v>3877</v>
      </c>
      <c r="B1948" t="s">
        <v>67</v>
      </c>
      <c r="C1948" t="s">
        <v>102</v>
      </c>
      <c r="D1948" t="s">
        <v>3878</v>
      </c>
      <c r="E1948" t="s">
        <v>3879</v>
      </c>
      <c r="F1948" t="s">
        <v>651</v>
      </c>
      <c r="G1948" t="s">
        <v>71</v>
      </c>
      <c r="H1948" t="s">
        <v>72</v>
      </c>
      <c r="I1948" t="s">
        <v>73</v>
      </c>
      <c r="J1948" t="s">
        <v>652</v>
      </c>
      <c r="K1948" t="s">
        <v>653</v>
      </c>
      <c r="L1948" t="s">
        <v>61</v>
      </c>
      <c r="M1948" t="s">
        <v>76</v>
      </c>
      <c r="N1948" t="s">
        <v>76</v>
      </c>
      <c r="O1948" t="s">
        <v>76</v>
      </c>
      <c r="P1948" t="s">
        <v>77</v>
      </c>
      <c r="Q1948">
        <v>325</v>
      </c>
      <c r="R1948">
        <v>325</v>
      </c>
      <c r="S1948">
        <v>325</v>
      </c>
      <c r="T1948">
        <v>325</v>
      </c>
      <c r="U1948">
        <v>325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629</v>
      </c>
      <c r="AK1948">
        <v>300</v>
      </c>
      <c r="AL1948">
        <v>0</v>
      </c>
      <c r="AM1948">
        <v>0</v>
      </c>
      <c r="AN1948">
        <v>25</v>
      </c>
      <c r="AO1948">
        <v>0</v>
      </c>
      <c r="AP1948">
        <v>325</v>
      </c>
      <c r="AQ1948">
        <v>0</v>
      </c>
      <c r="AR1948">
        <v>0</v>
      </c>
      <c r="AS1948">
        <v>0</v>
      </c>
      <c r="AT1948" s="1">
        <v>642.44000000000005</v>
      </c>
      <c r="AU1948" s="1">
        <v>208793.00000000003</v>
      </c>
      <c r="AV1948" s="1">
        <v>0</v>
      </c>
      <c r="AW1948" s="1">
        <v>0</v>
      </c>
      <c r="AX1948" t="s">
        <v>653</v>
      </c>
    </row>
    <row r="1949" spans="1:50" x14ac:dyDescent="0.25">
      <c r="A1949" t="s">
        <v>3276</v>
      </c>
      <c r="B1949" t="s">
        <v>51</v>
      </c>
      <c r="C1949" t="s">
        <v>156</v>
      </c>
      <c r="D1949" t="s">
        <v>3277</v>
      </c>
      <c r="E1949" t="s">
        <v>3278</v>
      </c>
      <c r="F1949" t="s">
        <v>1707</v>
      </c>
      <c r="G1949" t="s">
        <v>688</v>
      </c>
      <c r="H1949" t="s">
        <v>57</v>
      </c>
      <c r="I1949" t="s">
        <v>689</v>
      </c>
      <c r="J1949" t="s">
        <v>1046</v>
      </c>
      <c r="K1949" t="s">
        <v>1708</v>
      </c>
      <c r="L1949" t="s">
        <v>61</v>
      </c>
      <c r="M1949" t="s">
        <v>76</v>
      </c>
      <c r="N1949" t="s">
        <v>76</v>
      </c>
      <c r="O1949" t="s">
        <v>76</v>
      </c>
      <c r="P1949" t="s">
        <v>65</v>
      </c>
      <c r="Q1949">
        <v>782</v>
      </c>
      <c r="R1949">
        <v>782</v>
      </c>
      <c r="S1949">
        <v>416</v>
      </c>
      <c r="T1949">
        <v>116</v>
      </c>
      <c r="U1949">
        <v>116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200</v>
      </c>
      <c r="AH1949">
        <v>0</v>
      </c>
      <c r="AI1949">
        <v>200</v>
      </c>
      <c r="AJ1949">
        <v>301</v>
      </c>
      <c r="AK1949">
        <v>782</v>
      </c>
      <c r="AL1949">
        <v>0</v>
      </c>
      <c r="AM1949">
        <v>0</v>
      </c>
      <c r="AN1949">
        <v>0</v>
      </c>
      <c r="AO1949">
        <v>0</v>
      </c>
      <c r="AP1949">
        <v>782</v>
      </c>
      <c r="AQ1949">
        <v>0</v>
      </c>
      <c r="AR1949">
        <v>200</v>
      </c>
      <c r="AS1949">
        <v>366</v>
      </c>
      <c r="AT1949" s="1">
        <v>175.08</v>
      </c>
      <c r="AU1949" s="1">
        <v>136912.56</v>
      </c>
      <c r="AV1949" s="1">
        <v>35016</v>
      </c>
      <c r="AW1949" s="1">
        <v>0</v>
      </c>
      <c r="AX1949" t="s">
        <v>1708</v>
      </c>
    </row>
    <row r="1950" spans="1:50" x14ac:dyDescent="0.25">
      <c r="A1950" t="s">
        <v>3279</v>
      </c>
      <c r="B1950" t="s">
        <v>67</v>
      </c>
      <c r="C1950">
        <v>2014</v>
      </c>
      <c r="D1950" t="s">
        <v>3280</v>
      </c>
      <c r="E1950" t="s">
        <v>1318</v>
      </c>
      <c r="F1950" t="s">
        <v>1063</v>
      </c>
      <c r="G1950" t="s">
        <v>71</v>
      </c>
      <c r="H1950" t="s">
        <v>72</v>
      </c>
      <c r="I1950" t="s">
        <v>73</v>
      </c>
      <c r="J1950" t="s">
        <v>1064</v>
      </c>
      <c r="K1950" t="s">
        <v>1065</v>
      </c>
      <c r="L1950" t="s">
        <v>61</v>
      </c>
      <c r="M1950" t="s">
        <v>76</v>
      </c>
      <c r="N1950" t="s">
        <v>76</v>
      </c>
      <c r="O1950" t="s">
        <v>76</v>
      </c>
      <c r="P1950" t="s">
        <v>77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 s="1" t="s">
        <v>78</v>
      </c>
      <c r="AU1950" s="1">
        <v>0</v>
      </c>
      <c r="AV1950" s="1">
        <v>0</v>
      </c>
      <c r="AW1950" s="1">
        <v>0</v>
      </c>
      <c r="AX1950" t="s">
        <v>1065</v>
      </c>
    </row>
    <row r="1951" spans="1:50" x14ac:dyDescent="0.25">
      <c r="A1951" t="s">
        <v>3281</v>
      </c>
      <c r="B1951" t="s">
        <v>67</v>
      </c>
      <c r="C1951">
        <v>2014</v>
      </c>
      <c r="D1951" t="s">
        <v>3282</v>
      </c>
      <c r="E1951" t="s">
        <v>923</v>
      </c>
      <c r="F1951" t="s">
        <v>397</v>
      </c>
      <c r="G1951" t="s">
        <v>71</v>
      </c>
      <c r="H1951" t="s">
        <v>72</v>
      </c>
      <c r="I1951" t="s">
        <v>230</v>
      </c>
      <c r="J1951" t="s">
        <v>398</v>
      </c>
      <c r="K1951" t="s">
        <v>399</v>
      </c>
      <c r="L1951" t="s">
        <v>61</v>
      </c>
      <c r="M1951" t="s">
        <v>76</v>
      </c>
      <c r="N1951" t="s">
        <v>76</v>
      </c>
      <c r="O1951" t="s">
        <v>76</v>
      </c>
      <c r="P1951" t="s">
        <v>77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1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 s="1" t="s">
        <v>78</v>
      </c>
      <c r="AU1951" s="1">
        <v>0</v>
      </c>
      <c r="AV1951" s="1">
        <v>0</v>
      </c>
      <c r="AW1951" s="1">
        <v>0</v>
      </c>
      <c r="AX1951" t="s">
        <v>399</v>
      </c>
    </row>
    <row r="1952" spans="1:50" x14ac:dyDescent="0.25">
      <c r="A1952" t="s">
        <v>3283</v>
      </c>
      <c r="B1952" t="s">
        <v>190</v>
      </c>
      <c r="C1952" t="s">
        <v>303</v>
      </c>
      <c r="D1952" t="s">
        <v>3284</v>
      </c>
      <c r="E1952" t="s">
        <v>3285</v>
      </c>
      <c r="F1952" t="s">
        <v>748</v>
      </c>
      <c r="G1952" t="s">
        <v>56</v>
      </c>
      <c r="H1952" t="s">
        <v>57</v>
      </c>
      <c r="I1952" t="s">
        <v>58</v>
      </c>
      <c r="J1952" t="s">
        <v>749</v>
      </c>
      <c r="K1952" t="s">
        <v>750</v>
      </c>
      <c r="L1952" t="s">
        <v>196</v>
      </c>
      <c r="M1952" t="s">
        <v>76</v>
      </c>
      <c r="N1952" t="s">
        <v>76</v>
      </c>
      <c r="O1952" t="s">
        <v>76</v>
      </c>
      <c r="P1952" t="s">
        <v>65</v>
      </c>
      <c r="Q1952">
        <v>654</v>
      </c>
      <c r="R1952">
        <v>654</v>
      </c>
      <c r="S1952">
        <v>627</v>
      </c>
      <c r="T1952">
        <v>627</v>
      </c>
      <c r="U1952">
        <v>360</v>
      </c>
      <c r="V1952">
        <v>315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139</v>
      </c>
      <c r="AF1952">
        <v>0</v>
      </c>
      <c r="AG1952">
        <v>131</v>
      </c>
      <c r="AH1952">
        <v>0</v>
      </c>
      <c r="AI1952">
        <v>270</v>
      </c>
      <c r="AJ1952">
        <v>776</v>
      </c>
      <c r="AK1952">
        <v>269</v>
      </c>
      <c r="AL1952">
        <v>0</v>
      </c>
      <c r="AM1952">
        <v>0</v>
      </c>
      <c r="AN1952">
        <v>0</v>
      </c>
      <c r="AO1952">
        <v>385</v>
      </c>
      <c r="AP1952">
        <v>654</v>
      </c>
      <c r="AQ1952">
        <v>170</v>
      </c>
      <c r="AR1952">
        <v>100</v>
      </c>
      <c r="AS1952">
        <v>43</v>
      </c>
      <c r="AT1952" s="1">
        <v>668.54</v>
      </c>
      <c r="AU1952" s="1">
        <v>437225.16</v>
      </c>
      <c r="AV1952" s="1">
        <v>180505.8</v>
      </c>
      <c r="AW1952" s="1">
        <v>0</v>
      </c>
      <c r="AX1952" t="s">
        <v>750</v>
      </c>
    </row>
    <row r="1953" spans="1:50" x14ac:dyDescent="0.25">
      <c r="A1953" t="s">
        <v>3465</v>
      </c>
      <c r="B1953" t="s">
        <v>51</v>
      </c>
      <c r="C1953" t="s">
        <v>1728</v>
      </c>
      <c r="D1953" t="s">
        <v>3466</v>
      </c>
      <c r="E1953" t="s">
        <v>3467</v>
      </c>
      <c r="F1953" t="s">
        <v>748</v>
      </c>
      <c r="G1953" t="s">
        <v>56</v>
      </c>
      <c r="H1953" t="s">
        <v>72</v>
      </c>
      <c r="I1953" t="s">
        <v>58</v>
      </c>
      <c r="J1953" t="s">
        <v>749</v>
      </c>
      <c r="K1953" t="s">
        <v>750</v>
      </c>
      <c r="L1953" t="s">
        <v>61</v>
      </c>
      <c r="M1953" t="s">
        <v>76</v>
      </c>
      <c r="N1953" t="s">
        <v>76</v>
      </c>
      <c r="O1953" t="s">
        <v>76</v>
      </c>
      <c r="P1953" t="s">
        <v>65</v>
      </c>
      <c r="Q1953">
        <v>278</v>
      </c>
      <c r="R1953">
        <v>278</v>
      </c>
      <c r="S1953">
        <v>278</v>
      </c>
      <c r="T1953">
        <v>176</v>
      </c>
      <c r="U1953">
        <v>176</v>
      </c>
      <c r="V1953">
        <v>57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246</v>
      </c>
      <c r="AH1953">
        <v>0</v>
      </c>
      <c r="AI1953">
        <v>246</v>
      </c>
      <c r="AJ1953">
        <v>0</v>
      </c>
      <c r="AK1953">
        <v>278</v>
      </c>
      <c r="AL1953">
        <v>0</v>
      </c>
      <c r="AM1953">
        <v>0</v>
      </c>
      <c r="AN1953">
        <v>0</v>
      </c>
      <c r="AO1953">
        <v>0</v>
      </c>
      <c r="AP1953">
        <v>278</v>
      </c>
      <c r="AQ1953">
        <v>43</v>
      </c>
      <c r="AR1953">
        <v>203</v>
      </c>
      <c r="AS1953">
        <v>43</v>
      </c>
      <c r="AT1953" s="1">
        <v>740.8</v>
      </c>
      <c r="AU1953" s="1">
        <v>205942.39999999999</v>
      </c>
      <c r="AV1953" s="1">
        <v>182236.79999999999</v>
      </c>
      <c r="AW1953" s="1">
        <v>0</v>
      </c>
      <c r="AX1953" t="s">
        <v>750</v>
      </c>
    </row>
    <row r="1954" spans="1:50" x14ac:dyDescent="0.25">
      <c r="A1954" t="s">
        <v>3468</v>
      </c>
      <c r="B1954" t="s">
        <v>67</v>
      </c>
      <c r="C1954">
        <v>2014</v>
      </c>
      <c r="D1954" t="s">
        <v>3469</v>
      </c>
      <c r="E1954" t="s">
        <v>923</v>
      </c>
      <c r="F1954" t="s">
        <v>397</v>
      </c>
      <c r="G1954" t="s">
        <v>71</v>
      </c>
      <c r="H1954" t="s">
        <v>72</v>
      </c>
      <c r="I1954" t="s">
        <v>230</v>
      </c>
      <c r="J1954" t="s">
        <v>398</v>
      </c>
      <c r="K1954" t="s">
        <v>399</v>
      </c>
      <c r="L1954" t="s">
        <v>61</v>
      </c>
      <c r="M1954" t="s">
        <v>62</v>
      </c>
      <c r="N1954" t="s">
        <v>63</v>
      </c>
      <c r="O1954" t="s">
        <v>85</v>
      </c>
      <c r="P1954" t="s">
        <v>77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 s="1" t="s">
        <v>78</v>
      </c>
      <c r="AU1954" s="1">
        <v>0</v>
      </c>
      <c r="AV1954" s="1">
        <v>0</v>
      </c>
      <c r="AW1954" s="1">
        <v>0</v>
      </c>
      <c r="AX1954" t="s">
        <v>399</v>
      </c>
    </row>
    <row r="1955" spans="1:50" x14ac:dyDescent="0.25">
      <c r="A1955" t="s">
        <v>3470</v>
      </c>
      <c r="B1955" t="s">
        <v>67</v>
      </c>
      <c r="C1955">
        <v>2014</v>
      </c>
      <c r="D1955" t="s">
        <v>3471</v>
      </c>
      <c r="E1955" t="s">
        <v>1232</v>
      </c>
      <c r="F1955" t="s">
        <v>115</v>
      </c>
      <c r="G1955" t="s">
        <v>116</v>
      </c>
      <c r="H1955" t="s">
        <v>72</v>
      </c>
      <c r="I1955" t="s">
        <v>117</v>
      </c>
      <c r="J1955" t="s">
        <v>118</v>
      </c>
      <c r="K1955" t="s">
        <v>119</v>
      </c>
      <c r="L1955" t="s">
        <v>61</v>
      </c>
      <c r="M1955" t="s">
        <v>76</v>
      </c>
      <c r="N1955" t="s">
        <v>76</v>
      </c>
      <c r="O1955" t="s">
        <v>76</v>
      </c>
      <c r="P1955" t="s">
        <v>120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 s="1" t="s">
        <v>78</v>
      </c>
      <c r="AU1955" s="1">
        <v>0</v>
      </c>
      <c r="AV1955" s="1">
        <v>0</v>
      </c>
      <c r="AW1955" s="1">
        <v>0</v>
      </c>
      <c r="AX1955" t="s">
        <v>119</v>
      </c>
    </row>
    <row r="1956" spans="1:50" x14ac:dyDescent="0.25">
      <c r="A1956" t="s">
        <v>3472</v>
      </c>
      <c r="B1956" t="s">
        <v>67</v>
      </c>
      <c r="C1956">
        <v>2014</v>
      </c>
      <c r="D1956" t="s">
        <v>3473</v>
      </c>
      <c r="E1956" t="s">
        <v>88</v>
      </c>
      <c r="F1956" t="s">
        <v>89</v>
      </c>
      <c r="G1956" t="s">
        <v>56</v>
      </c>
      <c r="H1956" t="s">
        <v>72</v>
      </c>
      <c r="I1956" t="s">
        <v>90</v>
      </c>
      <c r="J1956" t="s">
        <v>91</v>
      </c>
      <c r="K1956" t="s">
        <v>92</v>
      </c>
      <c r="L1956" t="s">
        <v>61</v>
      </c>
      <c r="M1956" t="s">
        <v>76</v>
      </c>
      <c r="N1956" t="s">
        <v>76</v>
      </c>
      <c r="O1956" t="s">
        <v>76</v>
      </c>
      <c r="P1956" t="s">
        <v>65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 s="1" t="s">
        <v>78</v>
      </c>
      <c r="AU1956" s="1">
        <v>0</v>
      </c>
      <c r="AV1956" s="1">
        <v>0</v>
      </c>
      <c r="AW1956" s="1">
        <v>0</v>
      </c>
      <c r="AX1956" t="s">
        <v>92</v>
      </c>
    </row>
    <row r="1957" spans="1:50" x14ac:dyDescent="0.25">
      <c r="A1957" t="s">
        <v>6801</v>
      </c>
      <c r="B1957" t="s">
        <v>67</v>
      </c>
      <c r="C1957" t="s">
        <v>284</v>
      </c>
      <c r="D1957" t="s">
        <v>6802</v>
      </c>
      <c r="E1957" t="s">
        <v>8381</v>
      </c>
      <c r="F1957" t="s">
        <v>8358</v>
      </c>
      <c r="G1957" t="s">
        <v>71</v>
      </c>
      <c r="H1957" t="s">
        <v>72</v>
      </c>
      <c r="I1957" t="s">
        <v>133</v>
      </c>
      <c r="J1957" t="s">
        <v>8359</v>
      </c>
      <c r="K1957" t="s">
        <v>6796</v>
      </c>
      <c r="L1957" t="s">
        <v>61</v>
      </c>
      <c r="M1957" t="s">
        <v>76</v>
      </c>
      <c r="N1957" t="s">
        <v>76</v>
      </c>
      <c r="O1957" t="s">
        <v>76</v>
      </c>
      <c r="P1957" t="s">
        <v>77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751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 s="1" t="s">
        <v>78</v>
      </c>
      <c r="AU1957" s="1">
        <v>0</v>
      </c>
      <c r="AV1957" s="1">
        <v>0</v>
      </c>
      <c r="AW1957" s="1">
        <v>0</v>
      </c>
      <c r="AX1957" t="s">
        <v>6796</v>
      </c>
    </row>
    <row r="1958" spans="1:50" x14ac:dyDescent="0.25">
      <c r="A1958" t="s">
        <v>2943</v>
      </c>
      <c r="B1958" t="s">
        <v>67</v>
      </c>
      <c r="C1958">
        <v>2014</v>
      </c>
      <c r="D1958" t="s">
        <v>2944</v>
      </c>
      <c r="E1958" t="s">
        <v>298</v>
      </c>
      <c r="F1958" t="s">
        <v>299</v>
      </c>
      <c r="G1958" t="s">
        <v>71</v>
      </c>
      <c r="H1958" t="s">
        <v>72</v>
      </c>
      <c r="I1958" t="s">
        <v>230</v>
      </c>
      <c r="J1958" t="s">
        <v>300</v>
      </c>
      <c r="K1958" t="s">
        <v>301</v>
      </c>
      <c r="L1958" t="s">
        <v>61</v>
      </c>
      <c r="M1958" t="s">
        <v>76</v>
      </c>
      <c r="N1958" t="s">
        <v>76</v>
      </c>
      <c r="O1958" t="s">
        <v>76</v>
      </c>
      <c r="P1958" t="s">
        <v>77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 s="1" t="s">
        <v>78</v>
      </c>
      <c r="AU1958" s="1">
        <v>0</v>
      </c>
      <c r="AV1958" s="1">
        <v>0</v>
      </c>
      <c r="AW1958" s="1">
        <v>0</v>
      </c>
      <c r="AX1958" t="s">
        <v>301</v>
      </c>
    </row>
    <row r="1959" spans="1:50" x14ac:dyDescent="0.25">
      <c r="A1959" t="s">
        <v>2945</v>
      </c>
      <c r="B1959" t="s">
        <v>67</v>
      </c>
      <c r="C1959" t="s">
        <v>129</v>
      </c>
      <c r="D1959" t="s">
        <v>2946</v>
      </c>
      <c r="E1959" t="s">
        <v>2947</v>
      </c>
      <c r="F1959" t="s">
        <v>397</v>
      </c>
      <c r="G1959" t="s">
        <v>71</v>
      </c>
      <c r="H1959" t="s">
        <v>72</v>
      </c>
      <c r="I1959" t="s">
        <v>230</v>
      </c>
      <c r="J1959" t="s">
        <v>398</v>
      </c>
      <c r="K1959" t="s">
        <v>399</v>
      </c>
      <c r="L1959" t="s">
        <v>61</v>
      </c>
      <c r="M1959" t="s">
        <v>62</v>
      </c>
      <c r="N1959" t="s">
        <v>76</v>
      </c>
      <c r="O1959" t="s">
        <v>76</v>
      </c>
      <c r="P1959" t="s">
        <v>77</v>
      </c>
      <c r="Q1959">
        <v>17</v>
      </c>
      <c r="R1959">
        <v>17</v>
      </c>
      <c r="S1959">
        <v>17</v>
      </c>
      <c r="T1959">
        <v>17</v>
      </c>
      <c r="U1959">
        <v>17</v>
      </c>
      <c r="V1959">
        <v>17</v>
      </c>
      <c r="W1959">
        <v>17</v>
      </c>
      <c r="X1959">
        <v>17</v>
      </c>
      <c r="Y1959">
        <v>17</v>
      </c>
      <c r="Z1959">
        <v>17</v>
      </c>
      <c r="AA1959">
        <v>17</v>
      </c>
      <c r="AB1959">
        <v>17</v>
      </c>
      <c r="AC1959">
        <v>17</v>
      </c>
      <c r="AD1959">
        <v>17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17</v>
      </c>
      <c r="AL1959">
        <v>0</v>
      </c>
      <c r="AM1959">
        <v>0</v>
      </c>
      <c r="AN1959">
        <v>0</v>
      </c>
      <c r="AO1959">
        <v>0</v>
      </c>
      <c r="AP1959">
        <v>17</v>
      </c>
      <c r="AQ1959">
        <v>0</v>
      </c>
      <c r="AR1959">
        <v>0</v>
      </c>
      <c r="AS1959">
        <v>0</v>
      </c>
      <c r="AT1959" s="1">
        <v>656.55</v>
      </c>
      <c r="AU1959" s="1">
        <v>11161.349999999999</v>
      </c>
      <c r="AV1959" s="1">
        <v>0</v>
      </c>
      <c r="AW1959" s="1">
        <v>11161.349999999999</v>
      </c>
      <c r="AX1959" t="s">
        <v>399</v>
      </c>
    </row>
    <row r="1960" spans="1:50" x14ac:dyDescent="0.25">
      <c r="A1960" t="s">
        <v>2948</v>
      </c>
      <c r="B1960" t="s">
        <v>101</v>
      </c>
      <c r="C1960" t="s">
        <v>171</v>
      </c>
      <c r="D1960" t="s">
        <v>2949</v>
      </c>
      <c r="E1960" t="s">
        <v>286</v>
      </c>
      <c r="F1960" t="s">
        <v>287</v>
      </c>
      <c r="G1960" t="s">
        <v>71</v>
      </c>
      <c r="H1960" t="s">
        <v>106</v>
      </c>
      <c r="I1960" t="s">
        <v>230</v>
      </c>
      <c r="J1960" t="s">
        <v>288</v>
      </c>
      <c r="K1960" t="s">
        <v>289</v>
      </c>
      <c r="L1960" t="s">
        <v>61</v>
      </c>
      <c r="M1960" t="s">
        <v>76</v>
      </c>
      <c r="N1960" t="s">
        <v>76</v>
      </c>
      <c r="O1960" t="s">
        <v>76</v>
      </c>
      <c r="P1960" t="s">
        <v>110</v>
      </c>
      <c r="Q1960">
        <v>31</v>
      </c>
      <c r="R1960">
        <v>31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50</v>
      </c>
      <c r="AF1960">
        <v>0</v>
      </c>
      <c r="AG1960">
        <v>319</v>
      </c>
      <c r="AH1960">
        <v>0</v>
      </c>
      <c r="AI1960">
        <v>369</v>
      </c>
      <c r="AJ1960">
        <v>82</v>
      </c>
      <c r="AK1960">
        <v>31</v>
      </c>
      <c r="AL1960">
        <v>0</v>
      </c>
      <c r="AM1960">
        <v>0</v>
      </c>
      <c r="AN1960">
        <v>0</v>
      </c>
      <c r="AO1960">
        <v>0</v>
      </c>
      <c r="AP1960">
        <v>31</v>
      </c>
      <c r="AQ1960">
        <v>102</v>
      </c>
      <c r="AR1960">
        <v>267</v>
      </c>
      <c r="AS1960">
        <v>50</v>
      </c>
      <c r="AT1960" s="1">
        <v>504.0027</v>
      </c>
      <c r="AU1960" s="1">
        <v>15624.083699999999</v>
      </c>
      <c r="AV1960" s="1">
        <v>185976.9963</v>
      </c>
      <c r="AW1960" s="1">
        <v>0</v>
      </c>
      <c r="AX1960" t="s">
        <v>289</v>
      </c>
    </row>
    <row r="1961" spans="1:50" x14ac:dyDescent="0.25">
      <c r="A1961" t="s">
        <v>2950</v>
      </c>
      <c r="B1961" t="s">
        <v>67</v>
      </c>
      <c r="C1961">
        <v>2014</v>
      </c>
      <c r="D1961" t="s">
        <v>2951</v>
      </c>
      <c r="E1961" t="s">
        <v>311</v>
      </c>
      <c r="F1961" t="s">
        <v>312</v>
      </c>
      <c r="G1961" t="s">
        <v>71</v>
      </c>
      <c r="H1961" t="s">
        <v>72</v>
      </c>
      <c r="I1961" t="s">
        <v>73</v>
      </c>
      <c r="J1961" t="s">
        <v>313</v>
      </c>
      <c r="K1961" t="s">
        <v>314</v>
      </c>
      <c r="L1961" t="s">
        <v>61</v>
      </c>
      <c r="M1961" t="s">
        <v>76</v>
      </c>
      <c r="N1961" t="s">
        <v>76</v>
      </c>
      <c r="O1961" t="s">
        <v>76</v>
      </c>
      <c r="P1961" t="s">
        <v>77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 s="1" t="s">
        <v>78</v>
      </c>
      <c r="AU1961" s="1">
        <v>0</v>
      </c>
      <c r="AV1961" s="1">
        <v>0</v>
      </c>
      <c r="AW1961" s="1">
        <v>0</v>
      </c>
      <c r="AX1961" t="s">
        <v>314</v>
      </c>
    </row>
    <row r="1962" spans="1:50" x14ac:dyDescent="0.25">
      <c r="A1962" t="s">
        <v>2952</v>
      </c>
      <c r="B1962" t="s">
        <v>67</v>
      </c>
      <c r="C1962">
        <v>2014</v>
      </c>
      <c r="D1962" t="s">
        <v>2953</v>
      </c>
      <c r="E1962" t="s">
        <v>734</v>
      </c>
      <c r="F1962" t="s">
        <v>735</v>
      </c>
      <c r="G1962" t="s">
        <v>71</v>
      </c>
      <c r="H1962" t="s">
        <v>72</v>
      </c>
      <c r="I1962" t="s">
        <v>73</v>
      </c>
      <c r="J1962" t="s">
        <v>736</v>
      </c>
      <c r="K1962" t="s">
        <v>737</v>
      </c>
      <c r="L1962" t="s">
        <v>61</v>
      </c>
      <c r="M1962" t="s">
        <v>76</v>
      </c>
      <c r="N1962" t="s">
        <v>76</v>
      </c>
      <c r="O1962" t="s">
        <v>76</v>
      </c>
      <c r="P1962" t="s">
        <v>77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 s="1" t="s">
        <v>78</v>
      </c>
      <c r="AU1962" s="1">
        <v>0</v>
      </c>
      <c r="AV1962" s="1">
        <v>0</v>
      </c>
      <c r="AW1962" s="1">
        <v>0</v>
      </c>
      <c r="AX1962" t="s">
        <v>737</v>
      </c>
    </row>
    <row r="1963" spans="1:50" x14ac:dyDescent="0.25">
      <c r="A1963" t="s">
        <v>3340</v>
      </c>
      <c r="B1963" t="s">
        <v>101</v>
      </c>
      <c r="C1963" t="s">
        <v>171</v>
      </c>
      <c r="D1963" t="s">
        <v>3341</v>
      </c>
      <c r="E1963" t="s">
        <v>1723</v>
      </c>
      <c r="F1963" t="s">
        <v>1724</v>
      </c>
      <c r="G1963" t="s">
        <v>71</v>
      </c>
      <c r="H1963" t="s">
        <v>106</v>
      </c>
      <c r="I1963" t="s">
        <v>73</v>
      </c>
      <c r="J1963" t="s">
        <v>1725</v>
      </c>
      <c r="K1963" t="s">
        <v>1726</v>
      </c>
      <c r="L1963" t="s">
        <v>61</v>
      </c>
      <c r="M1963" t="s">
        <v>76</v>
      </c>
      <c r="N1963" t="s">
        <v>76</v>
      </c>
      <c r="O1963" t="s">
        <v>76</v>
      </c>
      <c r="P1963" t="s">
        <v>110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299</v>
      </c>
      <c r="AF1963">
        <v>0</v>
      </c>
      <c r="AG1963">
        <v>0</v>
      </c>
      <c r="AH1963">
        <v>0</v>
      </c>
      <c r="AI1963">
        <v>299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299</v>
      </c>
      <c r="AS1963">
        <v>150</v>
      </c>
      <c r="AT1963" s="1">
        <v>773.96159999999998</v>
      </c>
      <c r="AU1963" s="1">
        <v>0</v>
      </c>
      <c r="AV1963" s="1">
        <v>231414.5184</v>
      </c>
      <c r="AW1963" s="1">
        <v>0</v>
      </c>
      <c r="AX1963" t="s">
        <v>1726</v>
      </c>
    </row>
    <row r="1964" spans="1:50" x14ac:dyDescent="0.25">
      <c r="A1964" t="s">
        <v>3342</v>
      </c>
      <c r="B1964" t="s">
        <v>67</v>
      </c>
      <c r="C1964">
        <v>2014</v>
      </c>
      <c r="D1964" t="s">
        <v>3343</v>
      </c>
      <c r="E1964" t="s">
        <v>816</v>
      </c>
      <c r="F1964" t="s">
        <v>817</v>
      </c>
      <c r="G1964" t="s">
        <v>71</v>
      </c>
      <c r="H1964" t="s">
        <v>72</v>
      </c>
      <c r="I1964" t="s">
        <v>230</v>
      </c>
      <c r="J1964" t="s">
        <v>818</v>
      </c>
      <c r="K1964" t="s">
        <v>819</v>
      </c>
      <c r="L1964" t="s">
        <v>61</v>
      </c>
      <c r="M1964" t="s">
        <v>76</v>
      </c>
      <c r="N1964" t="s">
        <v>76</v>
      </c>
      <c r="O1964" t="s">
        <v>76</v>
      </c>
      <c r="P1964" t="s">
        <v>77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 s="1" t="s">
        <v>78</v>
      </c>
      <c r="AU1964" s="1">
        <v>0</v>
      </c>
      <c r="AV1964" s="1">
        <v>0</v>
      </c>
      <c r="AW1964" s="1">
        <v>0</v>
      </c>
      <c r="AX1964" t="s">
        <v>819</v>
      </c>
    </row>
    <row r="1965" spans="1:50" x14ac:dyDescent="0.25">
      <c r="A1965" t="s">
        <v>6836</v>
      </c>
      <c r="B1965" t="s">
        <v>67</v>
      </c>
      <c r="C1965" t="s">
        <v>284</v>
      </c>
      <c r="D1965" t="s">
        <v>6837</v>
      </c>
      <c r="E1965" t="s">
        <v>8348</v>
      </c>
      <c r="F1965" t="s">
        <v>1808</v>
      </c>
      <c r="G1965" t="s">
        <v>71</v>
      </c>
      <c r="H1965" t="s">
        <v>72</v>
      </c>
      <c r="I1965" t="s">
        <v>73</v>
      </c>
      <c r="J1965" t="s">
        <v>1809</v>
      </c>
      <c r="K1965" t="s">
        <v>1810</v>
      </c>
      <c r="L1965" t="s">
        <v>61</v>
      </c>
      <c r="M1965" t="s">
        <v>76</v>
      </c>
      <c r="N1965" t="s">
        <v>76</v>
      </c>
      <c r="O1965" t="s">
        <v>76</v>
      </c>
      <c r="P1965" t="s">
        <v>77</v>
      </c>
      <c r="Q1965">
        <v>1650</v>
      </c>
      <c r="R1965">
        <v>1650</v>
      </c>
      <c r="S1965">
        <v>792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199</v>
      </c>
      <c r="AF1965">
        <v>0</v>
      </c>
      <c r="AG1965">
        <v>750</v>
      </c>
      <c r="AH1965">
        <v>0</v>
      </c>
      <c r="AI1965">
        <v>949</v>
      </c>
      <c r="AJ1965">
        <v>4602</v>
      </c>
      <c r="AK1965">
        <v>1650</v>
      </c>
      <c r="AL1965">
        <v>0</v>
      </c>
      <c r="AM1965">
        <v>0</v>
      </c>
      <c r="AN1965">
        <v>0</v>
      </c>
      <c r="AO1965">
        <v>0</v>
      </c>
      <c r="AP1965">
        <v>1650</v>
      </c>
      <c r="AQ1965">
        <v>949</v>
      </c>
      <c r="AR1965">
        <v>0</v>
      </c>
      <c r="AS1965">
        <v>699</v>
      </c>
      <c r="AT1965" s="1">
        <v>611.96889999999996</v>
      </c>
      <c r="AU1965" s="1">
        <v>1009748.6849999999</v>
      </c>
      <c r="AV1965" s="1">
        <v>580758.48609999998</v>
      </c>
      <c r="AW1965" s="1">
        <v>0</v>
      </c>
      <c r="AX1965" t="s">
        <v>1810</v>
      </c>
    </row>
    <row r="1966" spans="1:50" x14ac:dyDescent="0.25">
      <c r="A1966" t="s">
        <v>3344</v>
      </c>
      <c r="B1966" t="s">
        <v>67</v>
      </c>
      <c r="C1966">
        <v>2013</v>
      </c>
      <c r="D1966" t="s">
        <v>3345</v>
      </c>
      <c r="E1966" t="s">
        <v>2879</v>
      </c>
      <c r="F1966" t="s">
        <v>362</v>
      </c>
      <c r="G1966" t="s">
        <v>71</v>
      </c>
      <c r="H1966" t="s">
        <v>72</v>
      </c>
      <c r="I1966" t="s">
        <v>230</v>
      </c>
      <c r="J1966" t="s">
        <v>363</v>
      </c>
      <c r="K1966" t="s">
        <v>364</v>
      </c>
      <c r="L1966" t="s">
        <v>61</v>
      </c>
      <c r="M1966" t="s">
        <v>62</v>
      </c>
      <c r="N1966" t="s">
        <v>76</v>
      </c>
      <c r="O1966" t="s">
        <v>76</v>
      </c>
      <c r="P1966" t="s">
        <v>77</v>
      </c>
      <c r="Q1966">
        <v>2</v>
      </c>
      <c r="R1966">
        <v>2</v>
      </c>
      <c r="S1966">
        <v>2</v>
      </c>
      <c r="T1966">
        <v>2</v>
      </c>
      <c r="U1966">
        <v>2</v>
      </c>
      <c r="V1966">
        <v>2</v>
      </c>
      <c r="W1966">
        <v>2</v>
      </c>
      <c r="X1966">
        <v>2</v>
      </c>
      <c r="Y1966">
        <v>2</v>
      </c>
      <c r="Z1966">
        <v>2</v>
      </c>
      <c r="AA1966">
        <v>2</v>
      </c>
      <c r="AB1966">
        <v>2</v>
      </c>
      <c r="AC1966">
        <v>2</v>
      </c>
      <c r="AD1966">
        <v>2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2</v>
      </c>
      <c r="AL1966">
        <v>0</v>
      </c>
      <c r="AM1966">
        <v>0</v>
      </c>
      <c r="AN1966">
        <v>0</v>
      </c>
      <c r="AO1966">
        <v>0</v>
      </c>
      <c r="AP1966">
        <v>2</v>
      </c>
      <c r="AQ1966">
        <v>0</v>
      </c>
      <c r="AR1966">
        <v>0</v>
      </c>
      <c r="AS1966">
        <v>0</v>
      </c>
      <c r="AT1966" s="1">
        <v>555.23</v>
      </c>
      <c r="AU1966" s="1">
        <v>1110.46</v>
      </c>
      <c r="AV1966" s="1">
        <v>0</v>
      </c>
      <c r="AW1966" s="1">
        <v>1110.46</v>
      </c>
      <c r="AX1966" t="s">
        <v>364</v>
      </c>
    </row>
    <row r="1967" spans="1:50" x14ac:dyDescent="0.25">
      <c r="A1967" t="s">
        <v>3346</v>
      </c>
      <c r="B1967" t="s">
        <v>67</v>
      </c>
      <c r="C1967">
        <v>2014</v>
      </c>
      <c r="D1967" t="s">
        <v>3347</v>
      </c>
      <c r="E1967" t="s">
        <v>1318</v>
      </c>
      <c r="F1967" t="s">
        <v>1063</v>
      </c>
      <c r="G1967" t="s">
        <v>71</v>
      </c>
      <c r="H1967" t="s">
        <v>72</v>
      </c>
      <c r="I1967" t="s">
        <v>73</v>
      </c>
      <c r="J1967" t="s">
        <v>1064</v>
      </c>
      <c r="K1967" t="s">
        <v>1065</v>
      </c>
      <c r="L1967" t="s">
        <v>61</v>
      </c>
      <c r="M1967" t="s">
        <v>62</v>
      </c>
      <c r="N1967" t="s">
        <v>76</v>
      </c>
      <c r="O1967" t="s">
        <v>76</v>
      </c>
      <c r="P1967" t="s">
        <v>77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 s="1" t="s">
        <v>78</v>
      </c>
      <c r="AU1967" s="1">
        <v>0</v>
      </c>
      <c r="AV1967" s="1">
        <v>0</v>
      </c>
      <c r="AW1967" s="1">
        <v>0</v>
      </c>
      <c r="AX1967" t="s">
        <v>1065</v>
      </c>
    </row>
    <row r="1968" spans="1:50" x14ac:dyDescent="0.25">
      <c r="A1968" t="s">
        <v>6668</v>
      </c>
      <c r="B1968" t="s">
        <v>67</v>
      </c>
      <c r="C1968">
        <v>2014</v>
      </c>
      <c r="D1968" t="s">
        <v>6669</v>
      </c>
      <c r="E1968" t="s">
        <v>1376</v>
      </c>
      <c r="F1968" t="s">
        <v>1377</v>
      </c>
      <c r="G1968" t="s">
        <v>71</v>
      </c>
      <c r="H1968" t="s">
        <v>72</v>
      </c>
      <c r="I1968" t="s">
        <v>280</v>
      </c>
      <c r="J1968" t="s">
        <v>1378</v>
      </c>
      <c r="K1968" t="s">
        <v>1379</v>
      </c>
      <c r="L1968" t="s">
        <v>61</v>
      </c>
      <c r="M1968" t="s">
        <v>62</v>
      </c>
      <c r="N1968" t="s">
        <v>76</v>
      </c>
      <c r="O1968" t="s">
        <v>76</v>
      </c>
      <c r="P1968" t="s">
        <v>77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 s="1" t="s">
        <v>78</v>
      </c>
      <c r="AU1968" s="1">
        <v>0</v>
      </c>
      <c r="AV1968" s="1">
        <v>0</v>
      </c>
      <c r="AW1968" s="1">
        <v>0</v>
      </c>
      <c r="AX1968" t="s">
        <v>1379</v>
      </c>
    </row>
    <row r="1969" spans="1:50" x14ac:dyDescent="0.25">
      <c r="A1969" t="s">
        <v>6670</v>
      </c>
      <c r="B1969" t="s">
        <v>67</v>
      </c>
      <c r="C1969" t="s">
        <v>129</v>
      </c>
      <c r="D1969" t="s">
        <v>6671</v>
      </c>
      <c r="E1969" t="s">
        <v>6672</v>
      </c>
      <c r="F1969" t="s">
        <v>397</v>
      </c>
      <c r="G1969" t="s">
        <v>71</v>
      </c>
      <c r="H1969" t="s">
        <v>72</v>
      </c>
      <c r="I1969" t="s">
        <v>230</v>
      </c>
      <c r="J1969" t="s">
        <v>398</v>
      </c>
      <c r="K1969" t="s">
        <v>399</v>
      </c>
      <c r="L1969" t="s">
        <v>61</v>
      </c>
      <c r="M1969" t="s">
        <v>62</v>
      </c>
      <c r="N1969" t="s">
        <v>76</v>
      </c>
      <c r="O1969" t="s">
        <v>76</v>
      </c>
      <c r="P1969" t="s">
        <v>77</v>
      </c>
      <c r="Q1969">
        <v>148</v>
      </c>
      <c r="R1969">
        <v>148</v>
      </c>
      <c r="S1969">
        <v>148</v>
      </c>
      <c r="T1969">
        <v>100</v>
      </c>
      <c r="U1969">
        <v>76</v>
      </c>
      <c r="V1969">
        <v>76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32</v>
      </c>
      <c r="AL1969">
        <v>0</v>
      </c>
      <c r="AM1969">
        <v>0</v>
      </c>
      <c r="AN1969">
        <v>116</v>
      </c>
      <c r="AO1969">
        <v>0</v>
      </c>
      <c r="AP1969">
        <v>148</v>
      </c>
      <c r="AQ1969">
        <v>0</v>
      </c>
      <c r="AR1969">
        <v>0</v>
      </c>
      <c r="AS1969">
        <v>0</v>
      </c>
      <c r="AT1969" s="1">
        <v>456.01</v>
      </c>
      <c r="AU1969" s="1">
        <v>67489.48</v>
      </c>
      <c r="AV1969" s="1">
        <v>0</v>
      </c>
      <c r="AW1969" s="1">
        <v>0</v>
      </c>
      <c r="AX1969" t="s">
        <v>399</v>
      </c>
    </row>
    <row r="1970" spans="1:50" x14ac:dyDescent="0.25">
      <c r="A1970" t="s">
        <v>6673</v>
      </c>
      <c r="B1970" t="s">
        <v>67</v>
      </c>
      <c r="C1970">
        <v>2014</v>
      </c>
      <c r="D1970" t="s">
        <v>6674</v>
      </c>
      <c r="E1970" t="s">
        <v>1951</v>
      </c>
      <c r="F1970" t="s">
        <v>1952</v>
      </c>
      <c r="G1970" t="s">
        <v>71</v>
      </c>
      <c r="H1970" t="s">
        <v>72</v>
      </c>
      <c r="I1970" t="s">
        <v>73</v>
      </c>
      <c r="J1970" t="s">
        <v>1953</v>
      </c>
      <c r="K1970" t="s">
        <v>1954</v>
      </c>
      <c r="L1970" t="s">
        <v>61</v>
      </c>
      <c r="M1970" t="s">
        <v>76</v>
      </c>
      <c r="N1970" t="s">
        <v>76</v>
      </c>
      <c r="O1970" t="s">
        <v>76</v>
      </c>
      <c r="P1970" t="s">
        <v>77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 s="1" t="s">
        <v>78</v>
      </c>
      <c r="AU1970" s="1">
        <v>0</v>
      </c>
      <c r="AV1970" s="1">
        <v>0</v>
      </c>
      <c r="AW1970" s="1">
        <v>0</v>
      </c>
      <c r="AX1970" t="s">
        <v>1954</v>
      </c>
    </row>
    <row r="1971" spans="1:50" x14ac:dyDescent="0.25">
      <c r="A1971" t="s">
        <v>6675</v>
      </c>
      <c r="B1971" t="s">
        <v>51</v>
      </c>
      <c r="C1971" t="s">
        <v>122</v>
      </c>
      <c r="D1971" t="s">
        <v>6676</v>
      </c>
      <c r="E1971" t="s">
        <v>6677</v>
      </c>
      <c r="F1971" t="s">
        <v>188</v>
      </c>
      <c r="G1971" t="s">
        <v>76</v>
      </c>
      <c r="H1971" t="s">
        <v>57</v>
      </c>
      <c r="I1971" t="s">
        <v>126</v>
      </c>
      <c r="J1971" t="s">
        <v>76</v>
      </c>
      <c r="K1971" t="s">
        <v>76</v>
      </c>
      <c r="L1971" t="s">
        <v>61</v>
      </c>
      <c r="M1971" t="s">
        <v>62</v>
      </c>
      <c r="N1971" t="s">
        <v>76</v>
      </c>
      <c r="O1971" t="s">
        <v>76</v>
      </c>
      <c r="P1971" t="s">
        <v>127</v>
      </c>
      <c r="Q1971">
        <v>38</v>
      </c>
      <c r="R1971">
        <v>38</v>
      </c>
      <c r="S1971">
        <v>22</v>
      </c>
      <c r="T1971">
        <v>22</v>
      </c>
      <c r="U1971">
        <v>14</v>
      </c>
      <c r="V1971">
        <v>6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38</v>
      </c>
      <c r="AL1971">
        <v>0</v>
      </c>
      <c r="AM1971">
        <v>0</v>
      </c>
      <c r="AN1971">
        <v>0</v>
      </c>
      <c r="AO1971">
        <v>0</v>
      </c>
      <c r="AP1971">
        <v>38</v>
      </c>
      <c r="AQ1971">
        <v>0</v>
      </c>
      <c r="AR1971">
        <v>0</v>
      </c>
      <c r="AS1971">
        <v>0</v>
      </c>
      <c r="AT1971" s="1">
        <v>9741</v>
      </c>
      <c r="AU1971" s="1">
        <v>370158</v>
      </c>
      <c r="AV1971" s="1">
        <v>0</v>
      </c>
      <c r="AW1971" s="1">
        <v>0</v>
      </c>
      <c r="AX1971" t="s">
        <v>188</v>
      </c>
    </row>
    <row r="1972" spans="1:50" x14ac:dyDescent="0.25">
      <c r="A1972" t="s">
        <v>6678</v>
      </c>
      <c r="B1972" t="s">
        <v>67</v>
      </c>
      <c r="C1972">
        <v>2014</v>
      </c>
      <c r="D1972" t="s">
        <v>6679</v>
      </c>
      <c r="E1972" t="s">
        <v>973</v>
      </c>
      <c r="F1972" t="s">
        <v>974</v>
      </c>
      <c r="G1972" t="s">
        <v>71</v>
      </c>
      <c r="H1972" t="s">
        <v>72</v>
      </c>
      <c r="I1972" t="s">
        <v>73</v>
      </c>
      <c r="J1972" t="s">
        <v>975</v>
      </c>
      <c r="K1972" t="s">
        <v>976</v>
      </c>
      <c r="L1972" t="s">
        <v>61</v>
      </c>
      <c r="M1972" t="s">
        <v>76</v>
      </c>
      <c r="N1972" t="s">
        <v>76</v>
      </c>
      <c r="O1972" t="s">
        <v>76</v>
      </c>
      <c r="P1972" t="s">
        <v>77</v>
      </c>
      <c r="Q1972">
        <v>220</v>
      </c>
      <c r="R1972">
        <v>220</v>
      </c>
      <c r="S1972">
        <v>220</v>
      </c>
      <c r="T1972">
        <v>220</v>
      </c>
      <c r="U1972">
        <v>220</v>
      </c>
      <c r="V1972">
        <v>220</v>
      </c>
      <c r="W1972">
        <v>220</v>
      </c>
      <c r="X1972">
        <v>220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220</v>
      </c>
      <c r="AL1972">
        <v>0</v>
      </c>
      <c r="AM1972">
        <v>0</v>
      </c>
      <c r="AN1972">
        <v>0</v>
      </c>
      <c r="AO1972">
        <v>0</v>
      </c>
      <c r="AP1972">
        <v>220</v>
      </c>
      <c r="AQ1972">
        <v>0</v>
      </c>
      <c r="AR1972">
        <v>0</v>
      </c>
      <c r="AS1972">
        <v>0</v>
      </c>
      <c r="AT1972" s="1">
        <v>380.74</v>
      </c>
      <c r="AU1972" s="1">
        <v>83762.8</v>
      </c>
      <c r="AV1972" s="1">
        <v>0</v>
      </c>
      <c r="AW1972" s="1">
        <v>83762.8</v>
      </c>
      <c r="AX1972" t="s">
        <v>976</v>
      </c>
    </row>
    <row r="1973" spans="1:50" x14ac:dyDescent="0.25">
      <c r="A1973" t="s">
        <v>4334</v>
      </c>
      <c r="B1973" t="s">
        <v>67</v>
      </c>
      <c r="C1973" t="s">
        <v>129</v>
      </c>
      <c r="D1973" t="s">
        <v>4335</v>
      </c>
      <c r="E1973" t="s">
        <v>4336</v>
      </c>
      <c r="F1973" t="s">
        <v>180</v>
      </c>
      <c r="G1973" t="s">
        <v>71</v>
      </c>
      <c r="H1973" t="s">
        <v>72</v>
      </c>
      <c r="I1973" t="s">
        <v>73</v>
      </c>
      <c r="J1973" t="s">
        <v>181</v>
      </c>
      <c r="K1973" t="s">
        <v>182</v>
      </c>
      <c r="L1973" t="s">
        <v>61</v>
      </c>
      <c r="M1973" t="s">
        <v>62</v>
      </c>
      <c r="N1973" t="s">
        <v>63</v>
      </c>
      <c r="O1973" t="s">
        <v>85</v>
      </c>
      <c r="P1973" t="s">
        <v>77</v>
      </c>
      <c r="Q1973">
        <v>2</v>
      </c>
      <c r="R1973">
        <v>2</v>
      </c>
      <c r="S1973">
        <v>2</v>
      </c>
      <c r="T1973">
        <v>2</v>
      </c>
      <c r="U1973">
        <v>2</v>
      </c>
      <c r="V1973">
        <v>2</v>
      </c>
      <c r="W1973">
        <v>2</v>
      </c>
      <c r="X1973">
        <v>2</v>
      </c>
      <c r="Y1973">
        <v>2</v>
      </c>
      <c r="Z1973">
        <v>2</v>
      </c>
      <c r="AA1973">
        <v>2</v>
      </c>
      <c r="AB1973">
        <v>2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2</v>
      </c>
      <c r="AL1973">
        <v>0</v>
      </c>
      <c r="AM1973">
        <v>0</v>
      </c>
      <c r="AN1973">
        <v>0</v>
      </c>
      <c r="AO1973">
        <v>0</v>
      </c>
      <c r="AP1973">
        <v>2</v>
      </c>
      <c r="AQ1973">
        <v>0</v>
      </c>
      <c r="AR1973">
        <v>0</v>
      </c>
      <c r="AS1973">
        <v>0</v>
      </c>
      <c r="AT1973" s="1">
        <v>516.04999999999995</v>
      </c>
      <c r="AU1973" s="1">
        <v>1032.0999999999999</v>
      </c>
      <c r="AV1973" s="1">
        <v>0</v>
      </c>
      <c r="AW1973" s="1">
        <v>1032.0999999999999</v>
      </c>
      <c r="AX1973" t="s">
        <v>182</v>
      </c>
    </row>
    <row r="1974" spans="1:50" x14ac:dyDescent="0.25">
      <c r="A1974" t="s">
        <v>4381</v>
      </c>
      <c r="B1974" t="s">
        <v>67</v>
      </c>
      <c r="C1974">
        <v>2014</v>
      </c>
      <c r="D1974" t="s">
        <v>4382</v>
      </c>
      <c r="E1974" t="s">
        <v>3640</v>
      </c>
      <c r="F1974" t="s">
        <v>3641</v>
      </c>
      <c r="G1974" t="s">
        <v>71</v>
      </c>
      <c r="H1974" t="s">
        <v>72</v>
      </c>
      <c r="I1974" t="s">
        <v>73</v>
      </c>
      <c r="J1974" t="s">
        <v>3642</v>
      </c>
      <c r="K1974" t="s">
        <v>3643</v>
      </c>
      <c r="L1974" t="s">
        <v>61</v>
      </c>
      <c r="M1974" t="s">
        <v>62</v>
      </c>
      <c r="N1974" t="s">
        <v>76</v>
      </c>
      <c r="O1974" t="s">
        <v>76</v>
      </c>
      <c r="P1974" t="s">
        <v>77</v>
      </c>
      <c r="Q1974">
        <v>2</v>
      </c>
      <c r="R1974">
        <v>2</v>
      </c>
      <c r="S1974">
        <v>2</v>
      </c>
      <c r="T1974">
        <v>2</v>
      </c>
      <c r="U1974">
        <v>2</v>
      </c>
      <c r="V1974">
        <v>2</v>
      </c>
      <c r="W1974">
        <v>2</v>
      </c>
      <c r="X1974">
        <v>2</v>
      </c>
      <c r="Y1974">
        <v>2</v>
      </c>
      <c r="Z1974">
        <v>2</v>
      </c>
      <c r="AA1974">
        <v>2</v>
      </c>
      <c r="AB1974">
        <v>2</v>
      </c>
      <c r="AC1974">
        <v>2</v>
      </c>
      <c r="AD1974">
        <v>2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2</v>
      </c>
      <c r="AL1974">
        <v>0</v>
      </c>
      <c r="AM1974">
        <v>0</v>
      </c>
      <c r="AN1974">
        <v>0</v>
      </c>
      <c r="AO1974">
        <v>0</v>
      </c>
      <c r="AP1974">
        <v>2</v>
      </c>
      <c r="AQ1974">
        <v>0</v>
      </c>
      <c r="AR1974">
        <v>0</v>
      </c>
      <c r="AS1974">
        <v>0</v>
      </c>
      <c r="AT1974" s="1">
        <v>695.22</v>
      </c>
      <c r="AU1974" s="1">
        <v>1390.44</v>
      </c>
      <c r="AV1974" s="1">
        <v>0</v>
      </c>
      <c r="AW1974" s="1">
        <v>1390.44</v>
      </c>
      <c r="AX1974" t="s">
        <v>3643</v>
      </c>
    </row>
    <row r="1975" spans="1:50" x14ac:dyDescent="0.25">
      <c r="A1975" t="s">
        <v>4383</v>
      </c>
      <c r="B1975" t="s">
        <v>51</v>
      </c>
      <c r="C1975" t="s">
        <v>156</v>
      </c>
      <c r="D1975" t="s">
        <v>4384</v>
      </c>
      <c r="E1975" t="s">
        <v>2162</v>
      </c>
      <c r="F1975" t="s">
        <v>4385</v>
      </c>
      <c r="G1975" t="s">
        <v>76</v>
      </c>
      <c r="H1975" t="s">
        <v>72</v>
      </c>
      <c r="I1975" t="s">
        <v>126</v>
      </c>
      <c r="J1975" t="s">
        <v>76</v>
      </c>
      <c r="K1975" t="s">
        <v>76</v>
      </c>
      <c r="L1975" t="s">
        <v>61</v>
      </c>
      <c r="M1975" t="s">
        <v>62</v>
      </c>
      <c r="N1975" t="s">
        <v>63</v>
      </c>
      <c r="O1975" t="s">
        <v>127</v>
      </c>
      <c r="P1975" t="s">
        <v>127</v>
      </c>
      <c r="Q1975">
        <v>25</v>
      </c>
      <c r="R1975">
        <v>25</v>
      </c>
      <c r="S1975">
        <v>25</v>
      </c>
      <c r="T1975">
        <v>25</v>
      </c>
      <c r="U1975">
        <v>25</v>
      </c>
      <c r="V1975">
        <v>25</v>
      </c>
      <c r="W1975">
        <v>25</v>
      </c>
      <c r="X1975">
        <v>25</v>
      </c>
      <c r="Y1975">
        <v>25</v>
      </c>
      <c r="Z1975">
        <v>21</v>
      </c>
      <c r="AA1975">
        <v>21</v>
      </c>
      <c r="AB1975">
        <v>9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25</v>
      </c>
      <c r="AL1975">
        <v>0</v>
      </c>
      <c r="AM1975">
        <v>0</v>
      </c>
      <c r="AN1975">
        <v>0</v>
      </c>
      <c r="AO1975">
        <v>0</v>
      </c>
      <c r="AP1975">
        <v>25</v>
      </c>
      <c r="AQ1975">
        <v>0</v>
      </c>
      <c r="AR1975">
        <v>0</v>
      </c>
      <c r="AS1975">
        <v>0</v>
      </c>
      <c r="AT1975" s="1">
        <v>5202</v>
      </c>
      <c r="AU1975" s="1">
        <v>130050</v>
      </c>
      <c r="AV1975" s="1">
        <v>0</v>
      </c>
      <c r="AW1975" s="1">
        <v>130050</v>
      </c>
      <c r="AX1975" t="s">
        <v>76</v>
      </c>
    </row>
    <row r="1976" spans="1:50" x14ac:dyDescent="0.25">
      <c r="A1976" t="s">
        <v>4386</v>
      </c>
      <c r="B1976" t="s">
        <v>101</v>
      </c>
      <c r="C1976" t="s">
        <v>468</v>
      </c>
      <c r="D1976" t="s">
        <v>4387</v>
      </c>
      <c r="E1976" t="s">
        <v>557</v>
      </c>
      <c r="F1976" t="s">
        <v>556</v>
      </c>
      <c r="G1976" t="s">
        <v>71</v>
      </c>
      <c r="H1976" t="s">
        <v>106</v>
      </c>
      <c r="I1976" t="s">
        <v>355</v>
      </c>
      <c r="J1976" t="s">
        <v>557</v>
      </c>
      <c r="K1976" t="s">
        <v>558</v>
      </c>
      <c r="L1976" t="s">
        <v>61</v>
      </c>
      <c r="M1976" t="s">
        <v>76</v>
      </c>
      <c r="N1976" t="s">
        <v>76</v>
      </c>
      <c r="O1976" t="s">
        <v>76</v>
      </c>
      <c r="P1976" t="s">
        <v>110</v>
      </c>
      <c r="Q1976">
        <v>5</v>
      </c>
      <c r="R1976">
        <v>5</v>
      </c>
      <c r="S1976">
        <v>5</v>
      </c>
      <c r="T1976">
        <v>5</v>
      </c>
      <c r="U1976">
        <v>5</v>
      </c>
      <c r="V1976">
        <v>5</v>
      </c>
      <c r="W1976">
        <v>5</v>
      </c>
      <c r="X1976">
        <v>5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5</v>
      </c>
      <c r="AL1976">
        <v>0</v>
      </c>
      <c r="AM1976">
        <v>0</v>
      </c>
      <c r="AN1976">
        <v>0</v>
      </c>
      <c r="AO1976">
        <v>0</v>
      </c>
      <c r="AP1976">
        <v>5</v>
      </c>
      <c r="AQ1976">
        <v>0</v>
      </c>
      <c r="AR1976">
        <v>0</v>
      </c>
      <c r="AS1976">
        <v>0</v>
      </c>
      <c r="AT1976" s="1">
        <v>637.27</v>
      </c>
      <c r="AU1976" s="1">
        <v>3186.35</v>
      </c>
      <c r="AV1976" s="1">
        <v>0</v>
      </c>
      <c r="AW1976" s="1">
        <v>3186.35</v>
      </c>
      <c r="AX1976" t="s">
        <v>558</v>
      </c>
    </row>
    <row r="1977" spans="1:50" x14ac:dyDescent="0.25">
      <c r="A1977" t="s">
        <v>4388</v>
      </c>
      <c r="B1977" t="s">
        <v>190</v>
      </c>
      <c r="C1977" t="s">
        <v>191</v>
      </c>
      <c r="D1977" t="s">
        <v>4389</v>
      </c>
      <c r="E1977" t="s">
        <v>4390</v>
      </c>
      <c r="F1977" t="s">
        <v>146</v>
      </c>
      <c r="G1977" t="s">
        <v>56</v>
      </c>
      <c r="H1977" t="s">
        <v>57</v>
      </c>
      <c r="I1977" t="s">
        <v>90</v>
      </c>
      <c r="J1977" t="s">
        <v>147</v>
      </c>
      <c r="K1977" t="s">
        <v>148</v>
      </c>
      <c r="L1977" t="s">
        <v>196</v>
      </c>
      <c r="M1977" t="s">
        <v>76</v>
      </c>
      <c r="N1977" t="s">
        <v>76</v>
      </c>
      <c r="O1977" t="s">
        <v>76</v>
      </c>
      <c r="P1977" t="s">
        <v>65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46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 s="1" t="s">
        <v>78</v>
      </c>
      <c r="AU1977" s="1">
        <v>0</v>
      </c>
      <c r="AV1977" s="1">
        <v>0</v>
      </c>
      <c r="AW1977" s="1">
        <v>0</v>
      </c>
      <c r="AX1977" t="s">
        <v>148</v>
      </c>
    </row>
    <row r="1978" spans="1:50" x14ac:dyDescent="0.25">
      <c r="A1978" t="s">
        <v>3037</v>
      </c>
      <c r="B1978" t="s">
        <v>67</v>
      </c>
      <c r="C1978">
        <v>2014</v>
      </c>
      <c r="D1978" t="s">
        <v>3038</v>
      </c>
      <c r="E1978" t="s">
        <v>298</v>
      </c>
      <c r="F1978" t="s">
        <v>299</v>
      </c>
      <c r="G1978" t="s">
        <v>71</v>
      </c>
      <c r="H1978" t="s">
        <v>72</v>
      </c>
      <c r="I1978" t="s">
        <v>230</v>
      </c>
      <c r="J1978" t="s">
        <v>300</v>
      </c>
      <c r="K1978" t="s">
        <v>301</v>
      </c>
      <c r="L1978" t="s">
        <v>61</v>
      </c>
      <c r="M1978" t="s">
        <v>76</v>
      </c>
      <c r="N1978" t="s">
        <v>76</v>
      </c>
      <c r="O1978" t="s">
        <v>76</v>
      </c>
      <c r="P1978" t="s">
        <v>77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 s="1" t="s">
        <v>78</v>
      </c>
      <c r="AU1978" s="1">
        <v>0</v>
      </c>
      <c r="AV1978" s="1">
        <v>0</v>
      </c>
      <c r="AW1978" s="1">
        <v>0</v>
      </c>
      <c r="AX1978" t="s">
        <v>301</v>
      </c>
    </row>
    <row r="1979" spans="1:50" x14ac:dyDescent="0.25">
      <c r="A1979" t="s">
        <v>3039</v>
      </c>
      <c r="B1979" t="s">
        <v>67</v>
      </c>
      <c r="C1979">
        <v>2014</v>
      </c>
      <c r="D1979" t="s">
        <v>3040</v>
      </c>
      <c r="E1979" t="s">
        <v>760</v>
      </c>
      <c r="F1979" t="s">
        <v>761</v>
      </c>
      <c r="G1979" t="s">
        <v>71</v>
      </c>
      <c r="H1979" t="s">
        <v>72</v>
      </c>
      <c r="I1979" t="s">
        <v>73</v>
      </c>
      <c r="J1979" t="s">
        <v>762</v>
      </c>
      <c r="K1979" t="s">
        <v>763</v>
      </c>
      <c r="L1979" t="s">
        <v>61</v>
      </c>
      <c r="M1979" t="s">
        <v>76</v>
      </c>
      <c r="N1979" t="s">
        <v>76</v>
      </c>
      <c r="O1979" t="s">
        <v>76</v>
      </c>
      <c r="P1979" t="s">
        <v>77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 s="1" t="s">
        <v>78</v>
      </c>
      <c r="AU1979" s="1">
        <v>0</v>
      </c>
      <c r="AV1979" s="1">
        <v>0</v>
      </c>
      <c r="AW1979" s="1">
        <v>0</v>
      </c>
      <c r="AX1979" t="s">
        <v>763</v>
      </c>
    </row>
    <row r="1980" spans="1:50" x14ac:dyDescent="0.25">
      <c r="A1980" t="s">
        <v>3041</v>
      </c>
      <c r="B1980" t="s">
        <v>51</v>
      </c>
      <c r="C1980" t="s">
        <v>156</v>
      </c>
      <c r="D1980" t="s">
        <v>3042</v>
      </c>
      <c r="E1980" t="s">
        <v>435</v>
      </c>
      <c r="F1980" t="s">
        <v>3043</v>
      </c>
      <c r="G1980" t="s">
        <v>76</v>
      </c>
      <c r="H1980" t="s">
        <v>72</v>
      </c>
      <c r="I1980" t="s">
        <v>126</v>
      </c>
      <c r="J1980" t="s">
        <v>76</v>
      </c>
      <c r="K1980" t="s">
        <v>76</v>
      </c>
      <c r="L1980" t="s">
        <v>61</v>
      </c>
      <c r="M1980" t="s">
        <v>62</v>
      </c>
      <c r="N1980" t="s">
        <v>63</v>
      </c>
      <c r="O1980" t="s">
        <v>127</v>
      </c>
      <c r="P1980" t="s">
        <v>127</v>
      </c>
      <c r="Q1980">
        <v>11</v>
      </c>
      <c r="R1980">
        <v>11</v>
      </c>
      <c r="S1980">
        <v>11</v>
      </c>
      <c r="T1980">
        <v>11</v>
      </c>
      <c r="U1980">
        <v>11</v>
      </c>
      <c r="V1980">
        <v>11</v>
      </c>
      <c r="W1980">
        <v>11</v>
      </c>
      <c r="X1980">
        <v>11</v>
      </c>
      <c r="Y1980">
        <v>11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11</v>
      </c>
      <c r="AL1980">
        <v>0</v>
      </c>
      <c r="AM1980">
        <v>0</v>
      </c>
      <c r="AN1980">
        <v>0</v>
      </c>
      <c r="AO1980">
        <v>0</v>
      </c>
      <c r="AP1980">
        <v>11</v>
      </c>
      <c r="AQ1980">
        <v>0</v>
      </c>
      <c r="AR1980">
        <v>0</v>
      </c>
      <c r="AS1980">
        <v>0</v>
      </c>
      <c r="AT1980" s="1">
        <v>3420</v>
      </c>
      <c r="AU1980" s="1">
        <v>37620</v>
      </c>
      <c r="AV1980" s="1">
        <v>0</v>
      </c>
      <c r="AW1980" s="1">
        <v>37620</v>
      </c>
      <c r="AX1980" t="s">
        <v>76</v>
      </c>
    </row>
    <row r="1981" spans="1:50" x14ac:dyDescent="0.25">
      <c r="A1981" t="s">
        <v>3044</v>
      </c>
      <c r="B1981" t="s">
        <v>51</v>
      </c>
      <c r="C1981" t="s">
        <v>156</v>
      </c>
      <c r="D1981" t="s">
        <v>3045</v>
      </c>
      <c r="E1981" t="s">
        <v>3046</v>
      </c>
      <c r="F1981" t="s">
        <v>1514</v>
      </c>
      <c r="G1981" t="s">
        <v>56</v>
      </c>
      <c r="H1981" t="s">
        <v>72</v>
      </c>
      <c r="I1981" t="s">
        <v>58</v>
      </c>
      <c r="J1981" t="s">
        <v>1515</v>
      </c>
      <c r="K1981" t="s">
        <v>1516</v>
      </c>
      <c r="L1981" t="s">
        <v>61</v>
      </c>
      <c r="M1981" t="s">
        <v>62</v>
      </c>
      <c r="N1981" t="s">
        <v>63</v>
      </c>
      <c r="O1981" t="s">
        <v>64</v>
      </c>
      <c r="P1981" t="s">
        <v>65</v>
      </c>
      <c r="Q1981">
        <v>1</v>
      </c>
      <c r="R1981">
        <v>1</v>
      </c>
      <c r="S1981">
        <v>1</v>
      </c>
      <c r="T1981">
        <v>1</v>
      </c>
      <c r="U1981">
        <v>1</v>
      </c>
      <c r="V1981">
        <v>1</v>
      </c>
      <c r="W1981">
        <v>1</v>
      </c>
      <c r="X1981">
        <v>1</v>
      </c>
      <c r="Y1981">
        <v>1</v>
      </c>
      <c r="Z1981">
        <v>1</v>
      </c>
      <c r="AA1981">
        <v>1</v>
      </c>
      <c r="AB1981">
        <v>1</v>
      </c>
      <c r="AC1981">
        <v>1</v>
      </c>
      <c r="AD1981">
        <v>1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1</v>
      </c>
      <c r="AQ1981">
        <v>0</v>
      </c>
      <c r="AR1981">
        <v>0</v>
      </c>
      <c r="AS1981">
        <v>0</v>
      </c>
      <c r="AT1981" s="1">
        <v>712.14</v>
      </c>
      <c r="AU1981" s="1">
        <v>712.14</v>
      </c>
      <c r="AV1981" s="1">
        <v>0</v>
      </c>
      <c r="AW1981" s="1">
        <v>712.14</v>
      </c>
      <c r="AX1981" t="s">
        <v>1516</v>
      </c>
    </row>
    <row r="1982" spans="1:50" x14ac:dyDescent="0.25">
      <c r="A1982" t="s">
        <v>3047</v>
      </c>
      <c r="B1982" t="s">
        <v>67</v>
      </c>
      <c r="C1982">
        <v>2014</v>
      </c>
      <c r="D1982" t="s">
        <v>3048</v>
      </c>
      <c r="E1982" t="s">
        <v>561</v>
      </c>
      <c r="F1982" t="s">
        <v>486</v>
      </c>
      <c r="G1982" t="s">
        <v>71</v>
      </c>
      <c r="H1982" t="s">
        <v>72</v>
      </c>
      <c r="I1982" t="s">
        <v>230</v>
      </c>
      <c r="J1982" t="s">
        <v>487</v>
      </c>
      <c r="K1982" t="s">
        <v>488</v>
      </c>
      <c r="L1982" t="s">
        <v>61</v>
      </c>
      <c r="M1982" t="s">
        <v>62</v>
      </c>
      <c r="N1982" t="s">
        <v>63</v>
      </c>
      <c r="O1982" t="s">
        <v>85</v>
      </c>
      <c r="P1982" t="s">
        <v>77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 s="1" t="s">
        <v>78</v>
      </c>
      <c r="AU1982" s="1">
        <v>0</v>
      </c>
      <c r="AV1982" s="1">
        <v>0</v>
      </c>
      <c r="AW1982" s="1">
        <v>0</v>
      </c>
      <c r="AX1982" t="s">
        <v>488</v>
      </c>
    </row>
    <row r="1983" spans="1:50" x14ac:dyDescent="0.25">
      <c r="A1983" t="s">
        <v>6806</v>
      </c>
      <c r="B1983" t="s">
        <v>67</v>
      </c>
      <c r="C1983" t="s">
        <v>284</v>
      </c>
      <c r="D1983" t="s">
        <v>6807</v>
      </c>
      <c r="E1983" t="s">
        <v>2184</v>
      </c>
      <c r="F1983" t="s">
        <v>665</v>
      </c>
      <c r="G1983" t="s">
        <v>71</v>
      </c>
      <c r="H1983" t="s">
        <v>72</v>
      </c>
      <c r="I1983" t="s">
        <v>73</v>
      </c>
      <c r="J1983" t="s">
        <v>666</v>
      </c>
      <c r="K1983" t="s">
        <v>667</v>
      </c>
      <c r="L1983" t="s">
        <v>61</v>
      </c>
      <c r="M1983" t="s">
        <v>76</v>
      </c>
      <c r="N1983" t="s">
        <v>76</v>
      </c>
      <c r="O1983" t="s">
        <v>76</v>
      </c>
      <c r="P1983" t="s">
        <v>77</v>
      </c>
      <c r="Q1983">
        <v>698</v>
      </c>
      <c r="R1983">
        <v>698</v>
      </c>
      <c r="S1983">
        <v>644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594</v>
      </c>
      <c r="AH1983">
        <v>0</v>
      </c>
      <c r="AI1983">
        <v>594</v>
      </c>
      <c r="AJ1983">
        <v>762</v>
      </c>
      <c r="AK1983">
        <v>698</v>
      </c>
      <c r="AL1983">
        <v>0</v>
      </c>
      <c r="AM1983">
        <v>0</v>
      </c>
      <c r="AN1983">
        <v>0</v>
      </c>
      <c r="AO1983">
        <v>0</v>
      </c>
      <c r="AP1983">
        <v>698</v>
      </c>
      <c r="AQ1983">
        <v>500</v>
      </c>
      <c r="AR1983">
        <v>94</v>
      </c>
      <c r="AS1983">
        <v>50</v>
      </c>
      <c r="AT1983" s="1">
        <v>620.25</v>
      </c>
      <c r="AU1983" s="1">
        <v>432934.5</v>
      </c>
      <c r="AV1983" s="1">
        <v>368428.5</v>
      </c>
      <c r="AW1983" s="1">
        <v>0</v>
      </c>
      <c r="AX1983" t="s">
        <v>667</v>
      </c>
    </row>
    <row r="1984" spans="1:50" x14ac:dyDescent="0.25">
      <c r="A1984" t="s">
        <v>3880</v>
      </c>
      <c r="B1984" t="s">
        <v>51</v>
      </c>
      <c r="C1984" t="s">
        <v>122</v>
      </c>
      <c r="D1984" t="s">
        <v>3881</v>
      </c>
      <c r="E1984" t="s">
        <v>3882</v>
      </c>
      <c r="F1984" t="s">
        <v>275</v>
      </c>
      <c r="G1984" t="s">
        <v>319</v>
      </c>
      <c r="H1984" t="s">
        <v>57</v>
      </c>
      <c r="I1984" t="s">
        <v>126</v>
      </c>
      <c r="J1984" t="s">
        <v>76</v>
      </c>
      <c r="K1984" t="s">
        <v>76</v>
      </c>
      <c r="L1984" t="s">
        <v>61</v>
      </c>
      <c r="M1984" t="s">
        <v>62</v>
      </c>
      <c r="N1984" t="s">
        <v>63</v>
      </c>
      <c r="O1984" t="s">
        <v>127</v>
      </c>
      <c r="P1984" t="s">
        <v>127</v>
      </c>
      <c r="Q1984">
        <v>22</v>
      </c>
      <c r="R1984">
        <v>22</v>
      </c>
      <c r="S1984">
        <v>18</v>
      </c>
      <c r="T1984">
        <v>18</v>
      </c>
      <c r="U1984">
        <v>18</v>
      </c>
      <c r="V1984">
        <v>10</v>
      </c>
      <c r="W1984">
        <v>2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22</v>
      </c>
      <c r="AL1984">
        <v>0</v>
      </c>
      <c r="AM1984">
        <v>0</v>
      </c>
      <c r="AN1984">
        <v>0</v>
      </c>
      <c r="AO1984">
        <v>0</v>
      </c>
      <c r="AP1984">
        <v>22</v>
      </c>
      <c r="AQ1984">
        <v>0</v>
      </c>
      <c r="AR1984">
        <v>0</v>
      </c>
      <c r="AS1984">
        <v>0</v>
      </c>
      <c r="AT1984" s="1">
        <v>6764</v>
      </c>
      <c r="AU1984" s="1">
        <v>148808</v>
      </c>
      <c r="AV1984" s="1">
        <v>0</v>
      </c>
      <c r="AW1984" s="1">
        <v>0</v>
      </c>
      <c r="AX1984" t="s">
        <v>275</v>
      </c>
    </row>
    <row r="1985" spans="1:50" x14ac:dyDescent="0.25">
      <c r="A1985" t="s">
        <v>6759</v>
      </c>
      <c r="B1985" t="s">
        <v>67</v>
      </c>
      <c r="C1985" t="s">
        <v>284</v>
      </c>
      <c r="D1985" t="s">
        <v>6760</v>
      </c>
      <c r="E1985" t="s">
        <v>3497</v>
      </c>
      <c r="F1985" t="s">
        <v>1773</v>
      </c>
      <c r="G1985" t="s">
        <v>71</v>
      </c>
      <c r="H1985" t="s">
        <v>72</v>
      </c>
      <c r="I1985" t="s">
        <v>73</v>
      </c>
      <c r="J1985" t="s">
        <v>1774</v>
      </c>
      <c r="K1985" t="s">
        <v>1775</v>
      </c>
      <c r="L1985" t="s">
        <v>61</v>
      </c>
      <c r="M1985" t="s">
        <v>76</v>
      </c>
      <c r="N1985" t="s">
        <v>76</v>
      </c>
      <c r="O1985" t="s">
        <v>76</v>
      </c>
      <c r="P1985" t="s">
        <v>77</v>
      </c>
      <c r="Q1985">
        <v>956</v>
      </c>
      <c r="R1985">
        <v>956</v>
      </c>
      <c r="S1985">
        <v>556</v>
      </c>
      <c r="T1985">
        <v>6</v>
      </c>
      <c r="U1985">
        <v>6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700</v>
      </c>
      <c r="AF1985">
        <v>0</v>
      </c>
      <c r="AG1985">
        <v>1950</v>
      </c>
      <c r="AH1985">
        <v>0</v>
      </c>
      <c r="AI1985">
        <v>2650</v>
      </c>
      <c r="AJ1985">
        <v>0</v>
      </c>
      <c r="AK1985">
        <v>360</v>
      </c>
      <c r="AL1985">
        <v>0</v>
      </c>
      <c r="AM1985">
        <v>0</v>
      </c>
      <c r="AN1985">
        <v>596</v>
      </c>
      <c r="AO1985">
        <v>0</v>
      </c>
      <c r="AP1985">
        <v>956</v>
      </c>
      <c r="AQ1985">
        <v>1450</v>
      </c>
      <c r="AR1985">
        <v>1200</v>
      </c>
      <c r="AS1985">
        <v>1200</v>
      </c>
      <c r="AT1985" s="1">
        <v>345.89</v>
      </c>
      <c r="AU1985" s="1">
        <v>330670.83999999997</v>
      </c>
      <c r="AV1985" s="1">
        <v>916608.5</v>
      </c>
      <c r="AW1985" s="1">
        <v>0</v>
      </c>
      <c r="AX1985" t="s">
        <v>1775</v>
      </c>
    </row>
    <row r="1986" spans="1:50" x14ac:dyDescent="0.25">
      <c r="A1986" t="s">
        <v>3883</v>
      </c>
      <c r="B1986" t="s">
        <v>101</v>
      </c>
      <c r="C1986" t="s">
        <v>171</v>
      </c>
      <c r="D1986" t="s">
        <v>3884</v>
      </c>
      <c r="E1986" t="s">
        <v>3885</v>
      </c>
      <c r="F1986" t="s">
        <v>486</v>
      </c>
      <c r="G1986" t="s">
        <v>71</v>
      </c>
      <c r="H1986" t="s">
        <v>106</v>
      </c>
      <c r="I1986" t="s">
        <v>230</v>
      </c>
      <c r="J1986" t="s">
        <v>487</v>
      </c>
      <c r="K1986" t="s">
        <v>488</v>
      </c>
      <c r="L1986" t="s">
        <v>61</v>
      </c>
      <c r="M1986" t="s">
        <v>76</v>
      </c>
      <c r="N1986" t="s">
        <v>76</v>
      </c>
      <c r="O1986" t="s">
        <v>76</v>
      </c>
      <c r="P1986" t="s">
        <v>110</v>
      </c>
      <c r="Q1986">
        <v>623</v>
      </c>
      <c r="R1986">
        <v>623</v>
      </c>
      <c r="S1986">
        <v>599</v>
      </c>
      <c r="T1986">
        <v>415</v>
      </c>
      <c r="U1986">
        <v>307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1651</v>
      </c>
      <c r="AH1986">
        <v>0</v>
      </c>
      <c r="AI1986">
        <v>1651</v>
      </c>
      <c r="AJ1986">
        <v>404</v>
      </c>
      <c r="AK1986">
        <v>497</v>
      </c>
      <c r="AL1986">
        <v>0</v>
      </c>
      <c r="AM1986">
        <v>0</v>
      </c>
      <c r="AN1986">
        <v>126</v>
      </c>
      <c r="AO1986">
        <v>0</v>
      </c>
      <c r="AP1986">
        <v>623</v>
      </c>
      <c r="AQ1986">
        <v>0</v>
      </c>
      <c r="AR1986">
        <v>1651</v>
      </c>
      <c r="AS1986">
        <v>242</v>
      </c>
      <c r="AT1986" s="1">
        <v>444.66</v>
      </c>
      <c r="AU1986" s="1">
        <v>277023.18</v>
      </c>
      <c r="AV1986" s="1">
        <v>734133.66</v>
      </c>
      <c r="AW1986" s="1">
        <v>0</v>
      </c>
      <c r="AX1986" t="s">
        <v>488</v>
      </c>
    </row>
    <row r="1987" spans="1:50" x14ac:dyDescent="0.25">
      <c r="A1987" t="s">
        <v>3919</v>
      </c>
      <c r="B1987" t="s">
        <v>67</v>
      </c>
      <c r="C1987">
        <v>2014</v>
      </c>
      <c r="D1987" t="s">
        <v>3920</v>
      </c>
      <c r="E1987" t="s">
        <v>138</v>
      </c>
      <c r="F1987" t="s">
        <v>139</v>
      </c>
      <c r="G1987" t="s">
        <v>71</v>
      </c>
      <c r="H1987" t="s">
        <v>72</v>
      </c>
      <c r="I1987" t="s">
        <v>73</v>
      </c>
      <c r="J1987" t="s">
        <v>140</v>
      </c>
      <c r="K1987" t="s">
        <v>141</v>
      </c>
      <c r="L1987" t="s">
        <v>61</v>
      </c>
      <c r="M1987" t="s">
        <v>76</v>
      </c>
      <c r="N1987" t="s">
        <v>76</v>
      </c>
      <c r="O1987" t="s">
        <v>76</v>
      </c>
      <c r="P1987" t="s">
        <v>77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 s="1" t="s">
        <v>78</v>
      </c>
      <c r="AU1987" s="1">
        <v>0</v>
      </c>
      <c r="AV1987" s="1">
        <v>0</v>
      </c>
      <c r="AW1987" s="1">
        <v>0</v>
      </c>
      <c r="AX1987" t="s">
        <v>141</v>
      </c>
    </row>
    <row r="1988" spans="1:50" x14ac:dyDescent="0.25">
      <c r="A1988" t="s">
        <v>3451</v>
      </c>
      <c r="B1988" t="s">
        <v>67</v>
      </c>
      <c r="C1988">
        <v>2014</v>
      </c>
      <c r="D1988" t="s">
        <v>3452</v>
      </c>
      <c r="E1988" t="s">
        <v>636</v>
      </c>
      <c r="F1988" t="s">
        <v>637</v>
      </c>
      <c r="G1988" t="s">
        <v>71</v>
      </c>
      <c r="H1988" t="s">
        <v>72</v>
      </c>
      <c r="I1988" t="s">
        <v>73</v>
      </c>
      <c r="J1988" t="s">
        <v>638</v>
      </c>
      <c r="K1988" t="s">
        <v>639</v>
      </c>
      <c r="L1988" t="s">
        <v>61</v>
      </c>
      <c r="M1988" t="s">
        <v>76</v>
      </c>
      <c r="N1988" t="s">
        <v>76</v>
      </c>
      <c r="O1988" t="s">
        <v>76</v>
      </c>
      <c r="P1988" t="s">
        <v>77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 s="1" t="s">
        <v>78</v>
      </c>
      <c r="AU1988" s="1">
        <v>0</v>
      </c>
      <c r="AV1988" s="1">
        <v>0</v>
      </c>
      <c r="AW1988" s="1">
        <v>0</v>
      </c>
      <c r="AX1988" t="s">
        <v>639</v>
      </c>
    </row>
    <row r="1989" spans="1:50" x14ac:dyDescent="0.25">
      <c r="A1989" t="s">
        <v>3453</v>
      </c>
      <c r="B1989" t="s">
        <v>101</v>
      </c>
      <c r="C1989" t="s">
        <v>3454</v>
      </c>
      <c r="D1989" t="s">
        <v>3455</v>
      </c>
      <c r="E1989" t="s">
        <v>3456</v>
      </c>
      <c r="F1989" t="s">
        <v>1355</v>
      </c>
      <c r="G1989" t="s">
        <v>71</v>
      </c>
      <c r="H1989" t="s">
        <v>106</v>
      </c>
      <c r="I1989" t="s">
        <v>355</v>
      </c>
      <c r="J1989" t="s">
        <v>1356</v>
      </c>
      <c r="K1989" t="s">
        <v>1357</v>
      </c>
      <c r="L1989" t="s">
        <v>61</v>
      </c>
      <c r="M1989" t="s">
        <v>76</v>
      </c>
      <c r="N1989" t="s">
        <v>76</v>
      </c>
      <c r="O1989" t="s">
        <v>76</v>
      </c>
      <c r="P1989" t="s">
        <v>110</v>
      </c>
      <c r="Q1989">
        <v>3</v>
      </c>
      <c r="R1989">
        <v>3</v>
      </c>
      <c r="S1989">
        <v>3</v>
      </c>
      <c r="T1989">
        <v>3</v>
      </c>
      <c r="U1989">
        <v>3</v>
      </c>
      <c r="V1989">
        <v>3</v>
      </c>
      <c r="W1989">
        <v>3</v>
      </c>
      <c r="X1989">
        <v>3</v>
      </c>
      <c r="Y1989">
        <v>3</v>
      </c>
      <c r="Z1989">
        <v>3</v>
      </c>
      <c r="AA1989">
        <v>3</v>
      </c>
      <c r="AB1989">
        <v>3</v>
      </c>
      <c r="AC1989">
        <v>3</v>
      </c>
      <c r="AD1989">
        <v>3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3</v>
      </c>
      <c r="AL1989">
        <v>0</v>
      </c>
      <c r="AM1989">
        <v>0</v>
      </c>
      <c r="AN1989">
        <v>0</v>
      </c>
      <c r="AO1989">
        <v>0</v>
      </c>
      <c r="AP1989">
        <v>3</v>
      </c>
      <c r="AQ1989">
        <v>0</v>
      </c>
      <c r="AR1989">
        <v>0</v>
      </c>
      <c r="AS1989">
        <v>0</v>
      </c>
      <c r="AT1989" s="1">
        <v>1227.94</v>
      </c>
      <c r="AU1989" s="1">
        <v>3683.82</v>
      </c>
      <c r="AV1989" s="1">
        <v>0</v>
      </c>
      <c r="AW1989" s="1">
        <v>3683.82</v>
      </c>
      <c r="AX1989" t="s">
        <v>1357</v>
      </c>
    </row>
    <row r="1990" spans="1:50" x14ac:dyDescent="0.25">
      <c r="A1990" t="s">
        <v>3457</v>
      </c>
      <c r="B1990" t="s">
        <v>67</v>
      </c>
      <c r="C1990" t="s">
        <v>575</v>
      </c>
      <c r="D1990" t="s">
        <v>3458</v>
      </c>
      <c r="E1990" t="s">
        <v>3459</v>
      </c>
      <c r="F1990" t="s">
        <v>97</v>
      </c>
      <c r="G1990" t="s">
        <v>71</v>
      </c>
      <c r="H1990" t="s">
        <v>72</v>
      </c>
      <c r="I1990" t="s">
        <v>73</v>
      </c>
      <c r="J1990" t="s">
        <v>98</v>
      </c>
      <c r="K1990" t="s">
        <v>99</v>
      </c>
      <c r="L1990" t="s">
        <v>61</v>
      </c>
      <c r="M1990" t="s">
        <v>62</v>
      </c>
      <c r="N1990" t="s">
        <v>76</v>
      </c>
      <c r="O1990" t="s">
        <v>76</v>
      </c>
      <c r="P1990" t="s">
        <v>77</v>
      </c>
      <c r="Q1990">
        <v>472</v>
      </c>
      <c r="R1990">
        <v>472</v>
      </c>
      <c r="S1990">
        <v>472</v>
      </c>
      <c r="T1990">
        <v>472</v>
      </c>
      <c r="U1990">
        <v>472</v>
      </c>
      <c r="V1990">
        <v>472</v>
      </c>
      <c r="W1990">
        <v>472</v>
      </c>
      <c r="X1990">
        <v>472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91</v>
      </c>
      <c r="AL1990">
        <v>0</v>
      </c>
      <c r="AM1990">
        <v>0</v>
      </c>
      <c r="AN1990">
        <v>381</v>
      </c>
      <c r="AO1990">
        <v>0</v>
      </c>
      <c r="AP1990">
        <v>472</v>
      </c>
      <c r="AQ1990">
        <v>0</v>
      </c>
      <c r="AR1990">
        <v>0</v>
      </c>
      <c r="AS1990">
        <v>0</v>
      </c>
      <c r="AT1990" s="1">
        <v>445.73</v>
      </c>
      <c r="AU1990" s="1">
        <v>210384.56</v>
      </c>
      <c r="AV1990" s="1">
        <v>0</v>
      </c>
      <c r="AW1990" s="1">
        <v>210384.56</v>
      </c>
      <c r="AX1990" t="s">
        <v>99</v>
      </c>
    </row>
    <row r="1991" spans="1:50" x14ac:dyDescent="0.25">
      <c r="A1991" t="s">
        <v>6838</v>
      </c>
      <c r="B1991" t="s">
        <v>67</v>
      </c>
      <c r="C1991" t="s">
        <v>284</v>
      </c>
      <c r="D1991" t="s">
        <v>6839</v>
      </c>
      <c r="E1991" t="s">
        <v>8355</v>
      </c>
      <c r="F1991" t="s">
        <v>7016</v>
      </c>
      <c r="G1991" t="s">
        <v>71</v>
      </c>
      <c r="H1991" t="s">
        <v>72</v>
      </c>
      <c r="I1991" t="s">
        <v>73</v>
      </c>
      <c r="J1991" t="s">
        <v>7017</v>
      </c>
      <c r="K1991" t="s">
        <v>6742</v>
      </c>
      <c r="L1991" t="s">
        <v>61</v>
      </c>
      <c r="M1991" t="s">
        <v>76</v>
      </c>
      <c r="N1991" t="s">
        <v>76</v>
      </c>
      <c r="O1991" t="s">
        <v>76</v>
      </c>
      <c r="P1991" t="s">
        <v>77</v>
      </c>
      <c r="Q1991">
        <v>558</v>
      </c>
      <c r="R1991">
        <v>558</v>
      </c>
      <c r="S1991">
        <v>140</v>
      </c>
      <c r="T1991">
        <v>140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478</v>
      </c>
      <c r="AH1991">
        <v>0</v>
      </c>
      <c r="AI1991">
        <v>478</v>
      </c>
      <c r="AJ1991">
        <v>0</v>
      </c>
      <c r="AK1991">
        <v>558</v>
      </c>
      <c r="AL1991">
        <v>0</v>
      </c>
      <c r="AM1991">
        <v>0</v>
      </c>
      <c r="AN1991">
        <v>0</v>
      </c>
      <c r="AO1991">
        <v>0</v>
      </c>
      <c r="AP1991">
        <v>558</v>
      </c>
      <c r="AQ1991">
        <v>343</v>
      </c>
      <c r="AR1991">
        <v>135</v>
      </c>
      <c r="AS1991">
        <v>125</v>
      </c>
      <c r="AT1991" s="1">
        <v>617.72</v>
      </c>
      <c r="AU1991" s="1">
        <v>344687.76</v>
      </c>
      <c r="AV1991" s="1">
        <v>295270.16000000003</v>
      </c>
      <c r="AW1991" s="1">
        <v>0</v>
      </c>
      <c r="AX1991" t="s">
        <v>6742</v>
      </c>
    </row>
    <row r="1992" spans="1:50" x14ac:dyDescent="0.25">
      <c r="A1992" t="s">
        <v>3460</v>
      </c>
      <c r="B1992" t="s">
        <v>67</v>
      </c>
      <c r="C1992">
        <v>2014</v>
      </c>
      <c r="D1992" t="s">
        <v>3461</v>
      </c>
      <c r="E1992" t="s">
        <v>555</v>
      </c>
      <c r="F1992" t="s">
        <v>556</v>
      </c>
      <c r="G1992" t="s">
        <v>71</v>
      </c>
      <c r="H1992" t="s">
        <v>72</v>
      </c>
      <c r="I1992" t="s">
        <v>355</v>
      </c>
      <c r="J1992" t="s">
        <v>557</v>
      </c>
      <c r="K1992" t="s">
        <v>558</v>
      </c>
      <c r="L1992" t="s">
        <v>61</v>
      </c>
      <c r="M1992" t="s">
        <v>62</v>
      </c>
      <c r="N1992" t="s">
        <v>76</v>
      </c>
      <c r="O1992" t="s">
        <v>76</v>
      </c>
      <c r="P1992" t="s">
        <v>77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 s="1" t="s">
        <v>78</v>
      </c>
      <c r="AU1992" s="1">
        <v>0</v>
      </c>
      <c r="AV1992" s="1">
        <v>0</v>
      </c>
      <c r="AW1992" s="1">
        <v>0</v>
      </c>
      <c r="AX1992" t="s">
        <v>558</v>
      </c>
    </row>
    <row r="1993" spans="1:50" x14ac:dyDescent="0.25">
      <c r="A1993" t="s">
        <v>3232</v>
      </c>
      <c r="B1993" t="s">
        <v>101</v>
      </c>
      <c r="C1993" t="s">
        <v>251</v>
      </c>
      <c r="D1993" t="s">
        <v>3233</v>
      </c>
      <c r="E1993" t="s">
        <v>3234</v>
      </c>
      <c r="F1993" t="s">
        <v>3235</v>
      </c>
      <c r="G1993" t="s">
        <v>116</v>
      </c>
      <c r="H1993" t="s">
        <v>106</v>
      </c>
      <c r="I1993" t="s">
        <v>117</v>
      </c>
      <c r="J1993" t="s">
        <v>3236</v>
      </c>
      <c r="K1993" t="s">
        <v>3237</v>
      </c>
      <c r="L1993" t="s">
        <v>61</v>
      </c>
      <c r="M1993" t="s">
        <v>76</v>
      </c>
      <c r="N1993" t="s">
        <v>76</v>
      </c>
      <c r="O1993" t="s">
        <v>76</v>
      </c>
      <c r="P1993" t="s">
        <v>120</v>
      </c>
      <c r="Q1993">
        <v>1</v>
      </c>
      <c r="R1993">
        <v>1</v>
      </c>
      <c r="S1993">
        <v>1</v>
      </c>
      <c r="T1993">
        <v>1</v>
      </c>
      <c r="U1993">
        <v>1</v>
      </c>
      <c r="V1993">
        <v>1</v>
      </c>
      <c r="W1993">
        <v>1</v>
      </c>
      <c r="X1993">
        <v>1</v>
      </c>
      <c r="Y1993">
        <v>1</v>
      </c>
      <c r="Z1993">
        <v>1</v>
      </c>
      <c r="AA1993">
        <v>1</v>
      </c>
      <c r="AB1993">
        <v>1</v>
      </c>
      <c r="AC1993">
        <v>1</v>
      </c>
      <c r="AD1993">
        <v>1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1</v>
      </c>
      <c r="AQ1993">
        <v>0</v>
      </c>
      <c r="AR1993">
        <v>0</v>
      </c>
      <c r="AS1993">
        <v>0</v>
      </c>
      <c r="AT1993" s="1">
        <v>163.97</v>
      </c>
      <c r="AU1993" s="1">
        <v>163.97</v>
      </c>
      <c r="AV1993" s="1">
        <v>0</v>
      </c>
      <c r="AW1993" s="1">
        <v>163.97</v>
      </c>
      <c r="AX1993" t="s">
        <v>3237</v>
      </c>
    </row>
    <row r="1994" spans="1:50" x14ac:dyDescent="0.25">
      <c r="A1994" t="s">
        <v>3238</v>
      </c>
      <c r="B1994" t="s">
        <v>101</v>
      </c>
      <c r="C1994" t="s">
        <v>468</v>
      </c>
      <c r="D1994" t="s">
        <v>3239</v>
      </c>
      <c r="E1994" t="s">
        <v>3240</v>
      </c>
      <c r="F1994" t="s">
        <v>987</v>
      </c>
      <c r="G1994" t="s">
        <v>71</v>
      </c>
      <c r="H1994" t="s">
        <v>106</v>
      </c>
      <c r="I1994" t="s">
        <v>73</v>
      </c>
      <c r="J1994" t="s">
        <v>988</v>
      </c>
      <c r="K1994" t="s">
        <v>989</v>
      </c>
      <c r="L1994" t="s">
        <v>61</v>
      </c>
      <c r="M1994" t="s">
        <v>76</v>
      </c>
      <c r="N1994" t="s">
        <v>76</v>
      </c>
      <c r="O1994" t="s">
        <v>76</v>
      </c>
      <c r="P1994" t="s">
        <v>110</v>
      </c>
      <c r="Q1994">
        <v>3</v>
      </c>
      <c r="R1994">
        <v>3</v>
      </c>
      <c r="S1994">
        <v>3</v>
      </c>
      <c r="T1994">
        <v>3</v>
      </c>
      <c r="U1994">
        <v>3</v>
      </c>
      <c r="V1994">
        <v>3</v>
      </c>
      <c r="W1994">
        <v>3</v>
      </c>
      <c r="X1994">
        <v>3</v>
      </c>
      <c r="Y1994">
        <v>3</v>
      </c>
      <c r="Z1994">
        <v>3</v>
      </c>
      <c r="AA1994">
        <v>3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3</v>
      </c>
      <c r="AL1994">
        <v>0</v>
      </c>
      <c r="AM1994">
        <v>0</v>
      </c>
      <c r="AN1994">
        <v>0</v>
      </c>
      <c r="AO1994">
        <v>0</v>
      </c>
      <c r="AP1994">
        <v>3</v>
      </c>
      <c r="AQ1994">
        <v>0</v>
      </c>
      <c r="AR1994">
        <v>0</v>
      </c>
      <c r="AS1994">
        <v>0</v>
      </c>
      <c r="AT1994" s="1">
        <v>710.07</v>
      </c>
      <c r="AU1994" s="1">
        <v>2130.21</v>
      </c>
      <c r="AV1994" s="1">
        <v>0</v>
      </c>
      <c r="AW1994" s="1">
        <v>2130.21</v>
      </c>
      <c r="AX1994" t="s">
        <v>989</v>
      </c>
    </row>
    <row r="1995" spans="1:50" x14ac:dyDescent="0.25">
      <c r="A1995" t="s">
        <v>3241</v>
      </c>
      <c r="B1995" t="s">
        <v>101</v>
      </c>
      <c r="C1995" t="s">
        <v>468</v>
      </c>
      <c r="D1995" t="s">
        <v>3242</v>
      </c>
      <c r="E1995" t="s">
        <v>3243</v>
      </c>
      <c r="F1995" t="s">
        <v>354</v>
      </c>
      <c r="G1995" t="s">
        <v>71</v>
      </c>
      <c r="H1995" t="s">
        <v>106</v>
      </c>
      <c r="I1995" t="s">
        <v>355</v>
      </c>
      <c r="J1995" t="s">
        <v>356</v>
      </c>
      <c r="K1995" t="s">
        <v>357</v>
      </c>
      <c r="L1995" t="s">
        <v>61</v>
      </c>
      <c r="M1995" t="s">
        <v>76</v>
      </c>
      <c r="N1995" t="s">
        <v>76</v>
      </c>
      <c r="O1995" t="s">
        <v>76</v>
      </c>
      <c r="P1995" t="s">
        <v>110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 s="1">
        <v>1417.23</v>
      </c>
      <c r="AU1995" s="1">
        <v>0</v>
      </c>
      <c r="AV1995" s="1">
        <v>0</v>
      </c>
      <c r="AW1995" s="1">
        <v>0</v>
      </c>
      <c r="AX1995" t="s">
        <v>357</v>
      </c>
    </row>
    <row r="1996" spans="1:50" x14ac:dyDescent="0.25">
      <c r="A1996" t="s">
        <v>3244</v>
      </c>
      <c r="B1996" t="s">
        <v>51</v>
      </c>
      <c r="C1996" t="s">
        <v>156</v>
      </c>
      <c r="D1996" t="s">
        <v>3245</v>
      </c>
      <c r="E1996" t="s">
        <v>3246</v>
      </c>
      <c r="F1996" t="s">
        <v>1116</v>
      </c>
      <c r="G1996" t="s">
        <v>56</v>
      </c>
      <c r="H1996" t="s">
        <v>57</v>
      </c>
      <c r="I1996" t="s">
        <v>58</v>
      </c>
      <c r="J1996" t="s">
        <v>1117</v>
      </c>
      <c r="K1996" t="s">
        <v>1118</v>
      </c>
      <c r="L1996" t="s">
        <v>61</v>
      </c>
      <c r="M1996" t="s">
        <v>76</v>
      </c>
      <c r="N1996" t="s">
        <v>76</v>
      </c>
      <c r="O1996" t="s">
        <v>76</v>
      </c>
      <c r="P1996" t="s">
        <v>65</v>
      </c>
      <c r="Q1996">
        <v>12</v>
      </c>
      <c r="R1996">
        <v>12</v>
      </c>
      <c r="S1996">
        <v>12</v>
      </c>
      <c r="T1996">
        <v>12</v>
      </c>
      <c r="U1996">
        <v>12</v>
      </c>
      <c r="V1996">
        <v>12</v>
      </c>
      <c r="W1996">
        <v>12</v>
      </c>
      <c r="X1996">
        <v>12</v>
      </c>
      <c r="Y1996">
        <v>12</v>
      </c>
      <c r="Z1996">
        <v>12</v>
      </c>
      <c r="AA1996">
        <v>12</v>
      </c>
      <c r="AB1996">
        <v>12</v>
      </c>
      <c r="AC1996">
        <v>12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12</v>
      </c>
      <c r="AM1996">
        <v>0</v>
      </c>
      <c r="AN1996">
        <v>0</v>
      </c>
      <c r="AO1996">
        <v>0</v>
      </c>
      <c r="AP1996">
        <v>12</v>
      </c>
      <c r="AQ1996">
        <v>0</v>
      </c>
      <c r="AR1996">
        <v>0</v>
      </c>
      <c r="AS1996">
        <v>0</v>
      </c>
      <c r="AT1996" s="1">
        <v>826.67</v>
      </c>
      <c r="AU1996" s="1">
        <v>9920.0399999999991</v>
      </c>
      <c r="AV1996" s="1">
        <v>0</v>
      </c>
      <c r="AW1996" s="1">
        <v>9920.0399999999991</v>
      </c>
      <c r="AX1996" t="s">
        <v>1118</v>
      </c>
    </row>
    <row r="1997" spans="1:50" x14ac:dyDescent="0.25">
      <c r="A1997" t="s">
        <v>3247</v>
      </c>
      <c r="B1997" t="s">
        <v>101</v>
      </c>
      <c r="C1997" t="s">
        <v>1595</v>
      </c>
      <c r="D1997" t="s">
        <v>3248</v>
      </c>
      <c r="E1997" t="s">
        <v>3249</v>
      </c>
      <c r="F1997" t="s">
        <v>724</v>
      </c>
      <c r="G1997" t="s">
        <v>116</v>
      </c>
      <c r="H1997" t="s">
        <v>106</v>
      </c>
      <c r="I1997" t="s">
        <v>117</v>
      </c>
      <c r="J1997" t="s">
        <v>725</v>
      </c>
      <c r="K1997" t="s">
        <v>726</v>
      </c>
      <c r="L1997" t="s">
        <v>61</v>
      </c>
      <c r="M1997" t="s">
        <v>62</v>
      </c>
      <c r="N1997" t="s">
        <v>63</v>
      </c>
      <c r="O1997" t="s">
        <v>120</v>
      </c>
      <c r="P1997" t="s">
        <v>120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 s="1" t="s">
        <v>78</v>
      </c>
      <c r="AU1997" s="1">
        <v>0</v>
      </c>
      <c r="AV1997" s="1">
        <v>0</v>
      </c>
      <c r="AW1997" s="1">
        <v>0</v>
      </c>
      <c r="AX1997" t="s">
        <v>726</v>
      </c>
    </row>
    <row r="1998" spans="1:50" x14ac:dyDescent="0.25">
      <c r="A1998" t="s">
        <v>4391</v>
      </c>
      <c r="B1998" t="s">
        <v>51</v>
      </c>
      <c r="C1998" t="s">
        <v>303</v>
      </c>
      <c r="D1998" t="s">
        <v>4392</v>
      </c>
      <c r="E1998" t="s">
        <v>4393</v>
      </c>
      <c r="F1998" t="s">
        <v>755</v>
      </c>
      <c r="G1998" t="s">
        <v>56</v>
      </c>
      <c r="H1998" t="s">
        <v>57</v>
      </c>
      <c r="I1998" t="s">
        <v>90</v>
      </c>
      <c r="J1998" t="s">
        <v>91</v>
      </c>
      <c r="K1998" t="s">
        <v>756</v>
      </c>
      <c r="L1998" t="s">
        <v>61</v>
      </c>
      <c r="M1998" t="s">
        <v>62</v>
      </c>
      <c r="N1998" t="s">
        <v>63</v>
      </c>
      <c r="O1998" t="s">
        <v>757</v>
      </c>
      <c r="P1998" t="s">
        <v>65</v>
      </c>
      <c r="Q1998">
        <v>3</v>
      </c>
      <c r="R1998">
        <v>3</v>
      </c>
      <c r="S1998">
        <v>3</v>
      </c>
      <c r="T1998">
        <v>3</v>
      </c>
      <c r="U1998">
        <v>3</v>
      </c>
      <c r="V1998">
        <v>3</v>
      </c>
      <c r="W1998">
        <v>3</v>
      </c>
      <c r="X1998">
        <v>3</v>
      </c>
      <c r="Y1998">
        <v>3</v>
      </c>
      <c r="Z1998">
        <v>3</v>
      </c>
      <c r="AA1998">
        <v>3</v>
      </c>
      <c r="AB1998">
        <v>3</v>
      </c>
      <c r="AC1998">
        <v>3</v>
      </c>
      <c r="AD1998">
        <v>3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2</v>
      </c>
      <c r="AM1998">
        <v>0</v>
      </c>
      <c r="AN1998">
        <v>0</v>
      </c>
      <c r="AO1998">
        <v>0</v>
      </c>
      <c r="AP1998">
        <v>3</v>
      </c>
      <c r="AQ1998">
        <v>0</v>
      </c>
      <c r="AR1998">
        <v>0</v>
      </c>
      <c r="AS1998">
        <v>0</v>
      </c>
      <c r="AT1998" s="1">
        <v>483.96</v>
      </c>
      <c r="AU1998" s="1">
        <v>1451.8799999999999</v>
      </c>
      <c r="AV1998" s="1">
        <v>0</v>
      </c>
      <c r="AW1998" s="1">
        <v>1451.8799999999999</v>
      </c>
      <c r="AX1998" t="s">
        <v>756</v>
      </c>
    </row>
    <row r="1999" spans="1:50" x14ac:dyDescent="0.25">
      <c r="A1999" t="s">
        <v>4460</v>
      </c>
      <c r="B1999" t="s">
        <v>101</v>
      </c>
      <c r="C1999" t="s">
        <v>468</v>
      </c>
      <c r="D1999" t="s">
        <v>4461</v>
      </c>
      <c r="E1999" t="s">
        <v>4462</v>
      </c>
      <c r="F1999" t="s">
        <v>556</v>
      </c>
      <c r="G1999" t="s">
        <v>71</v>
      </c>
      <c r="H1999" t="s">
        <v>106</v>
      </c>
      <c r="I1999" t="s">
        <v>355</v>
      </c>
      <c r="J1999" t="s">
        <v>557</v>
      </c>
      <c r="K1999" t="s">
        <v>558</v>
      </c>
      <c r="L1999" t="s">
        <v>61</v>
      </c>
      <c r="M1999" t="s">
        <v>76</v>
      </c>
      <c r="N1999" t="s">
        <v>76</v>
      </c>
      <c r="O1999" t="s">
        <v>76</v>
      </c>
      <c r="P1999" t="s">
        <v>110</v>
      </c>
      <c r="Q1999">
        <v>1</v>
      </c>
      <c r="R1999">
        <v>1</v>
      </c>
      <c r="S1999">
        <v>1</v>
      </c>
      <c r="T1999">
        <v>1</v>
      </c>
      <c r="U1999">
        <v>1</v>
      </c>
      <c r="V1999">
        <v>1</v>
      </c>
      <c r="W1999">
        <v>1</v>
      </c>
      <c r="X1999">
        <v>1</v>
      </c>
      <c r="Y1999">
        <v>1</v>
      </c>
      <c r="Z1999">
        <v>1</v>
      </c>
      <c r="AA1999">
        <v>1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>
        <v>0</v>
      </c>
      <c r="AP1999">
        <v>1</v>
      </c>
      <c r="AQ1999">
        <v>0</v>
      </c>
      <c r="AR1999">
        <v>0</v>
      </c>
      <c r="AS1999">
        <v>0</v>
      </c>
      <c r="AT1999" s="1">
        <v>669.06</v>
      </c>
      <c r="AU1999" s="1">
        <v>669.06</v>
      </c>
      <c r="AV1999" s="1">
        <v>0</v>
      </c>
      <c r="AW1999" s="1">
        <v>669.06</v>
      </c>
      <c r="AX1999" t="s">
        <v>558</v>
      </c>
    </row>
    <row r="2000" spans="1:50" x14ac:dyDescent="0.25">
      <c r="A2000" t="s">
        <v>4463</v>
      </c>
      <c r="B2000" t="s">
        <v>67</v>
      </c>
      <c r="C2000" t="s">
        <v>575</v>
      </c>
      <c r="D2000" t="s">
        <v>4464</v>
      </c>
      <c r="E2000" t="s">
        <v>4465</v>
      </c>
      <c r="F2000" t="s">
        <v>390</v>
      </c>
      <c r="G2000" t="s">
        <v>71</v>
      </c>
      <c r="H2000" t="s">
        <v>72</v>
      </c>
      <c r="I2000" t="s">
        <v>391</v>
      </c>
      <c r="J2000" t="s">
        <v>392</v>
      </c>
      <c r="K2000" t="s">
        <v>393</v>
      </c>
      <c r="L2000" t="s">
        <v>61</v>
      </c>
      <c r="M2000" t="s">
        <v>62</v>
      </c>
      <c r="N2000" t="s">
        <v>76</v>
      </c>
      <c r="O2000" t="s">
        <v>76</v>
      </c>
      <c r="P2000" t="s">
        <v>77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 s="1" t="s">
        <v>78</v>
      </c>
      <c r="AU2000" s="1">
        <v>0</v>
      </c>
      <c r="AV2000" s="1">
        <v>0</v>
      </c>
      <c r="AW2000" s="1">
        <v>0</v>
      </c>
      <c r="AX2000" t="s">
        <v>393</v>
      </c>
    </row>
    <row r="2001" spans="1:50" x14ac:dyDescent="0.25">
      <c r="A2001" t="s">
        <v>4466</v>
      </c>
      <c r="B2001" t="s">
        <v>67</v>
      </c>
      <c r="C2001" t="s">
        <v>94</v>
      </c>
      <c r="D2001" t="s">
        <v>4467</v>
      </c>
      <c r="E2001" t="s">
        <v>4468</v>
      </c>
      <c r="F2001" t="s">
        <v>486</v>
      </c>
      <c r="G2001" t="s">
        <v>71</v>
      </c>
      <c r="H2001" t="s">
        <v>72</v>
      </c>
      <c r="I2001" t="s">
        <v>230</v>
      </c>
      <c r="J2001" t="s">
        <v>487</v>
      </c>
      <c r="K2001" t="s">
        <v>488</v>
      </c>
      <c r="L2001" t="s">
        <v>61</v>
      </c>
      <c r="M2001" t="s">
        <v>76</v>
      </c>
      <c r="N2001" t="s">
        <v>76</v>
      </c>
      <c r="O2001" t="s">
        <v>76</v>
      </c>
      <c r="P2001" t="s">
        <v>77</v>
      </c>
      <c r="Q2001">
        <v>88</v>
      </c>
      <c r="R2001">
        <v>88</v>
      </c>
      <c r="S2001">
        <v>88</v>
      </c>
      <c r="T2001">
        <v>88</v>
      </c>
      <c r="U2001">
        <v>88</v>
      </c>
      <c r="V2001">
        <v>88</v>
      </c>
      <c r="W2001">
        <v>88</v>
      </c>
      <c r="X2001">
        <v>88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88</v>
      </c>
      <c r="AL2001">
        <v>0</v>
      </c>
      <c r="AM2001">
        <v>0</v>
      </c>
      <c r="AN2001">
        <v>0</v>
      </c>
      <c r="AO2001">
        <v>0</v>
      </c>
      <c r="AP2001">
        <v>88</v>
      </c>
      <c r="AQ2001">
        <v>0</v>
      </c>
      <c r="AR2001">
        <v>0</v>
      </c>
      <c r="AS2001">
        <v>0</v>
      </c>
      <c r="AT2001" s="1">
        <v>303.16000000000003</v>
      </c>
      <c r="AU2001" s="1">
        <v>26678.080000000002</v>
      </c>
      <c r="AV2001" s="1">
        <v>0</v>
      </c>
      <c r="AW2001" s="1">
        <v>26678.080000000002</v>
      </c>
      <c r="AX2001" t="s">
        <v>488</v>
      </c>
    </row>
    <row r="2002" spans="1:50" x14ac:dyDescent="0.25">
      <c r="A2002" t="s">
        <v>4469</v>
      </c>
      <c r="B2002" t="s">
        <v>51</v>
      </c>
      <c r="C2002" t="s">
        <v>156</v>
      </c>
      <c r="D2002" t="s">
        <v>4470</v>
      </c>
      <c r="E2002" t="s">
        <v>4471</v>
      </c>
      <c r="F2002" t="s">
        <v>2233</v>
      </c>
      <c r="G2002" t="s">
        <v>56</v>
      </c>
      <c r="H2002" t="s">
        <v>57</v>
      </c>
      <c r="I2002" t="s">
        <v>90</v>
      </c>
      <c r="J2002" t="s">
        <v>505</v>
      </c>
      <c r="K2002" t="s">
        <v>2234</v>
      </c>
      <c r="L2002" t="s">
        <v>61</v>
      </c>
      <c r="M2002" t="s">
        <v>76</v>
      </c>
      <c r="N2002" t="s">
        <v>76</v>
      </c>
      <c r="O2002" t="s">
        <v>76</v>
      </c>
      <c r="P2002" t="s">
        <v>65</v>
      </c>
      <c r="Q2002">
        <v>993</v>
      </c>
      <c r="R2002">
        <v>993</v>
      </c>
      <c r="S2002">
        <v>909</v>
      </c>
      <c r="T2002">
        <v>681</v>
      </c>
      <c r="U2002">
        <v>453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604</v>
      </c>
      <c r="AH2002">
        <v>0</v>
      </c>
      <c r="AI2002">
        <v>604</v>
      </c>
      <c r="AJ2002">
        <v>40</v>
      </c>
      <c r="AK2002">
        <v>973</v>
      </c>
      <c r="AL2002">
        <v>20</v>
      </c>
      <c r="AM2002">
        <v>0</v>
      </c>
      <c r="AN2002">
        <v>0</v>
      </c>
      <c r="AO2002">
        <v>0</v>
      </c>
      <c r="AP2002">
        <v>993</v>
      </c>
      <c r="AQ2002">
        <v>0</v>
      </c>
      <c r="AR2002">
        <v>604</v>
      </c>
      <c r="AS2002">
        <v>100</v>
      </c>
      <c r="AT2002" s="1">
        <v>593.77</v>
      </c>
      <c r="AU2002" s="1">
        <v>589613.61</v>
      </c>
      <c r="AV2002" s="1">
        <v>358637.08</v>
      </c>
      <c r="AW2002" s="1">
        <v>0</v>
      </c>
      <c r="AX2002" t="s">
        <v>2234</v>
      </c>
    </row>
    <row r="2003" spans="1:50" x14ac:dyDescent="0.25">
      <c r="A2003" t="s">
        <v>3462</v>
      </c>
      <c r="B2003" t="s">
        <v>67</v>
      </c>
      <c r="C2003" t="s">
        <v>997</v>
      </c>
      <c r="D2003" t="s">
        <v>3463</v>
      </c>
      <c r="E2003" t="s">
        <v>3464</v>
      </c>
      <c r="F2003" t="s">
        <v>911</v>
      </c>
      <c r="G2003" t="s">
        <v>71</v>
      </c>
      <c r="H2003" t="s">
        <v>72</v>
      </c>
      <c r="I2003" t="s">
        <v>73</v>
      </c>
      <c r="J2003" t="s">
        <v>912</v>
      </c>
      <c r="K2003" t="s">
        <v>913</v>
      </c>
      <c r="L2003" t="s">
        <v>61</v>
      </c>
      <c r="M2003" t="s">
        <v>76</v>
      </c>
      <c r="N2003" t="s">
        <v>76</v>
      </c>
      <c r="O2003" t="s">
        <v>76</v>
      </c>
      <c r="P2003" t="s">
        <v>77</v>
      </c>
      <c r="Q2003">
        <v>98</v>
      </c>
      <c r="R2003">
        <v>98</v>
      </c>
      <c r="S2003">
        <v>98</v>
      </c>
      <c r="T2003">
        <v>98</v>
      </c>
      <c r="U2003">
        <v>98</v>
      </c>
      <c r="V2003">
        <v>98</v>
      </c>
      <c r="W2003">
        <v>98</v>
      </c>
      <c r="X2003">
        <v>98</v>
      </c>
      <c r="Y2003">
        <v>98</v>
      </c>
      <c r="Z2003">
        <v>98</v>
      </c>
      <c r="AA2003">
        <v>88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98</v>
      </c>
      <c r="AL2003">
        <v>0</v>
      </c>
      <c r="AM2003">
        <v>0</v>
      </c>
      <c r="AN2003">
        <v>0</v>
      </c>
      <c r="AO2003">
        <v>0</v>
      </c>
      <c r="AP2003">
        <v>98</v>
      </c>
      <c r="AQ2003">
        <v>0</v>
      </c>
      <c r="AR2003">
        <v>0</v>
      </c>
      <c r="AS2003">
        <v>0</v>
      </c>
      <c r="AT2003" s="1">
        <v>315.54000000000002</v>
      </c>
      <c r="AU2003" s="1">
        <v>30922.920000000002</v>
      </c>
      <c r="AV2003" s="1">
        <v>0</v>
      </c>
      <c r="AW2003" s="1">
        <v>30922.920000000002</v>
      </c>
      <c r="AX2003" t="s">
        <v>913</v>
      </c>
    </row>
    <row r="2004" spans="1:50" x14ac:dyDescent="0.25">
      <c r="A2004" t="s">
        <v>3796</v>
      </c>
      <c r="B2004" t="s">
        <v>190</v>
      </c>
      <c r="C2004" t="s">
        <v>251</v>
      </c>
      <c r="D2004" t="s">
        <v>3797</v>
      </c>
      <c r="E2004" t="s">
        <v>802</v>
      </c>
      <c r="F2004" t="s">
        <v>794</v>
      </c>
      <c r="G2004" t="s">
        <v>71</v>
      </c>
      <c r="H2004" t="s">
        <v>106</v>
      </c>
      <c r="I2004" t="s">
        <v>73</v>
      </c>
      <c r="J2004" t="s">
        <v>795</v>
      </c>
      <c r="K2004" t="s">
        <v>796</v>
      </c>
      <c r="L2004" t="s">
        <v>196</v>
      </c>
      <c r="M2004" t="s">
        <v>196</v>
      </c>
      <c r="N2004" t="s">
        <v>76</v>
      </c>
      <c r="O2004" t="s">
        <v>76</v>
      </c>
      <c r="P2004" t="s">
        <v>110</v>
      </c>
      <c r="Q2004">
        <v>15</v>
      </c>
      <c r="R2004">
        <v>15</v>
      </c>
      <c r="S2004">
        <v>15</v>
      </c>
      <c r="T2004">
        <v>15</v>
      </c>
      <c r="U2004">
        <v>15</v>
      </c>
      <c r="V2004">
        <v>15</v>
      </c>
      <c r="W2004">
        <v>15</v>
      </c>
      <c r="X2004">
        <v>15</v>
      </c>
      <c r="Y2004">
        <v>15</v>
      </c>
      <c r="Z2004">
        <v>15</v>
      </c>
      <c r="AA2004">
        <v>15</v>
      </c>
      <c r="AB2004">
        <v>15</v>
      </c>
      <c r="AC2004">
        <v>15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15</v>
      </c>
      <c r="AL2004">
        <v>0</v>
      </c>
      <c r="AM2004">
        <v>0</v>
      </c>
      <c r="AN2004">
        <v>0</v>
      </c>
      <c r="AO2004">
        <v>0</v>
      </c>
      <c r="AP2004">
        <v>15</v>
      </c>
      <c r="AQ2004">
        <v>0</v>
      </c>
      <c r="AR2004">
        <v>0</v>
      </c>
      <c r="AS2004">
        <v>0</v>
      </c>
      <c r="AT2004" s="1">
        <v>488.84</v>
      </c>
      <c r="AU2004" s="1">
        <v>7332.5999999999995</v>
      </c>
      <c r="AV2004" s="1">
        <v>0</v>
      </c>
      <c r="AW2004" s="1">
        <v>7332.5999999999995</v>
      </c>
      <c r="AX2004" t="s">
        <v>796</v>
      </c>
    </row>
    <row r="2005" spans="1:50" x14ac:dyDescent="0.25">
      <c r="A2005" t="s">
        <v>3798</v>
      </c>
      <c r="B2005" t="s">
        <v>67</v>
      </c>
      <c r="C2005" t="s">
        <v>102</v>
      </c>
      <c r="D2005" t="s">
        <v>3799</v>
      </c>
      <c r="E2005" t="s">
        <v>3800</v>
      </c>
      <c r="F2005" t="s">
        <v>397</v>
      </c>
      <c r="G2005" t="s">
        <v>71</v>
      </c>
      <c r="H2005" t="s">
        <v>72</v>
      </c>
      <c r="I2005" t="s">
        <v>230</v>
      </c>
      <c r="J2005" t="s">
        <v>398</v>
      </c>
      <c r="K2005" t="s">
        <v>399</v>
      </c>
      <c r="L2005" t="s">
        <v>61</v>
      </c>
      <c r="M2005" t="s">
        <v>76</v>
      </c>
      <c r="N2005" t="s">
        <v>76</v>
      </c>
      <c r="O2005" t="s">
        <v>76</v>
      </c>
      <c r="P2005" t="s">
        <v>77</v>
      </c>
      <c r="Q2005">
        <v>1163</v>
      </c>
      <c r="R2005">
        <v>1163</v>
      </c>
      <c r="S2005">
        <v>485</v>
      </c>
      <c r="T2005">
        <v>401</v>
      </c>
      <c r="U2005">
        <v>233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138</v>
      </c>
      <c r="AG2005">
        <v>0</v>
      </c>
      <c r="AH2005">
        <v>0</v>
      </c>
      <c r="AI2005">
        <v>138</v>
      </c>
      <c r="AJ2005">
        <v>1</v>
      </c>
      <c r="AK2005">
        <v>1064</v>
      </c>
      <c r="AL2005">
        <v>0</v>
      </c>
      <c r="AM2005">
        <v>0</v>
      </c>
      <c r="AN2005">
        <v>99</v>
      </c>
      <c r="AO2005">
        <v>0</v>
      </c>
      <c r="AP2005">
        <v>1163</v>
      </c>
      <c r="AQ2005">
        <v>0</v>
      </c>
      <c r="AR2005">
        <v>138</v>
      </c>
      <c r="AS2005">
        <v>500</v>
      </c>
      <c r="AT2005" s="1">
        <v>313.93</v>
      </c>
      <c r="AU2005" s="1">
        <v>365100.59</v>
      </c>
      <c r="AV2005" s="1">
        <v>43322.340000000004</v>
      </c>
      <c r="AW2005" s="1">
        <v>0</v>
      </c>
      <c r="AX2005" t="s">
        <v>399</v>
      </c>
    </row>
    <row r="2006" spans="1:50" x14ac:dyDescent="0.25">
      <c r="A2006" t="s">
        <v>3801</v>
      </c>
      <c r="B2006" t="s">
        <v>67</v>
      </c>
      <c r="C2006">
        <v>2014</v>
      </c>
      <c r="D2006" t="s">
        <v>3802</v>
      </c>
      <c r="E2006" t="s">
        <v>834</v>
      </c>
      <c r="F2006" t="s">
        <v>451</v>
      </c>
      <c r="G2006" t="s">
        <v>71</v>
      </c>
      <c r="H2006" t="s">
        <v>72</v>
      </c>
      <c r="I2006" t="s">
        <v>73</v>
      </c>
      <c r="J2006" t="s">
        <v>452</v>
      </c>
      <c r="K2006" t="s">
        <v>453</v>
      </c>
      <c r="L2006" t="s">
        <v>61</v>
      </c>
      <c r="M2006" t="s">
        <v>76</v>
      </c>
      <c r="N2006" t="s">
        <v>76</v>
      </c>
      <c r="O2006" t="s">
        <v>76</v>
      </c>
      <c r="P2006" t="s">
        <v>77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 s="1" t="s">
        <v>78</v>
      </c>
      <c r="AU2006" s="1">
        <v>0</v>
      </c>
      <c r="AV2006" s="1">
        <v>0</v>
      </c>
      <c r="AW2006" s="1">
        <v>0</v>
      </c>
      <c r="AX2006" t="s">
        <v>453</v>
      </c>
    </row>
    <row r="2007" spans="1:50" x14ac:dyDescent="0.25">
      <c r="A2007" t="s">
        <v>3803</v>
      </c>
      <c r="B2007" t="s">
        <v>190</v>
      </c>
      <c r="C2007" t="s">
        <v>303</v>
      </c>
      <c r="D2007" t="s">
        <v>3804</v>
      </c>
      <c r="E2007" t="s">
        <v>829</v>
      </c>
      <c r="F2007" t="s">
        <v>708</v>
      </c>
      <c r="G2007" t="s">
        <v>56</v>
      </c>
      <c r="H2007" t="s">
        <v>57</v>
      </c>
      <c r="I2007" t="s">
        <v>58</v>
      </c>
      <c r="J2007" t="s">
        <v>709</v>
      </c>
      <c r="K2007" t="s">
        <v>710</v>
      </c>
      <c r="L2007" t="s">
        <v>196</v>
      </c>
      <c r="M2007" t="s">
        <v>76</v>
      </c>
      <c r="N2007" t="s">
        <v>76</v>
      </c>
      <c r="O2007" t="s">
        <v>76</v>
      </c>
      <c r="P2007" t="s">
        <v>65</v>
      </c>
      <c r="Q2007">
        <v>14</v>
      </c>
      <c r="R2007">
        <v>14</v>
      </c>
      <c r="S2007">
        <v>14</v>
      </c>
      <c r="T2007">
        <v>14</v>
      </c>
      <c r="U2007">
        <v>14</v>
      </c>
      <c r="V2007">
        <v>14</v>
      </c>
      <c r="W2007">
        <v>14</v>
      </c>
      <c r="X2007">
        <v>14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14</v>
      </c>
      <c r="AL2007">
        <v>0</v>
      </c>
      <c r="AM2007">
        <v>0</v>
      </c>
      <c r="AN2007">
        <v>0</v>
      </c>
      <c r="AO2007">
        <v>0</v>
      </c>
      <c r="AP2007">
        <v>14</v>
      </c>
      <c r="AQ2007">
        <v>0</v>
      </c>
      <c r="AR2007">
        <v>0</v>
      </c>
      <c r="AS2007">
        <v>0</v>
      </c>
      <c r="AT2007" s="1">
        <v>710.14</v>
      </c>
      <c r="AU2007" s="1">
        <v>9941.9599999999991</v>
      </c>
      <c r="AV2007" s="1">
        <v>0</v>
      </c>
      <c r="AW2007" s="1">
        <v>9941.9599999999991</v>
      </c>
      <c r="AX2007" t="s">
        <v>710</v>
      </c>
    </row>
    <row r="2008" spans="1:50" x14ac:dyDescent="0.25">
      <c r="A2008" t="s">
        <v>6680</v>
      </c>
      <c r="B2008" t="s">
        <v>101</v>
      </c>
      <c r="C2008" t="s">
        <v>615</v>
      </c>
      <c r="D2008" t="s">
        <v>6681</v>
      </c>
      <c r="E2008" t="s">
        <v>6579</v>
      </c>
      <c r="F2008" t="s">
        <v>82</v>
      </c>
      <c r="G2008" t="s">
        <v>71</v>
      </c>
      <c r="H2008" t="s">
        <v>106</v>
      </c>
      <c r="I2008" t="s">
        <v>73</v>
      </c>
      <c r="J2008" t="s">
        <v>83</v>
      </c>
      <c r="K2008" t="s">
        <v>84</v>
      </c>
      <c r="L2008" t="s">
        <v>61</v>
      </c>
      <c r="M2008" t="s">
        <v>62</v>
      </c>
      <c r="N2008" t="s">
        <v>76</v>
      </c>
      <c r="O2008" t="s">
        <v>76</v>
      </c>
      <c r="P2008" t="s">
        <v>110</v>
      </c>
      <c r="Q2008">
        <v>5</v>
      </c>
      <c r="R2008">
        <v>5</v>
      </c>
      <c r="S2008">
        <v>5</v>
      </c>
      <c r="T2008">
        <v>5</v>
      </c>
      <c r="U2008">
        <v>5</v>
      </c>
      <c r="V2008">
        <v>5</v>
      </c>
      <c r="W2008">
        <v>5</v>
      </c>
      <c r="X2008">
        <v>5</v>
      </c>
      <c r="Y2008">
        <v>5</v>
      </c>
      <c r="Z2008">
        <v>5</v>
      </c>
      <c r="AA2008">
        <v>5</v>
      </c>
      <c r="AB2008">
        <v>5</v>
      </c>
      <c r="AC2008">
        <v>5</v>
      </c>
      <c r="AD2008">
        <v>5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5</v>
      </c>
      <c r="AL2008">
        <v>0</v>
      </c>
      <c r="AM2008">
        <v>0</v>
      </c>
      <c r="AN2008">
        <v>0</v>
      </c>
      <c r="AO2008">
        <v>0</v>
      </c>
      <c r="AP2008">
        <v>5</v>
      </c>
      <c r="AQ2008">
        <v>0</v>
      </c>
      <c r="AR2008">
        <v>0</v>
      </c>
      <c r="AS2008">
        <v>0</v>
      </c>
      <c r="AT2008" s="1">
        <v>603.74</v>
      </c>
      <c r="AU2008" s="1">
        <v>3018.7</v>
      </c>
      <c r="AV2008" s="1">
        <v>0</v>
      </c>
      <c r="AW2008" s="1">
        <v>3018.7</v>
      </c>
      <c r="AX2008" t="s">
        <v>84</v>
      </c>
    </row>
    <row r="2009" spans="1:50" x14ac:dyDescent="0.25">
      <c r="A2009" t="s">
        <v>6682</v>
      </c>
      <c r="B2009" t="s">
        <v>67</v>
      </c>
      <c r="C2009">
        <v>2014</v>
      </c>
      <c r="D2009" t="s">
        <v>6683</v>
      </c>
      <c r="E2009" t="s">
        <v>771</v>
      </c>
      <c r="F2009" t="s">
        <v>618</v>
      </c>
      <c r="G2009" t="s">
        <v>71</v>
      </c>
      <c r="H2009" t="s">
        <v>72</v>
      </c>
      <c r="I2009" t="s">
        <v>73</v>
      </c>
      <c r="J2009" t="s">
        <v>619</v>
      </c>
      <c r="K2009" t="s">
        <v>620</v>
      </c>
      <c r="L2009" t="s">
        <v>61</v>
      </c>
      <c r="M2009" t="s">
        <v>62</v>
      </c>
      <c r="N2009" t="s">
        <v>76</v>
      </c>
      <c r="O2009" t="s">
        <v>76</v>
      </c>
      <c r="P2009" t="s">
        <v>77</v>
      </c>
      <c r="Q2009">
        <v>1</v>
      </c>
      <c r="R2009">
        <v>1</v>
      </c>
      <c r="S2009">
        <v>1</v>
      </c>
      <c r="T2009">
        <v>1</v>
      </c>
      <c r="U2009">
        <v>1</v>
      </c>
      <c r="V2009">
        <v>1</v>
      </c>
      <c r="W2009">
        <v>1</v>
      </c>
      <c r="X2009">
        <v>1</v>
      </c>
      <c r="Y2009">
        <v>1</v>
      </c>
      <c r="Z2009">
        <v>1</v>
      </c>
      <c r="AA2009">
        <v>1</v>
      </c>
      <c r="AB2009">
        <v>1</v>
      </c>
      <c r="AC2009">
        <v>1</v>
      </c>
      <c r="AD2009">
        <v>1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1</v>
      </c>
      <c r="AQ2009">
        <v>0</v>
      </c>
      <c r="AR2009">
        <v>0</v>
      </c>
      <c r="AS2009">
        <v>0</v>
      </c>
      <c r="AT2009" s="1">
        <v>573.62</v>
      </c>
      <c r="AU2009" s="1">
        <v>573.62</v>
      </c>
      <c r="AV2009" s="1">
        <v>0</v>
      </c>
      <c r="AW2009" s="1">
        <v>573.62</v>
      </c>
      <c r="AX2009" t="s">
        <v>620</v>
      </c>
    </row>
    <row r="2010" spans="1:50" x14ac:dyDescent="0.25">
      <c r="A2010" t="s">
        <v>6684</v>
      </c>
      <c r="B2010" t="s">
        <v>67</v>
      </c>
      <c r="C2010">
        <v>2014</v>
      </c>
      <c r="D2010" t="s">
        <v>6685</v>
      </c>
      <c r="E2010" t="s">
        <v>509</v>
      </c>
      <c r="F2010" t="s">
        <v>427</v>
      </c>
      <c r="G2010" t="s">
        <v>71</v>
      </c>
      <c r="H2010" t="s">
        <v>72</v>
      </c>
      <c r="I2010" t="s">
        <v>73</v>
      </c>
      <c r="J2010" t="s">
        <v>428</v>
      </c>
      <c r="K2010" t="s">
        <v>429</v>
      </c>
      <c r="L2010" t="s">
        <v>61</v>
      </c>
      <c r="M2010" t="s">
        <v>76</v>
      </c>
      <c r="N2010" t="s">
        <v>76</v>
      </c>
      <c r="O2010" t="s">
        <v>76</v>
      </c>
      <c r="P2010" t="s">
        <v>77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 s="1" t="s">
        <v>78</v>
      </c>
      <c r="AU2010" s="1">
        <v>0</v>
      </c>
      <c r="AV2010" s="1">
        <v>0</v>
      </c>
      <c r="AW2010" s="1">
        <v>0</v>
      </c>
      <c r="AX2010" t="s">
        <v>429</v>
      </c>
    </row>
    <row r="2011" spans="1:50" x14ac:dyDescent="0.25">
      <c r="A2011" t="s">
        <v>6686</v>
      </c>
      <c r="B2011" t="s">
        <v>67</v>
      </c>
      <c r="C2011">
        <v>2014</v>
      </c>
      <c r="D2011" t="s">
        <v>6687</v>
      </c>
      <c r="E2011" t="s">
        <v>1318</v>
      </c>
      <c r="F2011" t="s">
        <v>1063</v>
      </c>
      <c r="G2011" t="s">
        <v>71</v>
      </c>
      <c r="H2011" t="s">
        <v>72</v>
      </c>
      <c r="I2011" t="s">
        <v>73</v>
      </c>
      <c r="J2011" t="s">
        <v>1064</v>
      </c>
      <c r="K2011" t="s">
        <v>1065</v>
      </c>
      <c r="L2011" t="s">
        <v>61</v>
      </c>
      <c r="M2011" t="s">
        <v>76</v>
      </c>
      <c r="N2011" t="s">
        <v>76</v>
      </c>
      <c r="O2011" t="s">
        <v>76</v>
      </c>
      <c r="P2011" t="s">
        <v>77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 s="1" t="s">
        <v>78</v>
      </c>
      <c r="AU2011" s="1">
        <v>0</v>
      </c>
      <c r="AV2011" s="1">
        <v>0</v>
      </c>
      <c r="AW2011" s="1">
        <v>0</v>
      </c>
      <c r="AX2011" t="s">
        <v>1065</v>
      </c>
    </row>
    <row r="2012" spans="1:50" x14ac:dyDescent="0.25">
      <c r="A2012" t="s">
        <v>6688</v>
      </c>
      <c r="B2012" t="s">
        <v>101</v>
      </c>
      <c r="C2012" t="s">
        <v>171</v>
      </c>
      <c r="D2012" t="s">
        <v>6689</v>
      </c>
      <c r="E2012" t="s">
        <v>6690</v>
      </c>
      <c r="F2012" t="s">
        <v>397</v>
      </c>
      <c r="G2012" t="s">
        <v>71</v>
      </c>
      <c r="H2012" t="s">
        <v>106</v>
      </c>
      <c r="I2012" t="s">
        <v>230</v>
      </c>
      <c r="J2012" t="s">
        <v>398</v>
      </c>
      <c r="K2012" t="s">
        <v>399</v>
      </c>
      <c r="L2012" t="s">
        <v>61</v>
      </c>
      <c r="M2012" t="s">
        <v>76</v>
      </c>
      <c r="N2012" t="s">
        <v>76</v>
      </c>
      <c r="O2012" t="s">
        <v>76</v>
      </c>
      <c r="P2012" t="s">
        <v>110</v>
      </c>
      <c r="Q2012">
        <v>1493</v>
      </c>
      <c r="R2012">
        <v>1493</v>
      </c>
      <c r="S2012">
        <v>1457</v>
      </c>
      <c r="T2012">
        <v>1034</v>
      </c>
      <c r="U2012">
        <v>770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3048</v>
      </c>
      <c r="AH2012">
        <v>0</v>
      </c>
      <c r="AI2012">
        <v>3048</v>
      </c>
      <c r="AJ2012">
        <v>1</v>
      </c>
      <c r="AK2012">
        <v>1250</v>
      </c>
      <c r="AL2012">
        <v>0</v>
      </c>
      <c r="AM2012">
        <v>0</v>
      </c>
      <c r="AN2012">
        <v>243</v>
      </c>
      <c r="AO2012">
        <v>0</v>
      </c>
      <c r="AP2012">
        <v>1493</v>
      </c>
      <c r="AQ2012">
        <v>0</v>
      </c>
      <c r="AR2012">
        <v>3048</v>
      </c>
      <c r="AS2012">
        <v>0</v>
      </c>
      <c r="AT2012" s="1">
        <v>455.7</v>
      </c>
      <c r="AU2012" s="1">
        <v>680360.1</v>
      </c>
      <c r="AV2012" s="1">
        <v>1388973.5999999999</v>
      </c>
      <c r="AW2012" s="1">
        <v>0</v>
      </c>
      <c r="AX2012" t="s">
        <v>399</v>
      </c>
    </row>
    <row r="2013" spans="1:50" x14ac:dyDescent="0.25">
      <c r="A2013" t="s">
        <v>3348</v>
      </c>
      <c r="B2013" t="s">
        <v>190</v>
      </c>
      <c r="C2013" t="s">
        <v>3349</v>
      </c>
      <c r="D2013" t="s">
        <v>3350</v>
      </c>
      <c r="E2013" t="s">
        <v>3351</v>
      </c>
      <c r="F2013" t="s">
        <v>229</v>
      </c>
      <c r="G2013" t="s">
        <v>71</v>
      </c>
      <c r="H2013" t="s">
        <v>106</v>
      </c>
      <c r="I2013" t="s">
        <v>230</v>
      </c>
      <c r="J2013" t="s">
        <v>231</v>
      </c>
      <c r="K2013" t="s">
        <v>229</v>
      </c>
      <c r="L2013" t="s">
        <v>196</v>
      </c>
      <c r="M2013" t="s">
        <v>76</v>
      </c>
      <c r="N2013" t="s">
        <v>76</v>
      </c>
      <c r="O2013" t="s">
        <v>76</v>
      </c>
      <c r="P2013" t="s">
        <v>110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 s="1" t="s">
        <v>78</v>
      </c>
      <c r="AU2013" s="1">
        <v>0</v>
      </c>
      <c r="AV2013" s="1">
        <v>0</v>
      </c>
      <c r="AW2013" s="1">
        <v>0</v>
      </c>
      <c r="AX2013" t="s">
        <v>229</v>
      </c>
    </row>
    <row r="2014" spans="1:50" x14ac:dyDescent="0.25">
      <c r="A2014" t="s">
        <v>8350</v>
      </c>
      <c r="B2014" t="s">
        <v>67</v>
      </c>
      <c r="C2014" t="s">
        <v>284</v>
      </c>
      <c r="D2014" t="s">
        <v>8351</v>
      </c>
      <c r="E2014" t="s">
        <v>6524</v>
      </c>
      <c r="F2014" t="s">
        <v>1958</v>
      </c>
      <c r="G2014" t="s">
        <v>71</v>
      </c>
      <c r="H2014" t="s">
        <v>72</v>
      </c>
      <c r="I2014" t="s">
        <v>355</v>
      </c>
      <c r="J2014" t="s">
        <v>1959</v>
      </c>
      <c r="K2014" t="s">
        <v>1960</v>
      </c>
      <c r="L2014" t="s">
        <v>61</v>
      </c>
      <c r="M2014" t="s">
        <v>76</v>
      </c>
      <c r="N2014" t="s">
        <v>76</v>
      </c>
      <c r="O2014" t="s">
        <v>76</v>
      </c>
      <c r="P2014" t="s">
        <v>77</v>
      </c>
      <c r="Q2014">
        <v>30</v>
      </c>
      <c r="R2014">
        <v>30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10</v>
      </c>
      <c r="AG2014">
        <v>0</v>
      </c>
      <c r="AH2014">
        <v>0</v>
      </c>
      <c r="AI2014">
        <v>10</v>
      </c>
      <c r="AJ2014">
        <v>403</v>
      </c>
      <c r="AK2014">
        <v>30</v>
      </c>
      <c r="AL2014">
        <v>0</v>
      </c>
      <c r="AM2014">
        <v>0</v>
      </c>
      <c r="AN2014">
        <v>0</v>
      </c>
      <c r="AO2014">
        <v>0</v>
      </c>
      <c r="AP2014">
        <v>30</v>
      </c>
      <c r="AQ2014">
        <v>0</v>
      </c>
      <c r="AR2014">
        <v>10</v>
      </c>
      <c r="AS2014">
        <v>40</v>
      </c>
      <c r="AT2014" s="1">
        <v>543.66089999999997</v>
      </c>
      <c r="AU2014" s="1">
        <v>16309.826999999999</v>
      </c>
      <c r="AV2014" s="1">
        <v>5436.6089999999995</v>
      </c>
      <c r="AW2014" s="1">
        <v>0</v>
      </c>
      <c r="AX2014" t="s">
        <v>1960</v>
      </c>
    </row>
    <row r="2015" spans="1:50" x14ac:dyDescent="0.25">
      <c r="A2015" t="s">
        <v>3352</v>
      </c>
      <c r="B2015" t="s">
        <v>101</v>
      </c>
      <c r="C2015" t="s">
        <v>718</v>
      </c>
      <c r="D2015" t="s">
        <v>3353</v>
      </c>
      <c r="E2015" t="s">
        <v>3354</v>
      </c>
      <c r="F2015" t="s">
        <v>3355</v>
      </c>
      <c r="G2015" t="s">
        <v>71</v>
      </c>
      <c r="H2015" t="s">
        <v>106</v>
      </c>
      <c r="I2015" t="s">
        <v>73</v>
      </c>
      <c r="J2015" t="s">
        <v>3356</v>
      </c>
      <c r="K2015" t="s">
        <v>3357</v>
      </c>
      <c r="L2015" t="s">
        <v>61</v>
      </c>
      <c r="M2015" t="s">
        <v>76</v>
      </c>
      <c r="N2015" t="s">
        <v>76</v>
      </c>
      <c r="O2015" t="s">
        <v>76</v>
      </c>
      <c r="P2015" t="s">
        <v>110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 s="1" t="s">
        <v>78</v>
      </c>
      <c r="AU2015" s="1">
        <v>0</v>
      </c>
      <c r="AV2015" s="1">
        <v>0</v>
      </c>
      <c r="AW2015" s="1">
        <v>0</v>
      </c>
      <c r="AX2015" t="s">
        <v>3357</v>
      </c>
    </row>
    <row r="2016" spans="1:50" x14ac:dyDescent="0.25">
      <c r="A2016" t="s">
        <v>3358</v>
      </c>
      <c r="B2016" t="s">
        <v>67</v>
      </c>
      <c r="C2016">
        <v>2014</v>
      </c>
      <c r="D2016" t="s">
        <v>3359</v>
      </c>
      <c r="E2016" t="s">
        <v>1469</v>
      </c>
      <c r="F2016" t="s">
        <v>236</v>
      </c>
      <c r="G2016" t="s">
        <v>71</v>
      </c>
      <c r="H2016" t="s">
        <v>72</v>
      </c>
      <c r="I2016" t="s">
        <v>73</v>
      </c>
      <c r="J2016" t="s">
        <v>237</v>
      </c>
      <c r="K2016" t="s">
        <v>238</v>
      </c>
      <c r="L2016" t="s">
        <v>61</v>
      </c>
      <c r="M2016" t="s">
        <v>76</v>
      </c>
      <c r="N2016" t="s">
        <v>76</v>
      </c>
      <c r="O2016" t="s">
        <v>76</v>
      </c>
      <c r="P2016" t="s">
        <v>77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 s="1" t="s">
        <v>78</v>
      </c>
      <c r="AU2016" s="1">
        <v>0</v>
      </c>
      <c r="AV2016" s="1">
        <v>0</v>
      </c>
      <c r="AW2016" s="1">
        <v>0</v>
      </c>
      <c r="AX2016" t="s">
        <v>238</v>
      </c>
    </row>
    <row r="2017" spans="1:50" x14ac:dyDescent="0.25">
      <c r="A2017" t="s">
        <v>3360</v>
      </c>
      <c r="B2017" t="s">
        <v>67</v>
      </c>
      <c r="C2017">
        <v>2014</v>
      </c>
      <c r="D2017" t="s">
        <v>3361</v>
      </c>
      <c r="E2017" t="s">
        <v>3362</v>
      </c>
      <c r="F2017" t="s">
        <v>3363</v>
      </c>
      <c r="G2017" t="s">
        <v>71</v>
      </c>
      <c r="H2017" t="s">
        <v>72</v>
      </c>
      <c r="I2017" t="s">
        <v>73</v>
      </c>
      <c r="J2017" t="s">
        <v>3364</v>
      </c>
      <c r="K2017" t="s">
        <v>3365</v>
      </c>
      <c r="L2017" t="s">
        <v>61</v>
      </c>
      <c r="M2017" t="s">
        <v>76</v>
      </c>
      <c r="N2017" t="s">
        <v>76</v>
      </c>
      <c r="O2017" t="s">
        <v>76</v>
      </c>
      <c r="P2017" t="s">
        <v>77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 s="1" t="s">
        <v>78</v>
      </c>
      <c r="AU2017" s="1">
        <v>0</v>
      </c>
      <c r="AV2017" s="1">
        <v>0</v>
      </c>
      <c r="AW2017" s="1">
        <v>0</v>
      </c>
      <c r="AX2017" t="s">
        <v>3365</v>
      </c>
    </row>
    <row r="2018" spans="1:50" x14ac:dyDescent="0.25">
      <c r="A2018" t="s">
        <v>3805</v>
      </c>
      <c r="B2018" t="s">
        <v>101</v>
      </c>
      <c r="C2018" t="s">
        <v>2789</v>
      </c>
      <c r="D2018" t="s">
        <v>3806</v>
      </c>
      <c r="E2018" t="s">
        <v>3807</v>
      </c>
      <c r="F2018" t="s">
        <v>724</v>
      </c>
      <c r="G2018" t="s">
        <v>116</v>
      </c>
      <c r="H2018" t="s">
        <v>106</v>
      </c>
      <c r="I2018" t="s">
        <v>117</v>
      </c>
      <c r="J2018" t="s">
        <v>725</v>
      </c>
      <c r="K2018" t="s">
        <v>726</v>
      </c>
      <c r="L2018" t="s">
        <v>61</v>
      </c>
      <c r="M2018" t="s">
        <v>62</v>
      </c>
      <c r="N2018" t="s">
        <v>63</v>
      </c>
      <c r="O2018" t="s">
        <v>120</v>
      </c>
      <c r="P2018" t="s">
        <v>120</v>
      </c>
      <c r="Q2018">
        <v>1</v>
      </c>
      <c r="R2018">
        <v>1</v>
      </c>
      <c r="S2018">
        <v>1</v>
      </c>
      <c r="T2018">
        <v>1</v>
      </c>
      <c r="U2018">
        <v>1</v>
      </c>
      <c r="V2018">
        <v>1</v>
      </c>
      <c r="W2018">
        <v>1</v>
      </c>
      <c r="X2018">
        <v>1</v>
      </c>
      <c r="Y2018">
        <v>1</v>
      </c>
      <c r="Z2018">
        <v>1</v>
      </c>
      <c r="AA2018">
        <v>1</v>
      </c>
      <c r="AB2018">
        <v>1</v>
      </c>
      <c r="AC2018">
        <v>1</v>
      </c>
      <c r="AD2018">
        <v>1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1</v>
      </c>
      <c r="AQ2018">
        <v>0</v>
      </c>
      <c r="AR2018">
        <v>0</v>
      </c>
      <c r="AS2018">
        <v>0</v>
      </c>
      <c r="AT2018" s="1">
        <v>244.69</v>
      </c>
      <c r="AU2018" s="1">
        <v>244.69</v>
      </c>
      <c r="AV2018" s="1">
        <v>0</v>
      </c>
      <c r="AW2018" s="1">
        <v>244.69</v>
      </c>
      <c r="AX2018" t="s">
        <v>726</v>
      </c>
    </row>
    <row r="2019" spans="1:50" x14ac:dyDescent="0.25">
      <c r="A2019" t="s">
        <v>3846</v>
      </c>
      <c r="B2019" t="s">
        <v>67</v>
      </c>
      <c r="C2019">
        <v>2014</v>
      </c>
      <c r="D2019" t="s">
        <v>3847</v>
      </c>
      <c r="E2019" t="s">
        <v>1376</v>
      </c>
      <c r="F2019" t="s">
        <v>1377</v>
      </c>
      <c r="G2019" t="s">
        <v>71</v>
      </c>
      <c r="H2019" t="s">
        <v>72</v>
      </c>
      <c r="I2019" t="s">
        <v>280</v>
      </c>
      <c r="J2019" t="s">
        <v>1378</v>
      </c>
      <c r="K2019" t="s">
        <v>1379</v>
      </c>
      <c r="L2019" t="s">
        <v>61</v>
      </c>
      <c r="M2019" t="s">
        <v>62</v>
      </c>
      <c r="N2019" t="s">
        <v>76</v>
      </c>
      <c r="O2019" t="s">
        <v>76</v>
      </c>
      <c r="P2019" t="s">
        <v>77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 s="1" t="s">
        <v>78</v>
      </c>
      <c r="AU2019" s="1">
        <v>0</v>
      </c>
      <c r="AV2019" s="1">
        <v>0</v>
      </c>
      <c r="AW2019" s="1">
        <v>0</v>
      </c>
      <c r="AX2019" t="s">
        <v>1379</v>
      </c>
    </row>
    <row r="2020" spans="1:50" x14ac:dyDescent="0.25">
      <c r="A2020" t="s">
        <v>3848</v>
      </c>
      <c r="B2020" t="s">
        <v>67</v>
      </c>
      <c r="C2020" t="s">
        <v>129</v>
      </c>
      <c r="D2020" t="s">
        <v>3849</v>
      </c>
      <c r="E2020" t="s">
        <v>3850</v>
      </c>
      <c r="F2020" t="s">
        <v>3641</v>
      </c>
      <c r="G2020" t="s">
        <v>71</v>
      </c>
      <c r="H2020" t="s">
        <v>72</v>
      </c>
      <c r="I2020" t="s">
        <v>73</v>
      </c>
      <c r="J2020" t="s">
        <v>3642</v>
      </c>
      <c r="K2020" t="s">
        <v>3643</v>
      </c>
      <c r="L2020" t="s">
        <v>61</v>
      </c>
      <c r="M2020" t="s">
        <v>62</v>
      </c>
      <c r="N2020" t="s">
        <v>63</v>
      </c>
      <c r="O2020" t="s">
        <v>85</v>
      </c>
      <c r="P2020" t="s">
        <v>77</v>
      </c>
      <c r="Q2020">
        <v>4</v>
      </c>
      <c r="R2020">
        <v>4</v>
      </c>
      <c r="S2020">
        <v>4</v>
      </c>
      <c r="T2020">
        <v>4</v>
      </c>
      <c r="U2020">
        <v>4</v>
      </c>
      <c r="V2020">
        <v>4</v>
      </c>
      <c r="W2020">
        <v>4</v>
      </c>
      <c r="X2020">
        <v>4</v>
      </c>
      <c r="Y2020">
        <v>4</v>
      </c>
      <c r="Z2020">
        <v>4</v>
      </c>
      <c r="AA2020">
        <v>4</v>
      </c>
      <c r="AB2020">
        <v>4</v>
      </c>
      <c r="AC2020">
        <v>4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4</v>
      </c>
      <c r="AL2020">
        <v>0</v>
      </c>
      <c r="AM2020">
        <v>0</v>
      </c>
      <c r="AN2020">
        <v>0</v>
      </c>
      <c r="AO2020">
        <v>0</v>
      </c>
      <c r="AP2020">
        <v>4</v>
      </c>
      <c r="AQ2020">
        <v>0</v>
      </c>
      <c r="AR2020">
        <v>0</v>
      </c>
      <c r="AS2020">
        <v>0</v>
      </c>
      <c r="AT2020" s="1">
        <v>604.28</v>
      </c>
      <c r="AU2020" s="1">
        <v>2417.12</v>
      </c>
      <c r="AV2020" s="1">
        <v>0</v>
      </c>
      <c r="AW2020" s="1">
        <v>2417.12</v>
      </c>
      <c r="AX2020" t="s">
        <v>3643</v>
      </c>
    </row>
    <row r="2021" spans="1:50" x14ac:dyDescent="0.25">
      <c r="A2021" t="s">
        <v>3851</v>
      </c>
      <c r="B2021" t="s">
        <v>101</v>
      </c>
      <c r="C2021" t="s">
        <v>171</v>
      </c>
      <c r="D2021" t="s">
        <v>3852</v>
      </c>
      <c r="E2021" t="s">
        <v>3853</v>
      </c>
      <c r="F2021" t="s">
        <v>354</v>
      </c>
      <c r="G2021" t="s">
        <v>71</v>
      </c>
      <c r="H2021" t="s">
        <v>106</v>
      </c>
      <c r="I2021" t="s">
        <v>355</v>
      </c>
      <c r="J2021" t="s">
        <v>356</v>
      </c>
      <c r="K2021" t="s">
        <v>357</v>
      </c>
      <c r="L2021" t="s">
        <v>61</v>
      </c>
      <c r="M2021" t="s">
        <v>76</v>
      </c>
      <c r="N2021" t="s">
        <v>76</v>
      </c>
      <c r="O2021" t="s">
        <v>76</v>
      </c>
      <c r="P2021" t="s">
        <v>110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 s="1" t="s">
        <v>78</v>
      </c>
      <c r="AU2021" s="1">
        <v>0</v>
      </c>
      <c r="AV2021" s="1">
        <v>0</v>
      </c>
      <c r="AW2021" s="1">
        <v>0</v>
      </c>
      <c r="AX2021" t="s">
        <v>357</v>
      </c>
    </row>
    <row r="2022" spans="1:50" x14ac:dyDescent="0.25">
      <c r="A2022" t="s">
        <v>3854</v>
      </c>
      <c r="B2022" t="s">
        <v>67</v>
      </c>
      <c r="C2022">
        <v>2014</v>
      </c>
      <c r="D2022" t="s">
        <v>3855</v>
      </c>
      <c r="E2022" t="s">
        <v>816</v>
      </c>
      <c r="F2022" t="s">
        <v>817</v>
      </c>
      <c r="G2022" t="s">
        <v>71</v>
      </c>
      <c r="H2022" t="s">
        <v>72</v>
      </c>
      <c r="I2022" t="s">
        <v>230</v>
      </c>
      <c r="J2022" t="s">
        <v>818</v>
      </c>
      <c r="K2022" t="s">
        <v>819</v>
      </c>
      <c r="L2022" t="s">
        <v>61</v>
      </c>
      <c r="M2022" t="s">
        <v>76</v>
      </c>
      <c r="N2022" t="s">
        <v>76</v>
      </c>
      <c r="O2022" t="s">
        <v>76</v>
      </c>
      <c r="P2022" t="s">
        <v>77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 s="1" t="s">
        <v>78</v>
      </c>
      <c r="AU2022" s="1">
        <v>0</v>
      </c>
      <c r="AV2022" s="1">
        <v>0</v>
      </c>
      <c r="AW2022" s="1">
        <v>0</v>
      </c>
      <c r="AX2022" t="s">
        <v>819</v>
      </c>
    </row>
    <row r="2023" spans="1:50" x14ac:dyDescent="0.25">
      <c r="A2023" t="s">
        <v>3921</v>
      </c>
      <c r="B2023" t="s">
        <v>67</v>
      </c>
      <c r="C2023">
        <v>2014</v>
      </c>
      <c r="D2023" t="s">
        <v>3922</v>
      </c>
      <c r="E2023" t="s">
        <v>375</v>
      </c>
      <c r="F2023" t="s">
        <v>376</v>
      </c>
      <c r="G2023" t="s">
        <v>56</v>
      </c>
      <c r="H2023" t="s">
        <v>72</v>
      </c>
      <c r="I2023" t="s">
        <v>90</v>
      </c>
      <c r="J2023" t="s">
        <v>377</v>
      </c>
      <c r="K2023" t="s">
        <v>378</v>
      </c>
      <c r="L2023" t="s">
        <v>61</v>
      </c>
      <c r="M2023" t="s">
        <v>76</v>
      </c>
      <c r="N2023" t="s">
        <v>76</v>
      </c>
      <c r="O2023" t="s">
        <v>76</v>
      </c>
      <c r="P2023" t="s">
        <v>65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 s="1" t="s">
        <v>78</v>
      </c>
      <c r="AU2023" s="1">
        <v>0</v>
      </c>
      <c r="AV2023" s="1">
        <v>0</v>
      </c>
      <c r="AW2023" s="1">
        <v>0</v>
      </c>
      <c r="AX2023" t="s">
        <v>378</v>
      </c>
    </row>
    <row r="2024" spans="1:50" x14ac:dyDescent="0.25">
      <c r="A2024" t="s">
        <v>3923</v>
      </c>
      <c r="B2024" t="s">
        <v>101</v>
      </c>
      <c r="C2024" t="s">
        <v>864</v>
      </c>
      <c r="D2024" t="s">
        <v>3924</v>
      </c>
      <c r="E2024" t="s">
        <v>3925</v>
      </c>
      <c r="F2024" t="s">
        <v>362</v>
      </c>
      <c r="G2024" t="s">
        <v>71</v>
      </c>
      <c r="H2024" t="s">
        <v>106</v>
      </c>
      <c r="I2024" t="s">
        <v>230</v>
      </c>
      <c r="J2024" t="s">
        <v>363</v>
      </c>
      <c r="K2024" t="s">
        <v>364</v>
      </c>
      <c r="L2024" t="s">
        <v>61</v>
      </c>
      <c r="M2024" t="s">
        <v>62</v>
      </c>
      <c r="N2024" t="s">
        <v>63</v>
      </c>
      <c r="O2024" t="s">
        <v>885</v>
      </c>
      <c r="P2024" t="s">
        <v>110</v>
      </c>
      <c r="Q2024">
        <v>1</v>
      </c>
      <c r="R2024">
        <v>1</v>
      </c>
      <c r="S2024">
        <v>1</v>
      </c>
      <c r="T2024">
        <v>1</v>
      </c>
      <c r="U2024">
        <v>1</v>
      </c>
      <c r="V2024">
        <v>1</v>
      </c>
      <c r="W2024">
        <v>1</v>
      </c>
      <c r="X2024">
        <v>1</v>
      </c>
      <c r="Y2024">
        <v>1</v>
      </c>
      <c r="Z2024">
        <v>1</v>
      </c>
      <c r="AA2024">
        <v>1</v>
      </c>
      <c r="AB2024">
        <v>1</v>
      </c>
      <c r="AC2024">
        <v>1</v>
      </c>
      <c r="AD2024">
        <v>1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0</v>
      </c>
      <c r="AM2024">
        <v>0</v>
      </c>
      <c r="AN2024">
        <v>0</v>
      </c>
      <c r="AO2024">
        <v>0</v>
      </c>
      <c r="AP2024">
        <v>1</v>
      </c>
      <c r="AQ2024">
        <v>0</v>
      </c>
      <c r="AR2024">
        <v>0</v>
      </c>
      <c r="AS2024">
        <v>0</v>
      </c>
      <c r="AT2024" s="1">
        <v>566.66</v>
      </c>
      <c r="AU2024" s="1">
        <v>566.66</v>
      </c>
      <c r="AV2024" s="1">
        <v>0</v>
      </c>
      <c r="AW2024" s="1">
        <v>566.66</v>
      </c>
      <c r="AX2024" t="s">
        <v>364</v>
      </c>
    </row>
    <row r="2025" spans="1:50" x14ac:dyDescent="0.25">
      <c r="A2025" t="s">
        <v>3926</v>
      </c>
      <c r="B2025" t="s">
        <v>67</v>
      </c>
      <c r="C2025" t="s">
        <v>94</v>
      </c>
      <c r="D2025" t="s">
        <v>3927</v>
      </c>
      <c r="E2025" t="s">
        <v>76</v>
      </c>
      <c r="F2025" t="s">
        <v>397</v>
      </c>
      <c r="G2025" t="s">
        <v>71</v>
      </c>
      <c r="H2025" t="s">
        <v>72</v>
      </c>
      <c r="I2025" t="s">
        <v>230</v>
      </c>
      <c r="J2025" t="s">
        <v>398</v>
      </c>
      <c r="K2025" t="s">
        <v>399</v>
      </c>
      <c r="L2025" t="s">
        <v>61</v>
      </c>
      <c r="M2025" t="s">
        <v>76</v>
      </c>
      <c r="N2025" t="s">
        <v>76</v>
      </c>
      <c r="O2025" t="s">
        <v>76</v>
      </c>
      <c r="P2025" t="s">
        <v>77</v>
      </c>
      <c r="Q2025">
        <v>97</v>
      </c>
      <c r="R2025">
        <v>97</v>
      </c>
      <c r="S2025">
        <v>97</v>
      </c>
      <c r="T2025">
        <v>97</v>
      </c>
      <c r="U2025">
        <v>97</v>
      </c>
      <c r="V2025">
        <v>97</v>
      </c>
      <c r="W2025">
        <v>97</v>
      </c>
      <c r="X2025">
        <v>97</v>
      </c>
      <c r="Y2025">
        <v>97</v>
      </c>
      <c r="Z2025">
        <v>97</v>
      </c>
      <c r="AA2025">
        <v>97</v>
      </c>
      <c r="AB2025">
        <v>97</v>
      </c>
      <c r="AC2025">
        <v>97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97</v>
      </c>
      <c r="AL2025">
        <v>0</v>
      </c>
      <c r="AM2025">
        <v>0</v>
      </c>
      <c r="AN2025">
        <v>0</v>
      </c>
      <c r="AO2025">
        <v>0</v>
      </c>
      <c r="AP2025">
        <v>97</v>
      </c>
      <c r="AQ2025">
        <v>0</v>
      </c>
      <c r="AR2025">
        <v>0</v>
      </c>
      <c r="AS2025">
        <v>0</v>
      </c>
      <c r="AT2025" s="1">
        <v>394.57</v>
      </c>
      <c r="AU2025" s="1">
        <v>38273.29</v>
      </c>
      <c r="AV2025" s="1">
        <v>0</v>
      </c>
      <c r="AW2025" s="1">
        <v>38273.29</v>
      </c>
      <c r="AX2025" t="s">
        <v>399</v>
      </c>
    </row>
    <row r="2026" spans="1:50" x14ac:dyDescent="0.25">
      <c r="A2026" t="s">
        <v>3928</v>
      </c>
      <c r="B2026" t="s">
        <v>67</v>
      </c>
      <c r="C2026">
        <v>2014</v>
      </c>
      <c r="D2026" t="s">
        <v>3929</v>
      </c>
      <c r="E2026" t="s">
        <v>88</v>
      </c>
      <c r="F2026" t="s">
        <v>89</v>
      </c>
      <c r="G2026" t="s">
        <v>56</v>
      </c>
      <c r="H2026" t="s">
        <v>72</v>
      </c>
      <c r="I2026" t="s">
        <v>90</v>
      </c>
      <c r="J2026" t="s">
        <v>91</v>
      </c>
      <c r="K2026" t="s">
        <v>92</v>
      </c>
      <c r="L2026" t="s">
        <v>61</v>
      </c>
      <c r="M2026" t="s">
        <v>76</v>
      </c>
      <c r="N2026" t="s">
        <v>76</v>
      </c>
      <c r="O2026" t="s">
        <v>76</v>
      </c>
      <c r="P2026" t="s">
        <v>65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 s="1" t="s">
        <v>78</v>
      </c>
      <c r="AU2026" s="1">
        <v>0</v>
      </c>
      <c r="AV2026" s="1">
        <v>0</v>
      </c>
      <c r="AW2026" s="1">
        <v>0</v>
      </c>
      <c r="AX2026" t="s">
        <v>92</v>
      </c>
    </row>
    <row r="2027" spans="1:50" x14ac:dyDescent="0.25">
      <c r="A2027" t="s">
        <v>3250</v>
      </c>
      <c r="B2027" t="s">
        <v>67</v>
      </c>
      <c r="C2027" t="s">
        <v>129</v>
      </c>
      <c r="D2027" t="s">
        <v>3251</v>
      </c>
      <c r="E2027" t="s">
        <v>76</v>
      </c>
      <c r="F2027" t="s">
        <v>900</v>
      </c>
      <c r="G2027" t="s">
        <v>71</v>
      </c>
      <c r="H2027" t="s">
        <v>72</v>
      </c>
      <c r="I2027" t="s">
        <v>230</v>
      </c>
      <c r="J2027" t="s">
        <v>901</v>
      </c>
      <c r="K2027" t="s">
        <v>902</v>
      </c>
      <c r="L2027" t="s">
        <v>61</v>
      </c>
      <c r="M2027" t="s">
        <v>62</v>
      </c>
      <c r="N2027" t="s">
        <v>76</v>
      </c>
      <c r="O2027" t="s">
        <v>76</v>
      </c>
      <c r="P2027" t="s">
        <v>77</v>
      </c>
      <c r="Q2027">
        <v>97</v>
      </c>
      <c r="R2027">
        <v>97</v>
      </c>
      <c r="S2027">
        <v>97</v>
      </c>
      <c r="T2027">
        <v>97</v>
      </c>
      <c r="U2027">
        <v>97</v>
      </c>
      <c r="V2027">
        <v>97</v>
      </c>
      <c r="W2027">
        <v>97</v>
      </c>
      <c r="X2027">
        <v>97</v>
      </c>
      <c r="Y2027">
        <v>97</v>
      </c>
      <c r="Z2027">
        <v>97</v>
      </c>
      <c r="AA2027">
        <v>97</v>
      </c>
      <c r="AB2027">
        <v>97</v>
      </c>
      <c r="AC2027">
        <v>97</v>
      </c>
      <c r="AD2027">
        <v>97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97</v>
      </c>
      <c r="AL2027">
        <v>0</v>
      </c>
      <c r="AM2027">
        <v>0</v>
      </c>
      <c r="AN2027">
        <v>0</v>
      </c>
      <c r="AO2027">
        <v>0</v>
      </c>
      <c r="AP2027">
        <v>97</v>
      </c>
      <c r="AQ2027">
        <v>0</v>
      </c>
      <c r="AR2027">
        <v>0</v>
      </c>
      <c r="AS2027">
        <v>0</v>
      </c>
      <c r="AT2027" s="1">
        <v>716.32</v>
      </c>
      <c r="AU2027" s="1">
        <v>69483.040000000008</v>
      </c>
      <c r="AV2027" s="1">
        <v>0</v>
      </c>
      <c r="AW2027" s="1">
        <v>69483.040000000008</v>
      </c>
      <c r="AX2027" t="s">
        <v>902</v>
      </c>
    </row>
    <row r="2028" spans="1:50" x14ac:dyDescent="0.25">
      <c r="A2028" t="s">
        <v>3252</v>
      </c>
      <c r="B2028" t="s">
        <v>67</v>
      </c>
      <c r="C2028" t="s">
        <v>129</v>
      </c>
      <c r="D2028" t="s">
        <v>3253</v>
      </c>
      <c r="E2028" t="s">
        <v>3254</v>
      </c>
      <c r="F2028" t="s">
        <v>911</v>
      </c>
      <c r="G2028" t="s">
        <v>71</v>
      </c>
      <c r="H2028" t="s">
        <v>72</v>
      </c>
      <c r="I2028" t="s">
        <v>73</v>
      </c>
      <c r="J2028" t="s">
        <v>912</v>
      </c>
      <c r="K2028" t="s">
        <v>913</v>
      </c>
      <c r="L2028" t="s">
        <v>61</v>
      </c>
      <c r="M2028" t="s">
        <v>62</v>
      </c>
      <c r="N2028" t="s">
        <v>76</v>
      </c>
      <c r="O2028" t="s">
        <v>76</v>
      </c>
      <c r="P2028" t="s">
        <v>77</v>
      </c>
      <c r="Q2028">
        <v>68</v>
      </c>
      <c r="R2028">
        <v>68</v>
      </c>
      <c r="S2028">
        <v>68</v>
      </c>
      <c r="T2028">
        <v>68</v>
      </c>
      <c r="U2028">
        <v>68</v>
      </c>
      <c r="V2028">
        <v>68</v>
      </c>
      <c r="W2028">
        <v>68</v>
      </c>
      <c r="X2028">
        <v>68</v>
      </c>
      <c r="Y2028">
        <v>68</v>
      </c>
      <c r="Z2028">
        <v>68</v>
      </c>
      <c r="AA2028">
        <v>68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68</v>
      </c>
      <c r="AL2028">
        <v>0</v>
      </c>
      <c r="AM2028">
        <v>0</v>
      </c>
      <c r="AN2028">
        <v>0</v>
      </c>
      <c r="AO2028">
        <v>0</v>
      </c>
      <c r="AP2028">
        <v>68</v>
      </c>
      <c r="AQ2028">
        <v>0</v>
      </c>
      <c r="AR2028">
        <v>0</v>
      </c>
      <c r="AS2028">
        <v>0</v>
      </c>
      <c r="AT2028" s="1">
        <v>321.54000000000002</v>
      </c>
      <c r="AU2028" s="1">
        <v>21864.720000000001</v>
      </c>
      <c r="AV2028" s="1">
        <v>0</v>
      </c>
      <c r="AW2028" s="1">
        <v>21864.720000000001</v>
      </c>
      <c r="AX2028" t="s">
        <v>913</v>
      </c>
    </row>
    <row r="2029" spans="1:50" x14ac:dyDescent="0.25">
      <c r="A2029" t="s">
        <v>3255</v>
      </c>
      <c r="B2029" t="s">
        <v>67</v>
      </c>
      <c r="C2029">
        <v>2014</v>
      </c>
      <c r="D2029" t="s">
        <v>3256</v>
      </c>
      <c r="E2029" t="s">
        <v>292</v>
      </c>
      <c r="F2029" t="s">
        <v>293</v>
      </c>
      <c r="G2029" t="s">
        <v>71</v>
      </c>
      <c r="H2029" t="s">
        <v>72</v>
      </c>
      <c r="I2029" t="s">
        <v>73</v>
      </c>
      <c r="J2029" t="s">
        <v>294</v>
      </c>
      <c r="K2029" t="s">
        <v>295</v>
      </c>
      <c r="L2029" t="s">
        <v>61</v>
      </c>
      <c r="M2029" t="s">
        <v>62</v>
      </c>
      <c r="N2029" t="s">
        <v>76</v>
      </c>
      <c r="O2029" t="s">
        <v>76</v>
      </c>
      <c r="P2029" t="s">
        <v>77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 s="1" t="s">
        <v>78</v>
      </c>
      <c r="AU2029" s="1">
        <v>0</v>
      </c>
      <c r="AV2029" s="1">
        <v>0</v>
      </c>
      <c r="AW2029" s="1">
        <v>0</v>
      </c>
      <c r="AX2029" t="s">
        <v>295</v>
      </c>
    </row>
    <row r="2030" spans="1:50" x14ac:dyDescent="0.25">
      <c r="A2030" t="s">
        <v>3257</v>
      </c>
      <c r="B2030" t="s">
        <v>51</v>
      </c>
      <c r="C2030">
        <v>2013</v>
      </c>
      <c r="D2030" t="s">
        <v>3258</v>
      </c>
      <c r="E2030" t="s">
        <v>3259</v>
      </c>
      <c r="F2030" t="s">
        <v>1974</v>
      </c>
      <c r="G2030" t="s">
        <v>76</v>
      </c>
      <c r="H2030" t="s">
        <v>57</v>
      </c>
      <c r="I2030" t="s">
        <v>689</v>
      </c>
      <c r="J2030" t="s">
        <v>76</v>
      </c>
      <c r="K2030" t="s">
        <v>76</v>
      </c>
      <c r="L2030" t="s">
        <v>61</v>
      </c>
      <c r="M2030" t="s">
        <v>62</v>
      </c>
      <c r="N2030" t="s">
        <v>76</v>
      </c>
      <c r="O2030" t="s">
        <v>76</v>
      </c>
      <c r="P2030" t="s">
        <v>65</v>
      </c>
      <c r="Q2030">
        <v>487</v>
      </c>
      <c r="R2030">
        <v>487</v>
      </c>
      <c r="S2030">
        <v>487</v>
      </c>
      <c r="T2030">
        <v>487</v>
      </c>
      <c r="U2030">
        <v>487</v>
      </c>
      <c r="V2030">
        <v>487</v>
      </c>
      <c r="W2030">
        <v>487</v>
      </c>
      <c r="X2030">
        <v>487</v>
      </c>
      <c r="Y2030">
        <v>487</v>
      </c>
      <c r="Z2030">
        <v>487</v>
      </c>
      <c r="AA2030">
        <v>487</v>
      </c>
      <c r="AB2030">
        <v>487</v>
      </c>
      <c r="AC2030">
        <v>487</v>
      </c>
      <c r="AD2030">
        <v>487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487</v>
      </c>
      <c r="AL2030">
        <v>0</v>
      </c>
      <c r="AM2030">
        <v>0</v>
      </c>
      <c r="AN2030">
        <v>0</v>
      </c>
      <c r="AO2030">
        <v>0</v>
      </c>
      <c r="AP2030">
        <v>487</v>
      </c>
      <c r="AQ2030">
        <v>0</v>
      </c>
      <c r="AR2030">
        <v>0</v>
      </c>
      <c r="AS2030">
        <v>0</v>
      </c>
      <c r="AT2030" s="1">
        <v>282.79028521489289</v>
      </c>
      <c r="AU2030" s="1">
        <v>137718.86889965285</v>
      </c>
      <c r="AV2030" s="1">
        <v>0</v>
      </c>
      <c r="AW2030" s="1">
        <v>137718.86889965285</v>
      </c>
      <c r="AX2030" t="s">
        <v>1974</v>
      </c>
    </row>
    <row r="2031" spans="1:50" x14ac:dyDescent="0.25">
      <c r="A2031" t="s">
        <v>3260</v>
      </c>
      <c r="B2031" t="s">
        <v>67</v>
      </c>
      <c r="C2031">
        <v>2014</v>
      </c>
      <c r="D2031" t="s">
        <v>3261</v>
      </c>
      <c r="E2031" t="s">
        <v>526</v>
      </c>
      <c r="F2031" t="s">
        <v>527</v>
      </c>
      <c r="G2031" t="s">
        <v>71</v>
      </c>
      <c r="H2031" t="s">
        <v>72</v>
      </c>
      <c r="I2031" t="s">
        <v>280</v>
      </c>
      <c r="J2031" t="s">
        <v>528</v>
      </c>
      <c r="K2031" t="s">
        <v>529</v>
      </c>
      <c r="L2031" t="s">
        <v>61</v>
      </c>
      <c r="M2031" t="s">
        <v>76</v>
      </c>
      <c r="N2031" t="s">
        <v>76</v>
      </c>
      <c r="O2031" t="s">
        <v>76</v>
      </c>
      <c r="P2031" t="s">
        <v>77</v>
      </c>
      <c r="Q2031">
        <v>36</v>
      </c>
      <c r="R2031">
        <v>36</v>
      </c>
      <c r="S2031">
        <v>36</v>
      </c>
      <c r="T2031">
        <v>36</v>
      </c>
      <c r="U2031">
        <v>36</v>
      </c>
      <c r="V2031">
        <v>36</v>
      </c>
      <c r="W2031">
        <v>36</v>
      </c>
      <c r="X2031">
        <v>36</v>
      </c>
      <c r="Y2031">
        <v>36</v>
      </c>
      <c r="Z2031">
        <v>36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36</v>
      </c>
      <c r="AL2031">
        <v>0</v>
      </c>
      <c r="AM2031">
        <v>0</v>
      </c>
      <c r="AN2031">
        <v>0</v>
      </c>
      <c r="AO2031">
        <v>0</v>
      </c>
      <c r="AP2031">
        <v>36</v>
      </c>
      <c r="AQ2031">
        <v>0</v>
      </c>
      <c r="AR2031">
        <v>0</v>
      </c>
      <c r="AS2031">
        <v>0</v>
      </c>
      <c r="AT2031" s="1">
        <v>1422.04</v>
      </c>
      <c r="AU2031" s="1">
        <v>51193.440000000002</v>
      </c>
      <c r="AV2031" s="1">
        <v>0</v>
      </c>
      <c r="AW2031" s="1">
        <v>51193.440000000002</v>
      </c>
      <c r="AX2031" t="s">
        <v>529</v>
      </c>
    </row>
    <row r="2032" spans="1:50" x14ac:dyDescent="0.25">
      <c r="A2032" t="s">
        <v>3474</v>
      </c>
      <c r="B2032" t="s">
        <v>67</v>
      </c>
      <c r="C2032" t="s">
        <v>102</v>
      </c>
      <c r="D2032" t="s">
        <v>3475</v>
      </c>
      <c r="E2032" t="s">
        <v>3476</v>
      </c>
      <c r="F2032" t="s">
        <v>1301</v>
      </c>
      <c r="G2032" t="s">
        <v>71</v>
      </c>
      <c r="H2032" t="s">
        <v>72</v>
      </c>
      <c r="I2032" t="s">
        <v>73</v>
      </c>
      <c r="J2032" t="s">
        <v>1302</v>
      </c>
      <c r="K2032" t="s">
        <v>1303</v>
      </c>
      <c r="L2032" t="s">
        <v>61</v>
      </c>
      <c r="M2032" t="s">
        <v>76</v>
      </c>
      <c r="N2032" t="s">
        <v>76</v>
      </c>
      <c r="O2032" t="s">
        <v>76</v>
      </c>
      <c r="P2032" t="s">
        <v>77</v>
      </c>
      <c r="Q2032">
        <v>77</v>
      </c>
      <c r="R2032">
        <v>77</v>
      </c>
      <c r="S2032">
        <v>77</v>
      </c>
      <c r="T2032">
        <v>77</v>
      </c>
      <c r="U2032">
        <v>77</v>
      </c>
      <c r="V2032">
        <v>77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22</v>
      </c>
      <c r="AL2032">
        <v>0</v>
      </c>
      <c r="AM2032">
        <v>0</v>
      </c>
      <c r="AN2032">
        <v>55</v>
      </c>
      <c r="AO2032">
        <v>0</v>
      </c>
      <c r="AP2032">
        <v>77</v>
      </c>
      <c r="AQ2032">
        <v>0</v>
      </c>
      <c r="AR2032">
        <v>0</v>
      </c>
      <c r="AS2032">
        <v>0</v>
      </c>
      <c r="AT2032" s="1">
        <v>691.26</v>
      </c>
      <c r="AU2032" s="1">
        <v>53227.02</v>
      </c>
      <c r="AV2032" s="1">
        <v>0</v>
      </c>
      <c r="AW2032" s="1">
        <v>0</v>
      </c>
      <c r="AX2032" t="s">
        <v>1303</v>
      </c>
    </row>
    <row r="2033" spans="1:50" x14ac:dyDescent="0.25">
      <c r="A2033" t="s">
        <v>3701</v>
      </c>
      <c r="B2033" t="s">
        <v>67</v>
      </c>
      <c r="C2033">
        <v>2014</v>
      </c>
      <c r="D2033" t="s">
        <v>3702</v>
      </c>
      <c r="E2033" t="s">
        <v>298</v>
      </c>
      <c r="F2033" t="s">
        <v>299</v>
      </c>
      <c r="G2033" t="s">
        <v>71</v>
      </c>
      <c r="H2033" t="s">
        <v>72</v>
      </c>
      <c r="I2033" t="s">
        <v>230</v>
      </c>
      <c r="J2033" t="s">
        <v>300</v>
      </c>
      <c r="K2033" t="s">
        <v>301</v>
      </c>
      <c r="L2033" t="s">
        <v>61</v>
      </c>
      <c r="M2033" t="s">
        <v>76</v>
      </c>
      <c r="N2033" t="s">
        <v>76</v>
      </c>
      <c r="O2033" t="s">
        <v>76</v>
      </c>
      <c r="P2033" t="s">
        <v>77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 s="1" t="s">
        <v>78</v>
      </c>
      <c r="AU2033" s="1">
        <v>0</v>
      </c>
      <c r="AV2033" s="1">
        <v>0</v>
      </c>
      <c r="AW2033" s="1">
        <v>0</v>
      </c>
      <c r="AX2033" t="s">
        <v>301</v>
      </c>
    </row>
    <row r="2034" spans="1:50" x14ac:dyDescent="0.25">
      <c r="A2034" t="s">
        <v>3703</v>
      </c>
      <c r="B2034" t="s">
        <v>67</v>
      </c>
      <c r="C2034" t="s">
        <v>94</v>
      </c>
      <c r="D2034" t="s">
        <v>3704</v>
      </c>
      <c r="E2034" t="s">
        <v>3705</v>
      </c>
      <c r="F2034" t="s">
        <v>345</v>
      </c>
      <c r="G2034" t="s">
        <v>71</v>
      </c>
      <c r="H2034" t="s">
        <v>72</v>
      </c>
      <c r="I2034" t="s">
        <v>73</v>
      </c>
      <c r="J2034" t="s">
        <v>346</v>
      </c>
      <c r="K2034" t="s">
        <v>347</v>
      </c>
      <c r="L2034" t="s">
        <v>61</v>
      </c>
      <c r="M2034" t="s">
        <v>76</v>
      </c>
      <c r="N2034" t="s">
        <v>76</v>
      </c>
      <c r="O2034" t="s">
        <v>76</v>
      </c>
      <c r="P2034" t="s">
        <v>77</v>
      </c>
      <c r="Q2034">
        <v>20</v>
      </c>
      <c r="R2034">
        <v>20</v>
      </c>
      <c r="S2034">
        <v>20</v>
      </c>
      <c r="T2034">
        <v>20</v>
      </c>
      <c r="U2034">
        <v>20</v>
      </c>
      <c r="V2034">
        <v>20</v>
      </c>
      <c r="W2034">
        <v>20</v>
      </c>
      <c r="X2034">
        <v>20</v>
      </c>
      <c r="Y2034">
        <v>20</v>
      </c>
      <c r="Z2034">
        <v>20</v>
      </c>
      <c r="AA2034">
        <v>20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20</v>
      </c>
      <c r="AL2034">
        <v>0</v>
      </c>
      <c r="AM2034">
        <v>0</v>
      </c>
      <c r="AN2034">
        <v>0</v>
      </c>
      <c r="AO2034">
        <v>0</v>
      </c>
      <c r="AP2034">
        <v>20</v>
      </c>
      <c r="AQ2034">
        <v>0</v>
      </c>
      <c r="AR2034">
        <v>0</v>
      </c>
      <c r="AS2034">
        <v>0</v>
      </c>
      <c r="AT2034" s="1">
        <v>604.04</v>
      </c>
      <c r="AU2034" s="1">
        <v>12080.8</v>
      </c>
      <c r="AV2034" s="1">
        <v>0</v>
      </c>
      <c r="AW2034" s="1">
        <v>12080.8</v>
      </c>
      <c r="AX2034" t="s">
        <v>347</v>
      </c>
    </row>
    <row r="2035" spans="1:50" x14ac:dyDescent="0.25">
      <c r="A2035" t="s">
        <v>3706</v>
      </c>
      <c r="B2035" t="s">
        <v>67</v>
      </c>
      <c r="C2035">
        <v>2014</v>
      </c>
      <c r="D2035" t="s">
        <v>3707</v>
      </c>
      <c r="E2035" t="s">
        <v>1032</v>
      </c>
      <c r="F2035" t="s">
        <v>1033</v>
      </c>
      <c r="G2035" t="s">
        <v>71</v>
      </c>
      <c r="H2035" t="s">
        <v>72</v>
      </c>
      <c r="I2035" t="s">
        <v>133</v>
      </c>
      <c r="J2035" t="s">
        <v>1034</v>
      </c>
      <c r="K2035" t="s">
        <v>1035</v>
      </c>
      <c r="L2035" t="s">
        <v>61</v>
      </c>
      <c r="M2035" t="s">
        <v>76</v>
      </c>
      <c r="N2035" t="s">
        <v>76</v>
      </c>
      <c r="O2035" t="s">
        <v>76</v>
      </c>
      <c r="P2035" t="s">
        <v>77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 s="1" t="s">
        <v>78</v>
      </c>
      <c r="AU2035" s="1">
        <v>0</v>
      </c>
      <c r="AV2035" s="1">
        <v>0</v>
      </c>
      <c r="AW2035" s="1">
        <v>0</v>
      </c>
      <c r="AX2035" t="s">
        <v>1035</v>
      </c>
    </row>
    <row r="2036" spans="1:50" x14ac:dyDescent="0.25">
      <c r="A2036" t="s">
        <v>3708</v>
      </c>
      <c r="B2036" t="s">
        <v>67</v>
      </c>
      <c r="C2036">
        <v>2014</v>
      </c>
      <c r="D2036" t="s">
        <v>3709</v>
      </c>
      <c r="E2036" t="s">
        <v>771</v>
      </c>
      <c r="F2036" t="s">
        <v>618</v>
      </c>
      <c r="G2036" t="s">
        <v>71</v>
      </c>
      <c r="H2036" t="s">
        <v>72</v>
      </c>
      <c r="I2036" t="s">
        <v>73</v>
      </c>
      <c r="J2036" t="s">
        <v>619</v>
      </c>
      <c r="K2036" t="s">
        <v>620</v>
      </c>
      <c r="L2036" t="s">
        <v>61</v>
      </c>
      <c r="M2036" t="s">
        <v>62</v>
      </c>
      <c r="N2036" t="s">
        <v>63</v>
      </c>
      <c r="O2036" t="s">
        <v>85</v>
      </c>
      <c r="P2036" t="s">
        <v>77</v>
      </c>
      <c r="Q2036">
        <v>1</v>
      </c>
      <c r="R2036">
        <v>1</v>
      </c>
      <c r="S2036">
        <v>1</v>
      </c>
      <c r="T2036">
        <v>1</v>
      </c>
      <c r="U2036">
        <v>1</v>
      </c>
      <c r="V2036">
        <v>1</v>
      </c>
      <c r="W2036">
        <v>1</v>
      </c>
      <c r="X2036">
        <v>1</v>
      </c>
      <c r="Y2036">
        <v>1</v>
      </c>
      <c r="Z2036">
        <v>1</v>
      </c>
      <c r="AA2036">
        <v>1</v>
      </c>
      <c r="AB2036">
        <v>1</v>
      </c>
      <c r="AC2036">
        <v>1</v>
      </c>
      <c r="AD2036">
        <v>1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1</v>
      </c>
      <c r="AQ2036">
        <v>0</v>
      </c>
      <c r="AR2036">
        <v>0</v>
      </c>
      <c r="AS2036">
        <v>0</v>
      </c>
      <c r="AT2036" s="1">
        <v>855.01</v>
      </c>
      <c r="AU2036" s="1">
        <v>855.01</v>
      </c>
      <c r="AV2036" s="1">
        <v>0</v>
      </c>
      <c r="AW2036" s="1">
        <v>855.01</v>
      </c>
      <c r="AX2036" t="s">
        <v>620</v>
      </c>
    </row>
    <row r="2037" spans="1:50" x14ac:dyDescent="0.25">
      <c r="A2037" t="s">
        <v>3423</v>
      </c>
      <c r="B2037" t="s">
        <v>67</v>
      </c>
      <c r="C2037">
        <v>2014</v>
      </c>
      <c r="D2037" t="s">
        <v>3424</v>
      </c>
      <c r="E2037" t="s">
        <v>334</v>
      </c>
      <c r="F2037" t="s">
        <v>335</v>
      </c>
      <c r="G2037" t="s">
        <v>71</v>
      </c>
      <c r="H2037" t="s">
        <v>72</v>
      </c>
      <c r="I2037" t="s">
        <v>230</v>
      </c>
      <c r="J2037" t="s">
        <v>336</v>
      </c>
      <c r="K2037" t="s">
        <v>335</v>
      </c>
      <c r="L2037" t="s">
        <v>61</v>
      </c>
      <c r="M2037" t="s">
        <v>62</v>
      </c>
      <c r="N2037" t="s">
        <v>76</v>
      </c>
      <c r="O2037" t="s">
        <v>76</v>
      </c>
      <c r="P2037" t="s">
        <v>77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 s="1" t="s">
        <v>78</v>
      </c>
      <c r="AU2037" s="1">
        <v>0</v>
      </c>
      <c r="AV2037" s="1">
        <v>0</v>
      </c>
      <c r="AW2037" s="1">
        <v>0</v>
      </c>
      <c r="AX2037" t="s">
        <v>335</v>
      </c>
    </row>
    <row r="2038" spans="1:50" x14ac:dyDescent="0.25">
      <c r="A2038" t="s">
        <v>4472</v>
      </c>
      <c r="B2038" t="s">
        <v>67</v>
      </c>
      <c r="C2038">
        <v>2014</v>
      </c>
      <c r="D2038" t="s">
        <v>4473</v>
      </c>
      <c r="E2038" t="s">
        <v>256</v>
      </c>
      <c r="F2038" t="s">
        <v>257</v>
      </c>
      <c r="G2038" t="s">
        <v>71</v>
      </c>
      <c r="H2038" t="s">
        <v>72</v>
      </c>
      <c r="I2038" t="s">
        <v>133</v>
      </c>
      <c r="J2038" t="s">
        <v>258</v>
      </c>
      <c r="K2038" t="s">
        <v>259</v>
      </c>
      <c r="L2038" t="s">
        <v>61</v>
      </c>
      <c r="M2038" t="s">
        <v>76</v>
      </c>
      <c r="N2038" t="s">
        <v>76</v>
      </c>
      <c r="O2038" t="s">
        <v>76</v>
      </c>
      <c r="P2038" t="s">
        <v>77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 s="1" t="s">
        <v>78</v>
      </c>
      <c r="AU2038" s="1">
        <v>0</v>
      </c>
      <c r="AV2038" s="1">
        <v>0</v>
      </c>
      <c r="AW2038" s="1">
        <v>0</v>
      </c>
      <c r="AX2038" t="s">
        <v>259</v>
      </c>
    </row>
    <row r="2039" spans="1:50" x14ac:dyDescent="0.25">
      <c r="A2039" t="s">
        <v>4610</v>
      </c>
      <c r="B2039" t="s">
        <v>67</v>
      </c>
      <c r="C2039" t="s">
        <v>284</v>
      </c>
      <c r="D2039" t="s">
        <v>4611</v>
      </c>
      <c r="E2039" t="s">
        <v>4612</v>
      </c>
      <c r="F2039" t="s">
        <v>464</v>
      </c>
      <c r="G2039" t="s">
        <v>71</v>
      </c>
      <c r="H2039" t="s">
        <v>72</v>
      </c>
      <c r="I2039" t="s">
        <v>230</v>
      </c>
      <c r="J2039" t="s">
        <v>465</v>
      </c>
      <c r="K2039" t="s">
        <v>466</v>
      </c>
      <c r="L2039" t="s">
        <v>61</v>
      </c>
      <c r="M2039" t="s">
        <v>76</v>
      </c>
      <c r="N2039" t="s">
        <v>76</v>
      </c>
      <c r="O2039" t="s">
        <v>76</v>
      </c>
      <c r="P2039" t="s">
        <v>77</v>
      </c>
      <c r="Q2039">
        <v>600</v>
      </c>
      <c r="R2039">
        <v>600</v>
      </c>
      <c r="S2039">
        <v>440</v>
      </c>
      <c r="T2039">
        <v>300</v>
      </c>
      <c r="U2039">
        <v>300</v>
      </c>
      <c r="V2039">
        <v>300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600</v>
      </c>
      <c r="AH2039">
        <v>0</v>
      </c>
      <c r="AI2039">
        <v>600</v>
      </c>
      <c r="AJ2039">
        <v>0</v>
      </c>
      <c r="AK2039">
        <v>600</v>
      </c>
      <c r="AL2039">
        <v>0</v>
      </c>
      <c r="AM2039">
        <v>0</v>
      </c>
      <c r="AN2039">
        <v>0</v>
      </c>
      <c r="AO2039">
        <v>0</v>
      </c>
      <c r="AP2039">
        <v>600</v>
      </c>
      <c r="AQ2039">
        <v>600</v>
      </c>
      <c r="AR2039">
        <v>0</v>
      </c>
      <c r="AS2039">
        <v>600</v>
      </c>
      <c r="AT2039" s="1">
        <v>537.41999999999996</v>
      </c>
      <c r="AU2039" s="1">
        <v>322452</v>
      </c>
      <c r="AV2039" s="1">
        <v>322452</v>
      </c>
      <c r="AW2039" s="1">
        <v>0</v>
      </c>
      <c r="AX2039" t="s">
        <v>466</v>
      </c>
    </row>
    <row r="2040" spans="1:50" x14ac:dyDescent="0.25">
      <c r="A2040" t="s">
        <v>6773</v>
      </c>
      <c r="B2040" t="s">
        <v>101</v>
      </c>
      <c r="C2040" t="s">
        <v>171</v>
      </c>
      <c r="D2040" t="s">
        <v>6774</v>
      </c>
      <c r="E2040" t="s">
        <v>8353</v>
      </c>
      <c r="F2040" t="s">
        <v>451</v>
      </c>
      <c r="G2040" t="s">
        <v>71</v>
      </c>
      <c r="H2040" t="s">
        <v>106</v>
      </c>
      <c r="I2040" t="s">
        <v>73</v>
      </c>
      <c r="J2040" t="s">
        <v>452</v>
      </c>
      <c r="K2040" t="s">
        <v>453</v>
      </c>
      <c r="L2040" t="s">
        <v>61</v>
      </c>
      <c r="M2040" t="s">
        <v>76</v>
      </c>
      <c r="N2040" t="s">
        <v>76</v>
      </c>
      <c r="O2040" t="s">
        <v>76</v>
      </c>
      <c r="P2040" t="s">
        <v>110</v>
      </c>
      <c r="Q2040">
        <v>1056</v>
      </c>
      <c r="R2040">
        <v>1056</v>
      </c>
      <c r="S2040">
        <v>250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518</v>
      </c>
      <c r="AH2040">
        <v>0</v>
      </c>
      <c r="AI2040">
        <v>518</v>
      </c>
      <c r="AJ2040">
        <v>489</v>
      </c>
      <c r="AK2040">
        <v>796</v>
      </c>
      <c r="AL2040">
        <v>0</v>
      </c>
      <c r="AM2040">
        <v>0</v>
      </c>
      <c r="AN2040">
        <v>260</v>
      </c>
      <c r="AO2040">
        <v>0</v>
      </c>
      <c r="AP2040">
        <v>1056</v>
      </c>
      <c r="AQ2040">
        <v>518</v>
      </c>
      <c r="AR2040">
        <v>0</v>
      </c>
      <c r="AS2040">
        <v>0</v>
      </c>
      <c r="AT2040" s="1">
        <v>539.71400000000006</v>
      </c>
      <c r="AU2040" s="1">
        <v>569937.98400000005</v>
      </c>
      <c r="AV2040" s="1">
        <v>279571.85200000001</v>
      </c>
      <c r="AW2040" s="1">
        <v>0</v>
      </c>
      <c r="AX2040" t="s">
        <v>453</v>
      </c>
    </row>
    <row r="2041" spans="1:50" x14ac:dyDescent="0.25">
      <c r="A2041" t="s">
        <v>4613</v>
      </c>
      <c r="B2041" t="s">
        <v>67</v>
      </c>
      <c r="C2041" t="s">
        <v>455</v>
      </c>
      <c r="D2041" t="s">
        <v>4614</v>
      </c>
      <c r="E2041" t="s">
        <v>4615</v>
      </c>
      <c r="F2041" t="s">
        <v>1063</v>
      </c>
      <c r="G2041" t="s">
        <v>71</v>
      </c>
      <c r="H2041" t="s">
        <v>72</v>
      </c>
      <c r="I2041" t="s">
        <v>73</v>
      </c>
      <c r="J2041" t="s">
        <v>1064</v>
      </c>
      <c r="K2041" t="s">
        <v>1065</v>
      </c>
      <c r="L2041" t="s">
        <v>61</v>
      </c>
      <c r="M2041" t="s">
        <v>62</v>
      </c>
      <c r="N2041" t="s">
        <v>76</v>
      </c>
      <c r="O2041" t="s">
        <v>76</v>
      </c>
      <c r="P2041" t="s">
        <v>77</v>
      </c>
      <c r="Q2041">
        <v>2</v>
      </c>
      <c r="R2041">
        <v>2</v>
      </c>
      <c r="S2041">
        <v>2</v>
      </c>
      <c r="T2041">
        <v>2</v>
      </c>
      <c r="U2041">
        <v>2</v>
      </c>
      <c r="V2041">
        <v>2</v>
      </c>
      <c r="W2041">
        <v>2</v>
      </c>
      <c r="X2041">
        <v>2</v>
      </c>
      <c r="Y2041">
        <v>2</v>
      </c>
      <c r="Z2041">
        <v>2</v>
      </c>
      <c r="AA2041">
        <v>2</v>
      </c>
      <c r="AB2041">
        <v>2</v>
      </c>
      <c r="AC2041">
        <v>2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2</v>
      </c>
      <c r="AL2041">
        <v>0</v>
      </c>
      <c r="AM2041">
        <v>0</v>
      </c>
      <c r="AN2041">
        <v>0</v>
      </c>
      <c r="AO2041">
        <v>0</v>
      </c>
      <c r="AP2041">
        <v>2</v>
      </c>
      <c r="AQ2041">
        <v>0</v>
      </c>
      <c r="AR2041">
        <v>0</v>
      </c>
      <c r="AS2041">
        <v>0</v>
      </c>
      <c r="AT2041" s="1">
        <v>666.95</v>
      </c>
      <c r="AU2041" s="1">
        <v>1333.9</v>
      </c>
      <c r="AV2041" s="1">
        <v>0</v>
      </c>
      <c r="AW2041" s="1">
        <v>1333.9</v>
      </c>
      <c r="AX2041" t="s">
        <v>1065</v>
      </c>
    </row>
    <row r="2042" spans="1:50" x14ac:dyDescent="0.25">
      <c r="A2042" t="s">
        <v>4616</v>
      </c>
      <c r="B2042" t="s">
        <v>101</v>
      </c>
      <c r="C2042" t="s">
        <v>4617</v>
      </c>
      <c r="D2042" t="s">
        <v>4618</v>
      </c>
      <c r="E2042" t="s">
        <v>4619</v>
      </c>
      <c r="F2042" t="s">
        <v>229</v>
      </c>
      <c r="G2042" t="s">
        <v>71</v>
      </c>
      <c r="H2042" t="s">
        <v>106</v>
      </c>
      <c r="I2042" t="s">
        <v>230</v>
      </c>
      <c r="J2042" t="s">
        <v>231</v>
      </c>
      <c r="K2042" t="s">
        <v>229</v>
      </c>
      <c r="L2042" t="s">
        <v>61</v>
      </c>
      <c r="M2042" t="s">
        <v>62</v>
      </c>
      <c r="N2042" t="s">
        <v>76</v>
      </c>
      <c r="O2042" t="s">
        <v>76</v>
      </c>
      <c r="P2042" t="s">
        <v>110</v>
      </c>
      <c r="Q2042">
        <v>2</v>
      </c>
      <c r="R2042">
        <v>2</v>
      </c>
      <c r="S2042">
        <v>2</v>
      </c>
      <c r="T2042">
        <v>2</v>
      </c>
      <c r="U2042">
        <v>2</v>
      </c>
      <c r="V2042">
        <v>2</v>
      </c>
      <c r="W2042">
        <v>2</v>
      </c>
      <c r="X2042">
        <v>2</v>
      </c>
      <c r="Y2042">
        <v>2</v>
      </c>
      <c r="Z2042">
        <v>2</v>
      </c>
      <c r="AA2042">
        <v>2</v>
      </c>
      <c r="AB2042">
        <v>2</v>
      </c>
      <c r="AC2042">
        <v>2</v>
      </c>
      <c r="AD2042">
        <v>2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2</v>
      </c>
      <c r="AL2042">
        <v>0</v>
      </c>
      <c r="AM2042">
        <v>0</v>
      </c>
      <c r="AN2042">
        <v>0</v>
      </c>
      <c r="AO2042">
        <v>0</v>
      </c>
      <c r="AP2042">
        <v>2</v>
      </c>
      <c r="AQ2042">
        <v>0</v>
      </c>
      <c r="AR2042">
        <v>0</v>
      </c>
      <c r="AS2042">
        <v>0</v>
      </c>
      <c r="AT2042" s="1">
        <v>413.29</v>
      </c>
      <c r="AU2042" s="1">
        <v>826.58</v>
      </c>
      <c r="AV2042" s="1">
        <v>0</v>
      </c>
      <c r="AW2042" s="1">
        <v>826.58</v>
      </c>
      <c r="AX2042" t="s">
        <v>229</v>
      </c>
    </row>
    <row r="2043" spans="1:50" x14ac:dyDescent="0.25">
      <c r="A2043" t="s">
        <v>6691</v>
      </c>
      <c r="B2043" t="s">
        <v>67</v>
      </c>
      <c r="C2043">
        <v>2014</v>
      </c>
      <c r="D2043" t="s">
        <v>6692</v>
      </c>
      <c r="E2043" t="s">
        <v>1543</v>
      </c>
      <c r="F2043" t="s">
        <v>1544</v>
      </c>
      <c r="G2043" t="s">
        <v>71</v>
      </c>
      <c r="H2043" t="s">
        <v>72</v>
      </c>
      <c r="I2043" t="s">
        <v>355</v>
      </c>
      <c r="J2043" t="s">
        <v>1545</v>
      </c>
      <c r="K2043" t="s">
        <v>1546</v>
      </c>
      <c r="L2043" t="s">
        <v>61</v>
      </c>
      <c r="M2043" t="s">
        <v>76</v>
      </c>
      <c r="N2043" t="s">
        <v>76</v>
      </c>
      <c r="O2043" t="s">
        <v>76</v>
      </c>
      <c r="P2043" t="s">
        <v>77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 s="1" t="s">
        <v>78</v>
      </c>
      <c r="AU2043" s="1">
        <v>0</v>
      </c>
      <c r="AV2043" s="1">
        <v>0</v>
      </c>
      <c r="AW2043" s="1">
        <v>0</v>
      </c>
      <c r="AX2043" t="s">
        <v>1546</v>
      </c>
    </row>
    <row r="2044" spans="1:50" x14ac:dyDescent="0.25">
      <c r="A2044" t="s">
        <v>6693</v>
      </c>
      <c r="B2044" t="s">
        <v>101</v>
      </c>
      <c r="C2044" t="s">
        <v>171</v>
      </c>
      <c r="D2044" t="s">
        <v>6694</v>
      </c>
      <c r="E2044" t="s">
        <v>262</v>
      </c>
      <c r="F2044" t="s">
        <v>263</v>
      </c>
      <c r="G2044" t="s">
        <v>71</v>
      </c>
      <c r="H2044" t="s">
        <v>106</v>
      </c>
      <c r="I2044" t="s">
        <v>73</v>
      </c>
      <c r="J2044" t="s">
        <v>264</v>
      </c>
      <c r="K2044" t="s">
        <v>265</v>
      </c>
      <c r="L2044" t="s">
        <v>61</v>
      </c>
      <c r="M2044" t="s">
        <v>76</v>
      </c>
      <c r="N2044" t="s">
        <v>76</v>
      </c>
      <c r="O2044" t="s">
        <v>76</v>
      </c>
      <c r="P2044" t="s">
        <v>110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 s="1" t="s">
        <v>78</v>
      </c>
      <c r="AU2044" s="1">
        <v>0</v>
      </c>
      <c r="AV2044" s="1">
        <v>0</v>
      </c>
      <c r="AW2044" s="1">
        <v>0</v>
      </c>
      <c r="AX2044" t="s">
        <v>265</v>
      </c>
    </row>
    <row r="2045" spans="1:50" x14ac:dyDescent="0.25">
      <c r="A2045" t="s">
        <v>6695</v>
      </c>
      <c r="B2045" t="s">
        <v>67</v>
      </c>
      <c r="C2045" t="s">
        <v>102</v>
      </c>
      <c r="D2045" t="s">
        <v>6696</v>
      </c>
      <c r="E2045" t="s">
        <v>6697</v>
      </c>
      <c r="F2045" t="s">
        <v>2010</v>
      </c>
      <c r="G2045" t="s">
        <v>71</v>
      </c>
      <c r="H2045" t="s">
        <v>72</v>
      </c>
      <c r="I2045" t="s">
        <v>73</v>
      </c>
      <c r="J2045" t="s">
        <v>2011</v>
      </c>
      <c r="K2045" t="s">
        <v>2012</v>
      </c>
      <c r="L2045" t="s">
        <v>61</v>
      </c>
      <c r="M2045" t="s">
        <v>76</v>
      </c>
      <c r="N2045" t="s">
        <v>76</v>
      </c>
      <c r="O2045" t="s">
        <v>76</v>
      </c>
      <c r="P2045" t="s">
        <v>77</v>
      </c>
      <c r="Q2045">
        <v>73</v>
      </c>
      <c r="R2045">
        <v>73</v>
      </c>
      <c r="S2045">
        <v>73</v>
      </c>
      <c r="T2045">
        <v>73</v>
      </c>
      <c r="U2045">
        <v>73</v>
      </c>
      <c r="V2045">
        <v>73</v>
      </c>
      <c r="W2045">
        <v>38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26</v>
      </c>
      <c r="AL2045">
        <v>0</v>
      </c>
      <c r="AM2045">
        <v>0</v>
      </c>
      <c r="AN2045">
        <v>47</v>
      </c>
      <c r="AO2045">
        <v>0</v>
      </c>
      <c r="AP2045">
        <v>73</v>
      </c>
      <c r="AQ2045">
        <v>0</v>
      </c>
      <c r="AR2045">
        <v>0</v>
      </c>
      <c r="AS2045">
        <v>0</v>
      </c>
      <c r="AT2045" s="1">
        <v>842.63</v>
      </c>
      <c r="AU2045" s="1">
        <v>61511.99</v>
      </c>
      <c r="AV2045" s="1">
        <v>0</v>
      </c>
      <c r="AW2045" s="1">
        <v>0</v>
      </c>
      <c r="AX2045" t="s">
        <v>2012</v>
      </c>
    </row>
    <row r="2046" spans="1:50" x14ac:dyDescent="0.25">
      <c r="A2046" t="s">
        <v>6698</v>
      </c>
      <c r="B2046" t="s">
        <v>67</v>
      </c>
      <c r="C2046">
        <v>2014</v>
      </c>
      <c r="D2046" t="s">
        <v>6699</v>
      </c>
      <c r="E2046" t="s">
        <v>1333</v>
      </c>
      <c r="F2046" t="s">
        <v>1334</v>
      </c>
      <c r="G2046" t="s">
        <v>71</v>
      </c>
      <c r="H2046" t="s">
        <v>72</v>
      </c>
      <c r="I2046" t="s">
        <v>133</v>
      </c>
      <c r="J2046" t="s">
        <v>134</v>
      </c>
      <c r="K2046" t="s">
        <v>1335</v>
      </c>
      <c r="L2046" t="s">
        <v>61</v>
      </c>
      <c r="M2046" t="s">
        <v>76</v>
      </c>
      <c r="N2046" t="s">
        <v>76</v>
      </c>
      <c r="O2046" t="s">
        <v>76</v>
      </c>
      <c r="P2046" t="s">
        <v>77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 s="1" t="s">
        <v>78</v>
      </c>
      <c r="AU2046" s="1">
        <v>0</v>
      </c>
      <c r="AV2046" s="1">
        <v>0</v>
      </c>
      <c r="AW2046" s="1">
        <v>0</v>
      </c>
      <c r="AX2046" t="s">
        <v>1335</v>
      </c>
    </row>
    <row r="2047" spans="1:50" x14ac:dyDescent="0.25">
      <c r="A2047" t="s">
        <v>6700</v>
      </c>
      <c r="B2047" t="s">
        <v>67</v>
      </c>
      <c r="C2047" t="s">
        <v>102</v>
      </c>
      <c r="D2047" t="s">
        <v>6701</v>
      </c>
      <c r="E2047" t="s">
        <v>4444</v>
      </c>
      <c r="F2047" t="s">
        <v>206</v>
      </c>
      <c r="G2047" t="s">
        <v>71</v>
      </c>
      <c r="H2047" t="s">
        <v>72</v>
      </c>
      <c r="I2047" t="s">
        <v>133</v>
      </c>
      <c r="J2047" t="s">
        <v>207</v>
      </c>
      <c r="K2047" t="s">
        <v>208</v>
      </c>
      <c r="L2047" t="s">
        <v>61</v>
      </c>
      <c r="M2047" t="s">
        <v>76</v>
      </c>
      <c r="N2047" t="s">
        <v>76</v>
      </c>
      <c r="O2047" t="s">
        <v>76</v>
      </c>
      <c r="P2047" t="s">
        <v>77</v>
      </c>
      <c r="Q2047">
        <v>1</v>
      </c>
      <c r="R2047">
        <v>1</v>
      </c>
      <c r="S2047">
        <v>1</v>
      </c>
      <c r="T2047">
        <v>1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1</v>
      </c>
      <c r="AQ2047">
        <v>0</v>
      </c>
      <c r="AR2047">
        <v>0</v>
      </c>
      <c r="AS2047">
        <v>0</v>
      </c>
      <c r="AT2047" s="1">
        <v>1096.2751000000001</v>
      </c>
      <c r="AU2047" s="1">
        <v>1096.2751000000001</v>
      </c>
      <c r="AV2047" s="1">
        <v>0</v>
      </c>
      <c r="AW2047" s="1">
        <v>0</v>
      </c>
      <c r="AX2047" t="s">
        <v>208</v>
      </c>
    </row>
    <row r="2048" spans="1:50" x14ac:dyDescent="0.25">
      <c r="A2048" t="s">
        <v>3710</v>
      </c>
      <c r="B2048" t="s">
        <v>67</v>
      </c>
      <c r="C2048">
        <v>2014</v>
      </c>
      <c r="D2048" t="s">
        <v>3711</v>
      </c>
      <c r="E2048" t="s">
        <v>334</v>
      </c>
      <c r="F2048" t="s">
        <v>335</v>
      </c>
      <c r="G2048" t="s">
        <v>71</v>
      </c>
      <c r="H2048" t="s">
        <v>72</v>
      </c>
      <c r="I2048" t="s">
        <v>230</v>
      </c>
      <c r="J2048" t="s">
        <v>336</v>
      </c>
      <c r="K2048" t="s">
        <v>335</v>
      </c>
      <c r="L2048" t="s">
        <v>61</v>
      </c>
      <c r="M2048" t="s">
        <v>76</v>
      </c>
      <c r="N2048" t="s">
        <v>76</v>
      </c>
      <c r="O2048" t="s">
        <v>76</v>
      </c>
      <c r="P2048" t="s">
        <v>77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 s="1" t="s">
        <v>78</v>
      </c>
      <c r="AU2048" s="1">
        <v>0</v>
      </c>
      <c r="AV2048" s="1">
        <v>0</v>
      </c>
      <c r="AW2048" s="1">
        <v>0</v>
      </c>
      <c r="AX2048" t="s">
        <v>335</v>
      </c>
    </row>
    <row r="2049" spans="1:50" x14ac:dyDescent="0.25">
      <c r="A2049" t="s">
        <v>3712</v>
      </c>
      <c r="B2049" t="s">
        <v>51</v>
      </c>
      <c r="C2049" t="s">
        <v>303</v>
      </c>
      <c r="D2049" t="s">
        <v>3713</v>
      </c>
      <c r="E2049" t="s">
        <v>3714</v>
      </c>
      <c r="F2049" t="s">
        <v>89</v>
      </c>
      <c r="G2049" t="s">
        <v>56</v>
      </c>
      <c r="H2049" t="s">
        <v>72</v>
      </c>
      <c r="I2049" t="s">
        <v>90</v>
      </c>
      <c r="J2049" t="s">
        <v>91</v>
      </c>
      <c r="K2049" t="s">
        <v>92</v>
      </c>
      <c r="L2049" t="s">
        <v>61</v>
      </c>
      <c r="M2049" t="s">
        <v>196</v>
      </c>
      <c r="N2049" t="s">
        <v>826</v>
      </c>
      <c r="O2049" t="s">
        <v>757</v>
      </c>
      <c r="P2049" t="s">
        <v>65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 s="1" t="s">
        <v>78</v>
      </c>
      <c r="AU2049" s="1">
        <v>0</v>
      </c>
      <c r="AV2049" s="1">
        <v>0</v>
      </c>
      <c r="AW2049" s="1">
        <v>0</v>
      </c>
      <c r="AX2049" t="s">
        <v>92</v>
      </c>
    </row>
    <row r="2050" spans="1:50" x14ac:dyDescent="0.25">
      <c r="A2050" t="s">
        <v>3715</v>
      </c>
      <c r="B2050" t="s">
        <v>67</v>
      </c>
      <c r="C2050">
        <v>2014</v>
      </c>
      <c r="D2050" t="s">
        <v>3716</v>
      </c>
      <c r="E2050" t="s">
        <v>69</v>
      </c>
      <c r="F2050" t="s">
        <v>70</v>
      </c>
      <c r="G2050" t="s">
        <v>71</v>
      </c>
      <c r="H2050" t="s">
        <v>72</v>
      </c>
      <c r="I2050" t="s">
        <v>73</v>
      </c>
      <c r="J2050" t="s">
        <v>74</v>
      </c>
      <c r="K2050" t="s">
        <v>75</v>
      </c>
      <c r="L2050" t="s">
        <v>61</v>
      </c>
      <c r="M2050" t="s">
        <v>76</v>
      </c>
      <c r="N2050" t="s">
        <v>76</v>
      </c>
      <c r="O2050" t="s">
        <v>76</v>
      </c>
      <c r="P2050" t="s">
        <v>77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 s="1" t="s">
        <v>78</v>
      </c>
      <c r="AU2050" s="1">
        <v>0</v>
      </c>
      <c r="AV2050" s="1">
        <v>0</v>
      </c>
      <c r="AW2050" s="1">
        <v>0</v>
      </c>
      <c r="AX2050" t="s">
        <v>75</v>
      </c>
    </row>
    <row r="2051" spans="1:50" x14ac:dyDescent="0.25">
      <c r="A2051" t="s">
        <v>3717</v>
      </c>
      <c r="B2051" t="s">
        <v>67</v>
      </c>
      <c r="C2051">
        <v>2014</v>
      </c>
      <c r="D2051" t="s">
        <v>3718</v>
      </c>
      <c r="E2051" t="s">
        <v>1543</v>
      </c>
      <c r="F2051" t="s">
        <v>1544</v>
      </c>
      <c r="G2051" t="s">
        <v>71</v>
      </c>
      <c r="H2051" t="s">
        <v>72</v>
      </c>
      <c r="I2051" t="s">
        <v>355</v>
      </c>
      <c r="J2051" t="s">
        <v>1545</v>
      </c>
      <c r="K2051" t="s">
        <v>1546</v>
      </c>
      <c r="L2051" t="s">
        <v>61</v>
      </c>
      <c r="M2051" t="s">
        <v>76</v>
      </c>
      <c r="N2051" t="s">
        <v>76</v>
      </c>
      <c r="O2051" t="s">
        <v>76</v>
      </c>
      <c r="P2051" t="s">
        <v>77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 s="1" t="s">
        <v>78</v>
      </c>
      <c r="AU2051" s="1">
        <v>0</v>
      </c>
      <c r="AV2051" s="1">
        <v>0</v>
      </c>
      <c r="AW2051" s="1">
        <v>0</v>
      </c>
      <c r="AX2051" t="s">
        <v>1546</v>
      </c>
    </row>
    <row r="2052" spans="1:50" x14ac:dyDescent="0.25">
      <c r="A2052" t="s">
        <v>3719</v>
      </c>
      <c r="B2052" t="s">
        <v>67</v>
      </c>
      <c r="C2052">
        <v>2014</v>
      </c>
      <c r="D2052" t="s">
        <v>3720</v>
      </c>
      <c r="E2052" t="s">
        <v>1032</v>
      </c>
      <c r="F2052" t="s">
        <v>1033</v>
      </c>
      <c r="G2052" t="s">
        <v>71</v>
      </c>
      <c r="H2052" t="s">
        <v>72</v>
      </c>
      <c r="I2052" t="s">
        <v>133</v>
      </c>
      <c r="J2052" t="s">
        <v>1034</v>
      </c>
      <c r="K2052" t="s">
        <v>1035</v>
      </c>
      <c r="L2052" t="s">
        <v>61</v>
      </c>
      <c r="M2052" t="s">
        <v>76</v>
      </c>
      <c r="N2052" t="s">
        <v>76</v>
      </c>
      <c r="O2052" t="s">
        <v>76</v>
      </c>
      <c r="P2052" t="s">
        <v>77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 s="1" t="s">
        <v>78</v>
      </c>
      <c r="AU2052" s="1">
        <v>0</v>
      </c>
      <c r="AV2052" s="1">
        <v>0</v>
      </c>
      <c r="AW2052" s="1">
        <v>0</v>
      </c>
      <c r="AX2052" t="s">
        <v>1035</v>
      </c>
    </row>
    <row r="2053" spans="1:50" x14ac:dyDescent="0.25">
      <c r="A2053" t="s">
        <v>3366</v>
      </c>
      <c r="B2053" t="s">
        <v>101</v>
      </c>
      <c r="C2053" t="s">
        <v>76</v>
      </c>
      <c r="D2053" t="s">
        <v>3367</v>
      </c>
      <c r="E2053" t="s">
        <v>2824</v>
      </c>
      <c r="F2053" t="s">
        <v>657</v>
      </c>
      <c r="G2053" t="s">
        <v>71</v>
      </c>
      <c r="H2053" t="s">
        <v>106</v>
      </c>
      <c r="I2053" t="s">
        <v>230</v>
      </c>
      <c r="J2053" t="s">
        <v>658</v>
      </c>
      <c r="K2053" t="s">
        <v>659</v>
      </c>
      <c r="L2053" t="s">
        <v>61</v>
      </c>
      <c r="M2053" t="s">
        <v>76</v>
      </c>
      <c r="N2053" t="s">
        <v>76</v>
      </c>
      <c r="O2053" t="s">
        <v>76</v>
      </c>
      <c r="P2053" t="s">
        <v>110</v>
      </c>
      <c r="Q2053">
        <v>13</v>
      </c>
      <c r="R2053">
        <v>13</v>
      </c>
      <c r="S2053">
        <v>13</v>
      </c>
      <c r="T2053">
        <v>13</v>
      </c>
      <c r="U2053">
        <v>13</v>
      </c>
      <c r="V2053">
        <v>13</v>
      </c>
      <c r="W2053">
        <v>13</v>
      </c>
      <c r="X2053">
        <v>13</v>
      </c>
      <c r="Y2053">
        <v>13</v>
      </c>
      <c r="Z2053">
        <v>13</v>
      </c>
      <c r="AA2053">
        <v>13</v>
      </c>
      <c r="AB2053">
        <v>13</v>
      </c>
      <c r="AC2053">
        <v>13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13</v>
      </c>
      <c r="AL2053">
        <v>0</v>
      </c>
      <c r="AM2053">
        <v>0</v>
      </c>
      <c r="AN2053">
        <v>0</v>
      </c>
      <c r="AO2053">
        <v>0</v>
      </c>
      <c r="AP2053">
        <v>13</v>
      </c>
      <c r="AQ2053">
        <v>0</v>
      </c>
      <c r="AR2053">
        <v>0</v>
      </c>
      <c r="AS2053">
        <v>0</v>
      </c>
      <c r="AT2053" s="1">
        <v>243.65</v>
      </c>
      <c r="AU2053" s="1">
        <v>3167.4500000000003</v>
      </c>
      <c r="AV2053" s="1">
        <v>0</v>
      </c>
      <c r="AW2053" s="1">
        <v>3167.4500000000003</v>
      </c>
      <c r="AX2053" t="s">
        <v>659</v>
      </c>
    </row>
    <row r="2054" spans="1:50" x14ac:dyDescent="0.25">
      <c r="A2054" t="s">
        <v>3368</v>
      </c>
      <c r="B2054" t="s">
        <v>67</v>
      </c>
      <c r="C2054">
        <v>2014</v>
      </c>
      <c r="D2054" t="s">
        <v>3369</v>
      </c>
      <c r="E2054" t="s">
        <v>2169</v>
      </c>
      <c r="F2054" t="s">
        <v>2170</v>
      </c>
      <c r="G2054" t="s">
        <v>71</v>
      </c>
      <c r="H2054" t="s">
        <v>72</v>
      </c>
      <c r="I2054" t="s">
        <v>73</v>
      </c>
      <c r="J2054" t="s">
        <v>2171</v>
      </c>
      <c r="K2054" t="s">
        <v>2172</v>
      </c>
      <c r="L2054" t="s">
        <v>61</v>
      </c>
      <c r="M2054" t="s">
        <v>76</v>
      </c>
      <c r="N2054" t="s">
        <v>76</v>
      </c>
      <c r="O2054" t="s">
        <v>76</v>
      </c>
      <c r="P2054" t="s">
        <v>77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 s="1" t="s">
        <v>78</v>
      </c>
      <c r="AU2054" s="1">
        <v>0</v>
      </c>
      <c r="AV2054" s="1">
        <v>0</v>
      </c>
      <c r="AW2054" s="1">
        <v>0</v>
      </c>
      <c r="AX2054" t="s">
        <v>2172</v>
      </c>
    </row>
    <row r="2055" spans="1:50" x14ac:dyDescent="0.25">
      <c r="A2055" t="s">
        <v>3490</v>
      </c>
      <c r="B2055" t="s">
        <v>67</v>
      </c>
      <c r="C2055">
        <v>2014</v>
      </c>
      <c r="D2055" t="s">
        <v>3491</v>
      </c>
      <c r="E2055" t="s">
        <v>1990</v>
      </c>
      <c r="F2055" t="s">
        <v>987</v>
      </c>
      <c r="G2055" t="s">
        <v>71</v>
      </c>
      <c r="H2055" t="s">
        <v>72</v>
      </c>
      <c r="I2055" t="s">
        <v>73</v>
      </c>
      <c r="J2055" t="s">
        <v>988</v>
      </c>
      <c r="K2055" t="s">
        <v>989</v>
      </c>
      <c r="L2055" t="s">
        <v>61</v>
      </c>
      <c r="M2055" t="s">
        <v>76</v>
      </c>
      <c r="N2055" t="s">
        <v>76</v>
      </c>
      <c r="O2055" t="s">
        <v>76</v>
      </c>
      <c r="P2055" t="s">
        <v>77</v>
      </c>
      <c r="Q2055">
        <v>21</v>
      </c>
      <c r="R2055">
        <v>21</v>
      </c>
      <c r="S2055">
        <v>21</v>
      </c>
      <c r="T2055">
        <v>21</v>
      </c>
      <c r="U2055">
        <v>21</v>
      </c>
      <c r="V2055">
        <v>21</v>
      </c>
      <c r="W2055">
        <v>21</v>
      </c>
      <c r="X2055">
        <v>21</v>
      </c>
      <c r="Y2055">
        <v>21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21</v>
      </c>
      <c r="AL2055">
        <v>0</v>
      </c>
      <c r="AM2055">
        <v>0</v>
      </c>
      <c r="AN2055">
        <v>0</v>
      </c>
      <c r="AO2055">
        <v>0</v>
      </c>
      <c r="AP2055">
        <v>21</v>
      </c>
      <c r="AQ2055">
        <v>0</v>
      </c>
      <c r="AR2055">
        <v>0</v>
      </c>
      <c r="AS2055">
        <v>0</v>
      </c>
      <c r="AT2055" s="1">
        <v>606.61</v>
      </c>
      <c r="AU2055" s="1">
        <v>12738.81</v>
      </c>
      <c r="AV2055" s="1">
        <v>0</v>
      </c>
      <c r="AW2055" s="1">
        <v>12738.81</v>
      </c>
      <c r="AX2055" t="s">
        <v>989</v>
      </c>
    </row>
    <row r="2056" spans="1:50" x14ac:dyDescent="0.25">
      <c r="A2056" t="s">
        <v>3492</v>
      </c>
      <c r="B2056" t="s">
        <v>51</v>
      </c>
      <c r="C2056" t="s">
        <v>52</v>
      </c>
      <c r="D2056" t="s">
        <v>3493</v>
      </c>
      <c r="E2056" t="s">
        <v>3494</v>
      </c>
      <c r="F2056" t="s">
        <v>2615</v>
      </c>
      <c r="G2056" t="s">
        <v>56</v>
      </c>
      <c r="H2056" t="s">
        <v>57</v>
      </c>
      <c r="I2056" t="s">
        <v>90</v>
      </c>
      <c r="J2056" t="s">
        <v>2616</v>
      </c>
      <c r="K2056" t="s">
        <v>1866</v>
      </c>
      <c r="L2056" t="s">
        <v>61</v>
      </c>
      <c r="M2056" t="s">
        <v>62</v>
      </c>
      <c r="N2056" t="s">
        <v>63</v>
      </c>
      <c r="O2056" t="s">
        <v>372</v>
      </c>
      <c r="P2056" t="s">
        <v>65</v>
      </c>
      <c r="Q2056">
        <v>241</v>
      </c>
      <c r="R2056">
        <v>241</v>
      </c>
      <c r="S2056">
        <v>241</v>
      </c>
      <c r="T2056">
        <v>241</v>
      </c>
      <c r="U2056">
        <v>241</v>
      </c>
      <c r="V2056">
        <v>241</v>
      </c>
      <c r="W2056">
        <v>241</v>
      </c>
      <c r="X2056">
        <v>241</v>
      </c>
      <c r="Y2056">
        <v>241</v>
      </c>
      <c r="Z2056">
        <v>241</v>
      </c>
      <c r="AA2056">
        <v>241</v>
      </c>
      <c r="AB2056">
        <v>241</v>
      </c>
      <c r="AC2056">
        <v>241</v>
      </c>
      <c r="AD2056">
        <v>241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241</v>
      </c>
      <c r="AL2056">
        <v>0</v>
      </c>
      <c r="AM2056">
        <v>0</v>
      </c>
      <c r="AN2056">
        <v>0</v>
      </c>
      <c r="AO2056">
        <v>0</v>
      </c>
      <c r="AP2056">
        <v>241</v>
      </c>
      <c r="AQ2056">
        <v>0</v>
      </c>
      <c r="AR2056">
        <v>0</v>
      </c>
      <c r="AS2056">
        <v>0</v>
      </c>
      <c r="AT2056" s="1">
        <v>392.01</v>
      </c>
      <c r="AU2056" s="1">
        <v>94474.41</v>
      </c>
      <c r="AV2056" s="1">
        <v>0</v>
      </c>
      <c r="AW2056" s="1">
        <v>94474.41</v>
      </c>
      <c r="AX2056" t="s">
        <v>1866</v>
      </c>
    </row>
    <row r="2057" spans="1:50" x14ac:dyDescent="0.25">
      <c r="A2057" t="s">
        <v>3495</v>
      </c>
      <c r="B2057" t="s">
        <v>101</v>
      </c>
      <c r="C2057" t="s">
        <v>171</v>
      </c>
      <c r="D2057" t="s">
        <v>3496</v>
      </c>
      <c r="E2057" t="s">
        <v>3497</v>
      </c>
      <c r="F2057" t="s">
        <v>1773</v>
      </c>
      <c r="G2057" t="s">
        <v>71</v>
      </c>
      <c r="H2057" t="s">
        <v>106</v>
      </c>
      <c r="I2057" t="s">
        <v>73</v>
      </c>
      <c r="J2057" t="s">
        <v>1774</v>
      </c>
      <c r="K2057" t="s">
        <v>1775</v>
      </c>
      <c r="L2057" t="s">
        <v>61</v>
      </c>
      <c r="M2057" t="s">
        <v>76</v>
      </c>
      <c r="N2057" t="s">
        <v>76</v>
      </c>
      <c r="O2057" t="s">
        <v>76</v>
      </c>
      <c r="P2057" t="s">
        <v>110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 s="1" t="s">
        <v>78</v>
      </c>
      <c r="AU2057" s="1">
        <v>0</v>
      </c>
      <c r="AV2057" s="1">
        <v>0</v>
      </c>
      <c r="AW2057" s="1">
        <v>0</v>
      </c>
      <c r="AX2057" t="s">
        <v>1775</v>
      </c>
    </row>
    <row r="2058" spans="1:50" x14ac:dyDescent="0.25">
      <c r="A2058" t="s">
        <v>3856</v>
      </c>
      <c r="B2058" t="s">
        <v>101</v>
      </c>
      <c r="C2058" t="s">
        <v>156</v>
      </c>
      <c r="D2058" t="s">
        <v>3857</v>
      </c>
      <c r="E2058" t="s">
        <v>328</v>
      </c>
      <c r="F2058" t="s">
        <v>329</v>
      </c>
      <c r="G2058" t="s">
        <v>71</v>
      </c>
      <c r="H2058" t="s">
        <v>106</v>
      </c>
      <c r="I2058" t="s">
        <v>73</v>
      </c>
      <c r="J2058" t="s">
        <v>330</v>
      </c>
      <c r="K2058" t="s">
        <v>331</v>
      </c>
      <c r="L2058" t="s">
        <v>61</v>
      </c>
      <c r="M2058" t="s">
        <v>76</v>
      </c>
      <c r="N2058" t="s">
        <v>76</v>
      </c>
      <c r="O2058" t="s">
        <v>76</v>
      </c>
      <c r="P2058" t="s">
        <v>110</v>
      </c>
      <c r="Q2058">
        <v>9</v>
      </c>
      <c r="R2058">
        <v>9</v>
      </c>
      <c r="S2058">
        <v>9</v>
      </c>
      <c r="T2058">
        <v>9</v>
      </c>
      <c r="U2058">
        <v>9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9</v>
      </c>
      <c r="AL2058">
        <v>0</v>
      </c>
      <c r="AM2058">
        <v>0</v>
      </c>
      <c r="AN2058">
        <v>0</v>
      </c>
      <c r="AO2058">
        <v>0</v>
      </c>
      <c r="AP2058">
        <v>9</v>
      </c>
      <c r="AQ2058">
        <v>0</v>
      </c>
      <c r="AR2058">
        <v>0</v>
      </c>
      <c r="AS2058">
        <v>0</v>
      </c>
      <c r="AT2058" s="1">
        <v>325.49</v>
      </c>
      <c r="AU2058" s="1">
        <v>2929.41</v>
      </c>
      <c r="AV2058" s="1">
        <v>0</v>
      </c>
      <c r="AW2058" s="1">
        <v>0</v>
      </c>
      <c r="AX2058" t="s">
        <v>331</v>
      </c>
    </row>
    <row r="2059" spans="1:50" x14ac:dyDescent="0.25">
      <c r="A2059" t="s">
        <v>3886</v>
      </c>
      <c r="B2059" t="s">
        <v>51</v>
      </c>
      <c r="C2059" t="s">
        <v>143</v>
      </c>
      <c r="D2059" t="s">
        <v>3887</v>
      </c>
      <c r="E2059" t="s">
        <v>3888</v>
      </c>
      <c r="F2059" t="s">
        <v>714</v>
      </c>
      <c r="G2059" t="s">
        <v>56</v>
      </c>
      <c r="H2059" t="s">
        <v>72</v>
      </c>
      <c r="I2059" t="s">
        <v>90</v>
      </c>
      <c r="J2059" t="s">
        <v>715</v>
      </c>
      <c r="K2059" t="s">
        <v>716</v>
      </c>
      <c r="L2059" t="s">
        <v>61</v>
      </c>
      <c r="M2059" t="s">
        <v>76</v>
      </c>
      <c r="N2059" t="s">
        <v>76</v>
      </c>
      <c r="O2059" t="s">
        <v>76</v>
      </c>
      <c r="P2059" t="s">
        <v>65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 s="1" t="s">
        <v>78</v>
      </c>
      <c r="AU2059" s="1">
        <v>0</v>
      </c>
      <c r="AV2059" s="1">
        <v>0</v>
      </c>
      <c r="AW2059" s="1">
        <v>0</v>
      </c>
      <c r="AX2059" t="s">
        <v>716</v>
      </c>
    </row>
    <row r="2060" spans="1:50" x14ac:dyDescent="0.25">
      <c r="A2060" t="s">
        <v>3889</v>
      </c>
      <c r="B2060" t="s">
        <v>101</v>
      </c>
      <c r="C2060" t="s">
        <v>468</v>
      </c>
      <c r="D2060" t="s">
        <v>3890</v>
      </c>
      <c r="E2060" t="s">
        <v>3891</v>
      </c>
      <c r="F2060" t="s">
        <v>263</v>
      </c>
      <c r="G2060" t="s">
        <v>71</v>
      </c>
      <c r="H2060" t="s">
        <v>106</v>
      </c>
      <c r="I2060" t="s">
        <v>73</v>
      </c>
      <c r="J2060" t="s">
        <v>264</v>
      </c>
      <c r="K2060" t="s">
        <v>265</v>
      </c>
      <c r="L2060" t="s">
        <v>61</v>
      </c>
      <c r="M2060" t="s">
        <v>76</v>
      </c>
      <c r="N2060" t="s">
        <v>76</v>
      </c>
      <c r="O2060" t="s">
        <v>76</v>
      </c>
      <c r="P2060" t="s">
        <v>110</v>
      </c>
      <c r="Q2060">
        <v>68</v>
      </c>
      <c r="R2060">
        <v>68</v>
      </c>
      <c r="S2060">
        <v>68</v>
      </c>
      <c r="T2060">
        <v>68</v>
      </c>
      <c r="U2060">
        <v>68</v>
      </c>
      <c r="V2060">
        <v>68</v>
      </c>
      <c r="W2060">
        <v>68</v>
      </c>
      <c r="X2060">
        <v>68</v>
      </c>
      <c r="Y2060">
        <v>68</v>
      </c>
      <c r="Z2060">
        <v>68</v>
      </c>
      <c r="AA2060">
        <v>68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68</v>
      </c>
      <c r="AL2060">
        <v>0</v>
      </c>
      <c r="AM2060">
        <v>0</v>
      </c>
      <c r="AN2060">
        <v>0</v>
      </c>
      <c r="AO2060">
        <v>0</v>
      </c>
      <c r="AP2060">
        <v>68</v>
      </c>
      <c r="AQ2060">
        <v>0</v>
      </c>
      <c r="AR2060">
        <v>0</v>
      </c>
      <c r="AS2060">
        <v>0</v>
      </c>
      <c r="AT2060" s="1">
        <v>286.17</v>
      </c>
      <c r="AU2060" s="1">
        <v>19459.560000000001</v>
      </c>
      <c r="AV2060" s="1">
        <v>0</v>
      </c>
      <c r="AW2060" s="1">
        <v>19459.560000000001</v>
      </c>
      <c r="AX2060" t="s">
        <v>265</v>
      </c>
    </row>
    <row r="2061" spans="1:50" x14ac:dyDescent="0.25">
      <c r="A2061" t="s">
        <v>3892</v>
      </c>
      <c r="B2061" t="s">
        <v>67</v>
      </c>
      <c r="C2061">
        <v>2014</v>
      </c>
      <c r="D2061" t="s">
        <v>3893</v>
      </c>
      <c r="E2061" t="s">
        <v>256</v>
      </c>
      <c r="F2061" t="s">
        <v>257</v>
      </c>
      <c r="G2061" t="s">
        <v>71</v>
      </c>
      <c r="H2061" t="s">
        <v>72</v>
      </c>
      <c r="I2061" t="s">
        <v>133</v>
      </c>
      <c r="J2061" t="s">
        <v>258</v>
      </c>
      <c r="K2061" t="s">
        <v>259</v>
      </c>
      <c r="L2061" t="s">
        <v>61</v>
      </c>
      <c r="M2061" t="s">
        <v>76</v>
      </c>
      <c r="N2061" t="s">
        <v>76</v>
      </c>
      <c r="O2061" t="s">
        <v>76</v>
      </c>
      <c r="P2061" t="s">
        <v>77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 s="1" t="s">
        <v>78</v>
      </c>
      <c r="AU2061" s="1">
        <v>0</v>
      </c>
      <c r="AV2061" s="1">
        <v>0</v>
      </c>
      <c r="AW2061" s="1">
        <v>0</v>
      </c>
      <c r="AX2061" t="s">
        <v>259</v>
      </c>
    </row>
    <row r="2062" spans="1:50" x14ac:dyDescent="0.25">
      <c r="A2062" t="s">
        <v>8364</v>
      </c>
      <c r="B2062" t="s">
        <v>51</v>
      </c>
      <c r="C2062" t="s">
        <v>143</v>
      </c>
      <c r="D2062" t="s">
        <v>8365</v>
      </c>
      <c r="E2062" t="s">
        <v>8366</v>
      </c>
      <c r="F2062" t="s">
        <v>8258</v>
      </c>
      <c r="G2062" t="s">
        <v>56</v>
      </c>
      <c r="H2062" t="s">
        <v>72</v>
      </c>
      <c r="I2062" t="s">
        <v>90</v>
      </c>
      <c r="J2062" t="s">
        <v>8259</v>
      </c>
      <c r="K2062" t="s">
        <v>8260</v>
      </c>
      <c r="L2062" t="s">
        <v>61</v>
      </c>
      <c r="M2062" t="s">
        <v>76</v>
      </c>
      <c r="N2062" t="s">
        <v>76</v>
      </c>
      <c r="O2062" t="s">
        <v>76</v>
      </c>
      <c r="P2062" t="s">
        <v>65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2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 s="1" t="s">
        <v>78</v>
      </c>
      <c r="AU2062" s="1">
        <v>0</v>
      </c>
      <c r="AV2062" s="1">
        <v>0</v>
      </c>
      <c r="AW2062" s="1">
        <v>0</v>
      </c>
      <c r="AX2062" t="s">
        <v>8260</v>
      </c>
    </row>
    <row r="2063" spans="1:50" x14ac:dyDescent="0.25">
      <c r="A2063" t="s">
        <v>6702</v>
      </c>
      <c r="B2063" t="s">
        <v>67</v>
      </c>
      <c r="C2063">
        <v>2014</v>
      </c>
      <c r="D2063" t="s">
        <v>6703</v>
      </c>
      <c r="E2063" t="s">
        <v>1543</v>
      </c>
      <c r="F2063" t="s">
        <v>1544</v>
      </c>
      <c r="G2063" t="s">
        <v>71</v>
      </c>
      <c r="H2063" t="s">
        <v>72</v>
      </c>
      <c r="I2063" t="s">
        <v>355</v>
      </c>
      <c r="J2063" t="s">
        <v>1545</v>
      </c>
      <c r="K2063" t="s">
        <v>1546</v>
      </c>
      <c r="L2063" t="s">
        <v>61</v>
      </c>
      <c r="M2063" t="s">
        <v>76</v>
      </c>
      <c r="N2063" t="s">
        <v>76</v>
      </c>
      <c r="O2063" t="s">
        <v>76</v>
      </c>
      <c r="P2063" t="s">
        <v>77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 s="1" t="s">
        <v>78</v>
      </c>
      <c r="AU2063" s="1">
        <v>0</v>
      </c>
      <c r="AV2063" s="1">
        <v>0</v>
      </c>
      <c r="AW2063" s="1">
        <v>0</v>
      </c>
      <c r="AX2063" t="s">
        <v>1546</v>
      </c>
    </row>
    <row r="2064" spans="1:50" x14ac:dyDescent="0.25">
      <c r="A2064" t="s">
        <v>6704</v>
      </c>
      <c r="B2064" t="s">
        <v>51</v>
      </c>
      <c r="C2064" t="s">
        <v>156</v>
      </c>
      <c r="D2064" t="s">
        <v>6705</v>
      </c>
      <c r="E2064" t="s">
        <v>6706</v>
      </c>
      <c r="F2064" t="s">
        <v>2233</v>
      </c>
      <c r="G2064" t="s">
        <v>56</v>
      </c>
      <c r="H2064" t="s">
        <v>57</v>
      </c>
      <c r="I2064" t="s">
        <v>90</v>
      </c>
      <c r="J2064" t="s">
        <v>505</v>
      </c>
      <c r="K2064" t="s">
        <v>2234</v>
      </c>
      <c r="L2064" t="s">
        <v>61</v>
      </c>
      <c r="M2064" t="s">
        <v>62</v>
      </c>
      <c r="N2064" t="s">
        <v>76</v>
      </c>
      <c r="O2064" t="s">
        <v>76</v>
      </c>
      <c r="P2064" t="s">
        <v>65</v>
      </c>
      <c r="Q2064">
        <v>1274</v>
      </c>
      <c r="R2064">
        <v>1274</v>
      </c>
      <c r="S2064">
        <v>1274</v>
      </c>
      <c r="T2064">
        <v>1274</v>
      </c>
      <c r="U2064">
        <v>1274</v>
      </c>
      <c r="V2064">
        <v>386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952</v>
      </c>
      <c r="AH2064">
        <v>0</v>
      </c>
      <c r="AI2064">
        <v>952</v>
      </c>
      <c r="AJ2064">
        <v>180</v>
      </c>
      <c r="AK2064">
        <v>1253</v>
      </c>
      <c r="AL2064">
        <v>21</v>
      </c>
      <c r="AM2064">
        <v>0</v>
      </c>
      <c r="AN2064">
        <v>0</v>
      </c>
      <c r="AO2064">
        <v>0</v>
      </c>
      <c r="AP2064">
        <v>1274</v>
      </c>
      <c r="AQ2064">
        <v>0</v>
      </c>
      <c r="AR2064">
        <v>952</v>
      </c>
      <c r="AS2064">
        <v>460</v>
      </c>
      <c r="AT2064" s="1">
        <v>469.27</v>
      </c>
      <c r="AU2064" s="1">
        <v>597849.98</v>
      </c>
      <c r="AV2064" s="1">
        <v>446745.04</v>
      </c>
      <c r="AW2064" s="1">
        <v>0</v>
      </c>
      <c r="AX2064" t="s">
        <v>2234</v>
      </c>
    </row>
    <row r="2065" spans="1:50" x14ac:dyDescent="0.25">
      <c r="A2065" t="s">
        <v>6707</v>
      </c>
      <c r="B2065" t="s">
        <v>51</v>
      </c>
      <c r="C2065" t="s">
        <v>156</v>
      </c>
      <c r="D2065" t="s">
        <v>6708</v>
      </c>
      <c r="E2065" t="s">
        <v>4292</v>
      </c>
      <c r="F2065" t="s">
        <v>612</v>
      </c>
      <c r="G2065" t="s">
        <v>56</v>
      </c>
      <c r="H2065" t="s">
        <v>57</v>
      </c>
      <c r="I2065" t="s">
        <v>90</v>
      </c>
      <c r="J2065" t="s">
        <v>307</v>
      </c>
      <c r="K2065" t="s">
        <v>613</v>
      </c>
      <c r="L2065" t="s">
        <v>61</v>
      </c>
      <c r="M2065" t="s">
        <v>62</v>
      </c>
      <c r="N2065" t="s">
        <v>76</v>
      </c>
      <c r="O2065" t="s">
        <v>76</v>
      </c>
      <c r="P2065" t="s">
        <v>65</v>
      </c>
      <c r="Q2065">
        <v>87</v>
      </c>
      <c r="R2065">
        <v>87</v>
      </c>
      <c r="S2065">
        <v>87</v>
      </c>
      <c r="T2065">
        <v>87</v>
      </c>
      <c r="U2065">
        <v>87</v>
      </c>
      <c r="V2065">
        <v>87</v>
      </c>
      <c r="W2065">
        <v>87</v>
      </c>
      <c r="X2065">
        <v>87</v>
      </c>
      <c r="Y2065">
        <v>87</v>
      </c>
      <c r="Z2065">
        <v>87</v>
      </c>
      <c r="AA2065">
        <v>87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52</v>
      </c>
      <c r="AL2065">
        <v>35</v>
      </c>
      <c r="AM2065">
        <v>0</v>
      </c>
      <c r="AN2065">
        <v>0</v>
      </c>
      <c r="AO2065">
        <v>0</v>
      </c>
      <c r="AP2065">
        <v>87</v>
      </c>
      <c r="AQ2065">
        <v>0</v>
      </c>
      <c r="AR2065">
        <v>0</v>
      </c>
      <c r="AS2065">
        <v>0</v>
      </c>
      <c r="AT2065" s="1">
        <v>372.43</v>
      </c>
      <c r="AU2065" s="1">
        <v>32401.41</v>
      </c>
      <c r="AV2065" s="1">
        <v>0</v>
      </c>
      <c r="AW2065" s="1">
        <v>32401.41</v>
      </c>
      <c r="AX2065" t="s">
        <v>613</v>
      </c>
    </row>
    <row r="2066" spans="1:50" x14ac:dyDescent="0.25">
      <c r="A2066" t="s">
        <v>6709</v>
      </c>
      <c r="B2066" t="s">
        <v>101</v>
      </c>
      <c r="C2066" t="s">
        <v>864</v>
      </c>
      <c r="D2066" t="s">
        <v>6710</v>
      </c>
      <c r="E2066" t="s">
        <v>6711</v>
      </c>
      <c r="F2066" t="s">
        <v>556</v>
      </c>
      <c r="G2066" t="s">
        <v>71</v>
      </c>
      <c r="H2066" t="s">
        <v>106</v>
      </c>
      <c r="I2066" t="s">
        <v>355</v>
      </c>
      <c r="J2066" t="s">
        <v>557</v>
      </c>
      <c r="K2066" t="s">
        <v>558</v>
      </c>
      <c r="L2066" t="s">
        <v>61</v>
      </c>
      <c r="M2066" t="s">
        <v>62</v>
      </c>
      <c r="N2066" t="s">
        <v>63</v>
      </c>
      <c r="O2066" t="s">
        <v>885</v>
      </c>
      <c r="P2066" t="s">
        <v>110</v>
      </c>
      <c r="Q2066">
        <v>1</v>
      </c>
      <c r="R2066">
        <v>1</v>
      </c>
      <c r="S2066">
        <v>1</v>
      </c>
      <c r="T2066">
        <v>1</v>
      </c>
      <c r="U2066">
        <v>1</v>
      </c>
      <c r="V2066">
        <v>1</v>
      </c>
      <c r="W2066">
        <v>1</v>
      </c>
      <c r="X2066">
        <v>1</v>
      </c>
      <c r="Y2066">
        <v>1</v>
      </c>
      <c r="Z2066">
        <v>1</v>
      </c>
      <c r="AA2066">
        <v>1</v>
      </c>
      <c r="AB2066">
        <v>1</v>
      </c>
      <c r="AC2066">
        <v>1</v>
      </c>
      <c r="AD2066">
        <v>1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</v>
      </c>
      <c r="AL2066">
        <v>0</v>
      </c>
      <c r="AM2066">
        <v>0</v>
      </c>
      <c r="AN2066">
        <v>0</v>
      </c>
      <c r="AO2066">
        <v>0</v>
      </c>
      <c r="AP2066">
        <v>1</v>
      </c>
      <c r="AQ2066">
        <v>0</v>
      </c>
      <c r="AR2066">
        <v>0</v>
      </c>
      <c r="AS2066">
        <v>0</v>
      </c>
      <c r="AT2066" s="1">
        <v>689.13</v>
      </c>
      <c r="AU2066" s="1">
        <v>689.13</v>
      </c>
      <c r="AV2066" s="1">
        <v>0</v>
      </c>
      <c r="AW2066" s="1">
        <v>689.13</v>
      </c>
      <c r="AX2066" t="s">
        <v>558</v>
      </c>
    </row>
    <row r="2067" spans="1:50" x14ac:dyDescent="0.25">
      <c r="A2067" t="s">
        <v>6712</v>
      </c>
      <c r="B2067" t="s">
        <v>67</v>
      </c>
      <c r="C2067" t="s">
        <v>284</v>
      </c>
      <c r="D2067" t="s">
        <v>6713</v>
      </c>
      <c r="E2067" t="s">
        <v>6714</v>
      </c>
      <c r="F2067" t="s">
        <v>4509</v>
      </c>
      <c r="G2067" t="s">
        <v>71</v>
      </c>
      <c r="H2067" t="s">
        <v>72</v>
      </c>
      <c r="I2067" t="s">
        <v>73</v>
      </c>
      <c r="J2067" t="s">
        <v>4510</v>
      </c>
      <c r="K2067" t="s">
        <v>4511</v>
      </c>
      <c r="L2067" t="s">
        <v>61</v>
      </c>
      <c r="M2067" t="s">
        <v>76</v>
      </c>
      <c r="N2067" t="s">
        <v>76</v>
      </c>
      <c r="O2067" t="s">
        <v>76</v>
      </c>
      <c r="P2067" t="s">
        <v>77</v>
      </c>
      <c r="Q2067">
        <v>767</v>
      </c>
      <c r="R2067">
        <v>767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2123</v>
      </c>
      <c r="AF2067">
        <v>0</v>
      </c>
      <c r="AG2067">
        <v>0</v>
      </c>
      <c r="AH2067">
        <v>0</v>
      </c>
      <c r="AI2067">
        <v>2123</v>
      </c>
      <c r="AJ2067">
        <v>117</v>
      </c>
      <c r="AK2067">
        <v>764</v>
      </c>
      <c r="AL2067">
        <v>0</v>
      </c>
      <c r="AM2067">
        <v>0</v>
      </c>
      <c r="AN2067">
        <v>3</v>
      </c>
      <c r="AO2067">
        <v>0</v>
      </c>
      <c r="AP2067">
        <v>767</v>
      </c>
      <c r="AQ2067">
        <v>1103</v>
      </c>
      <c r="AR2067">
        <v>1020</v>
      </c>
      <c r="AS2067">
        <v>2123</v>
      </c>
      <c r="AT2067" s="1">
        <v>794.94500000000005</v>
      </c>
      <c r="AU2067" s="1">
        <v>609722.81500000006</v>
      </c>
      <c r="AV2067" s="1">
        <v>1687668.2350000001</v>
      </c>
      <c r="AW2067" s="1">
        <v>0</v>
      </c>
      <c r="AX2067" t="s">
        <v>4511</v>
      </c>
    </row>
    <row r="2068" spans="1:50" x14ac:dyDescent="0.25">
      <c r="A2068" t="s">
        <v>4066</v>
      </c>
      <c r="B2068" t="s">
        <v>101</v>
      </c>
      <c r="C2068" t="s">
        <v>468</v>
      </c>
      <c r="D2068" t="s">
        <v>4067</v>
      </c>
      <c r="E2068" t="s">
        <v>4068</v>
      </c>
      <c r="F2068" t="s">
        <v>657</v>
      </c>
      <c r="G2068" t="s">
        <v>71</v>
      </c>
      <c r="H2068" t="s">
        <v>106</v>
      </c>
      <c r="I2068" t="s">
        <v>230</v>
      </c>
      <c r="J2068" t="s">
        <v>658</v>
      </c>
      <c r="K2068" t="s">
        <v>659</v>
      </c>
      <c r="L2068" t="s">
        <v>61</v>
      </c>
      <c r="M2068" t="s">
        <v>76</v>
      </c>
      <c r="N2068" t="s">
        <v>76</v>
      </c>
      <c r="O2068" t="s">
        <v>76</v>
      </c>
      <c r="P2068" t="s">
        <v>110</v>
      </c>
      <c r="Q2068">
        <v>1</v>
      </c>
      <c r="R2068">
        <v>1</v>
      </c>
      <c r="S2068">
        <v>1</v>
      </c>
      <c r="T2068">
        <v>1</v>
      </c>
      <c r="U2068">
        <v>1</v>
      </c>
      <c r="V2068">
        <v>1</v>
      </c>
      <c r="W2068">
        <v>1</v>
      </c>
      <c r="X2068">
        <v>1</v>
      </c>
      <c r="Y2068">
        <v>1</v>
      </c>
      <c r="Z2068">
        <v>1</v>
      </c>
      <c r="AA2068">
        <v>1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</v>
      </c>
      <c r="AL2068">
        <v>0</v>
      </c>
      <c r="AM2068">
        <v>0</v>
      </c>
      <c r="AN2068">
        <v>0</v>
      </c>
      <c r="AO2068">
        <v>0</v>
      </c>
      <c r="AP2068">
        <v>1</v>
      </c>
      <c r="AQ2068">
        <v>0</v>
      </c>
      <c r="AR2068">
        <v>0</v>
      </c>
      <c r="AS2068">
        <v>0</v>
      </c>
      <c r="AT2068" s="1">
        <v>341.03</v>
      </c>
      <c r="AU2068" s="1">
        <v>341.03</v>
      </c>
      <c r="AV2068" s="1">
        <v>0</v>
      </c>
      <c r="AW2068" s="1">
        <v>341.03</v>
      </c>
      <c r="AX2068" t="s">
        <v>659</v>
      </c>
    </row>
    <row r="2069" spans="1:50" x14ac:dyDescent="0.25">
      <c r="A2069" t="s">
        <v>4069</v>
      </c>
      <c r="B2069" t="s">
        <v>101</v>
      </c>
      <c r="C2069" t="s">
        <v>171</v>
      </c>
      <c r="D2069" t="s">
        <v>4070</v>
      </c>
      <c r="E2069" t="s">
        <v>4071</v>
      </c>
      <c r="F2069" t="s">
        <v>794</v>
      </c>
      <c r="G2069" t="s">
        <v>71</v>
      </c>
      <c r="H2069" t="s">
        <v>106</v>
      </c>
      <c r="I2069" t="s">
        <v>73</v>
      </c>
      <c r="J2069" t="s">
        <v>795</v>
      </c>
      <c r="K2069" t="s">
        <v>796</v>
      </c>
      <c r="L2069" t="s">
        <v>61</v>
      </c>
      <c r="M2069" t="s">
        <v>76</v>
      </c>
      <c r="N2069" t="s">
        <v>76</v>
      </c>
      <c r="O2069" t="s">
        <v>76</v>
      </c>
      <c r="P2069" t="s">
        <v>110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 s="1" t="s">
        <v>78</v>
      </c>
      <c r="AU2069" s="1">
        <v>0</v>
      </c>
      <c r="AV2069" s="1">
        <v>0</v>
      </c>
      <c r="AW2069" s="1">
        <v>0</v>
      </c>
      <c r="AX2069" t="s">
        <v>796</v>
      </c>
    </row>
    <row r="2070" spans="1:50" x14ac:dyDescent="0.25">
      <c r="A2070" t="s">
        <v>4072</v>
      </c>
      <c r="B2070" t="s">
        <v>51</v>
      </c>
      <c r="C2070" t="s">
        <v>156</v>
      </c>
      <c r="D2070" t="s">
        <v>4073</v>
      </c>
      <c r="E2070" t="s">
        <v>4074</v>
      </c>
      <c r="F2070" t="s">
        <v>306</v>
      </c>
      <c r="G2070" t="s">
        <v>56</v>
      </c>
      <c r="H2070" t="s">
        <v>57</v>
      </c>
      <c r="I2070" t="s">
        <v>90</v>
      </c>
      <c r="J2070" t="s">
        <v>307</v>
      </c>
      <c r="K2070" t="s">
        <v>308</v>
      </c>
      <c r="L2070" t="s">
        <v>61</v>
      </c>
      <c r="M2070" t="s">
        <v>76</v>
      </c>
      <c r="N2070" t="s">
        <v>76</v>
      </c>
      <c r="O2070" t="s">
        <v>64</v>
      </c>
      <c r="P2070" t="s">
        <v>65</v>
      </c>
      <c r="Q2070">
        <v>1244</v>
      </c>
      <c r="R2070">
        <v>1244</v>
      </c>
      <c r="S2070">
        <v>1244</v>
      </c>
      <c r="T2070">
        <v>1244</v>
      </c>
      <c r="U2070">
        <v>1244</v>
      </c>
      <c r="V2070">
        <v>1244</v>
      </c>
      <c r="W2070">
        <v>1244</v>
      </c>
      <c r="X2070">
        <v>1244</v>
      </c>
      <c r="Y2070">
        <v>1244</v>
      </c>
      <c r="Z2070">
        <v>1244</v>
      </c>
      <c r="AA2070">
        <v>1244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1236</v>
      </c>
      <c r="AL2070">
        <v>8</v>
      </c>
      <c r="AM2070">
        <v>0</v>
      </c>
      <c r="AN2070">
        <v>0</v>
      </c>
      <c r="AO2070">
        <v>0</v>
      </c>
      <c r="AP2070">
        <v>1244</v>
      </c>
      <c r="AQ2070">
        <v>0</v>
      </c>
      <c r="AR2070">
        <v>0</v>
      </c>
      <c r="AS2070">
        <v>0</v>
      </c>
      <c r="AT2070" s="1">
        <v>291.07</v>
      </c>
      <c r="AU2070" s="1">
        <v>362091.08</v>
      </c>
      <c r="AV2070" s="1">
        <v>0</v>
      </c>
      <c r="AW2070" s="1">
        <v>362091.08</v>
      </c>
      <c r="AX2070" t="s">
        <v>308</v>
      </c>
    </row>
    <row r="2071" spans="1:50" x14ac:dyDescent="0.25">
      <c r="A2071" t="s">
        <v>4075</v>
      </c>
      <c r="B2071" t="s">
        <v>67</v>
      </c>
      <c r="C2071">
        <v>2014</v>
      </c>
      <c r="D2071" t="s">
        <v>4076</v>
      </c>
      <c r="E2071" t="s">
        <v>834</v>
      </c>
      <c r="F2071" t="s">
        <v>451</v>
      </c>
      <c r="G2071" t="s">
        <v>71</v>
      </c>
      <c r="H2071" t="s">
        <v>72</v>
      </c>
      <c r="I2071" t="s">
        <v>73</v>
      </c>
      <c r="J2071" t="s">
        <v>452</v>
      </c>
      <c r="K2071" t="s">
        <v>453</v>
      </c>
      <c r="L2071" t="s">
        <v>61</v>
      </c>
      <c r="M2071" t="s">
        <v>76</v>
      </c>
      <c r="N2071" t="s">
        <v>76</v>
      </c>
      <c r="O2071" t="s">
        <v>76</v>
      </c>
      <c r="P2071" t="s">
        <v>77</v>
      </c>
      <c r="Q2071">
        <v>27</v>
      </c>
      <c r="R2071">
        <v>27</v>
      </c>
      <c r="S2071">
        <v>27</v>
      </c>
      <c r="T2071">
        <v>27</v>
      </c>
      <c r="U2071">
        <v>27</v>
      </c>
      <c r="V2071">
        <v>27</v>
      </c>
      <c r="W2071">
        <v>27</v>
      </c>
      <c r="X2071">
        <v>27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1</v>
      </c>
      <c r="AK2071">
        <v>27</v>
      </c>
      <c r="AL2071">
        <v>0</v>
      </c>
      <c r="AM2071">
        <v>0</v>
      </c>
      <c r="AN2071">
        <v>0</v>
      </c>
      <c r="AO2071">
        <v>0</v>
      </c>
      <c r="AP2071">
        <v>27</v>
      </c>
      <c r="AQ2071">
        <v>0</v>
      </c>
      <c r="AR2071">
        <v>0</v>
      </c>
      <c r="AS2071">
        <v>0</v>
      </c>
      <c r="AT2071" s="1">
        <v>630.65</v>
      </c>
      <c r="AU2071" s="1">
        <v>17027.55</v>
      </c>
      <c r="AV2071" s="1">
        <v>0</v>
      </c>
      <c r="AW2071" s="1">
        <v>17027.55</v>
      </c>
      <c r="AX2071" t="s">
        <v>453</v>
      </c>
    </row>
    <row r="2072" spans="1:50" x14ac:dyDescent="0.25">
      <c r="A2072" t="s">
        <v>4077</v>
      </c>
      <c r="B2072" t="s">
        <v>67</v>
      </c>
      <c r="C2072">
        <v>2014</v>
      </c>
      <c r="D2072" t="s">
        <v>4078</v>
      </c>
      <c r="E2072" t="s">
        <v>4079</v>
      </c>
      <c r="F2072" t="s">
        <v>4080</v>
      </c>
      <c r="G2072" t="s">
        <v>116</v>
      </c>
      <c r="H2072" t="s">
        <v>72</v>
      </c>
      <c r="I2072" t="s">
        <v>117</v>
      </c>
      <c r="J2072" t="s">
        <v>2970</v>
      </c>
      <c r="K2072" t="s">
        <v>4081</v>
      </c>
      <c r="L2072" t="s">
        <v>61</v>
      </c>
      <c r="M2072" t="s">
        <v>62</v>
      </c>
      <c r="N2072" t="s">
        <v>63</v>
      </c>
      <c r="O2072" t="s">
        <v>120</v>
      </c>
      <c r="P2072" t="s">
        <v>120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 s="1" t="s">
        <v>78</v>
      </c>
      <c r="AU2072" s="1">
        <v>0</v>
      </c>
      <c r="AV2072" s="1">
        <v>0</v>
      </c>
      <c r="AW2072" s="1">
        <v>0</v>
      </c>
      <c r="AX2072" t="s">
        <v>4081</v>
      </c>
    </row>
    <row r="2073" spans="1:50" x14ac:dyDescent="0.25">
      <c r="A2073" t="s">
        <v>3721</v>
      </c>
      <c r="B2073" t="s">
        <v>67</v>
      </c>
      <c r="C2073">
        <v>2014</v>
      </c>
      <c r="D2073" t="s">
        <v>3722</v>
      </c>
      <c r="E2073" t="s">
        <v>2574</v>
      </c>
      <c r="F2073" t="s">
        <v>414</v>
      </c>
      <c r="G2073" t="s">
        <v>71</v>
      </c>
      <c r="H2073" t="s">
        <v>72</v>
      </c>
      <c r="I2073" t="s">
        <v>73</v>
      </c>
      <c r="J2073" t="s">
        <v>415</v>
      </c>
      <c r="K2073" t="s">
        <v>416</v>
      </c>
      <c r="L2073" t="s">
        <v>61</v>
      </c>
      <c r="M2073" t="s">
        <v>76</v>
      </c>
      <c r="N2073" t="s">
        <v>76</v>
      </c>
      <c r="O2073" t="s">
        <v>76</v>
      </c>
      <c r="P2073" t="s">
        <v>77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 s="1">
        <v>500.77</v>
      </c>
      <c r="AU2073" s="1">
        <v>0</v>
      </c>
      <c r="AV2073" s="1">
        <v>0</v>
      </c>
      <c r="AW2073" s="1">
        <v>0</v>
      </c>
      <c r="AX2073" t="s">
        <v>416</v>
      </c>
    </row>
    <row r="2074" spans="1:50" x14ac:dyDescent="0.25">
      <c r="A2074" t="s">
        <v>3898</v>
      </c>
      <c r="B2074" t="s">
        <v>67</v>
      </c>
      <c r="C2074">
        <v>2014</v>
      </c>
      <c r="D2074" t="s">
        <v>3899</v>
      </c>
      <c r="E2074" t="s">
        <v>353</v>
      </c>
      <c r="F2074" t="s">
        <v>354</v>
      </c>
      <c r="G2074" t="s">
        <v>71</v>
      </c>
      <c r="H2074" t="s">
        <v>72</v>
      </c>
      <c r="I2074" t="s">
        <v>355</v>
      </c>
      <c r="J2074" t="s">
        <v>356</v>
      </c>
      <c r="K2074" t="s">
        <v>357</v>
      </c>
      <c r="L2074" t="s">
        <v>61</v>
      </c>
      <c r="M2074" t="s">
        <v>76</v>
      </c>
      <c r="N2074" t="s">
        <v>76</v>
      </c>
      <c r="O2074" t="s">
        <v>76</v>
      </c>
      <c r="P2074" t="s">
        <v>77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 s="1" t="s">
        <v>78</v>
      </c>
      <c r="AU2074" s="1">
        <v>0</v>
      </c>
      <c r="AV2074" s="1">
        <v>0</v>
      </c>
      <c r="AW2074" s="1">
        <v>0</v>
      </c>
      <c r="AX2074" t="s">
        <v>357</v>
      </c>
    </row>
    <row r="2075" spans="1:50" x14ac:dyDescent="0.25">
      <c r="A2075" t="s">
        <v>3900</v>
      </c>
      <c r="B2075" t="s">
        <v>67</v>
      </c>
      <c r="C2075">
        <v>2014</v>
      </c>
      <c r="D2075" t="s">
        <v>3901</v>
      </c>
      <c r="E2075" t="s">
        <v>561</v>
      </c>
      <c r="F2075" t="s">
        <v>486</v>
      </c>
      <c r="G2075" t="s">
        <v>71</v>
      </c>
      <c r="H2075" t="s">
        <v>72</v>
      </c>
      <c r="I2075" t="s">
        <v>230</v>
      </c>
      <c r="J2075" t="s">
        <v>487</v>
      </c>
      <c r="K2075" t="s">
        <v>488</v>
      </c>
      <c r="L2075" t="s">
        <v>61</v>
      </c>
      <c r="M2075" t="s">
        <v>76</v>
      </c>
      <c r="N2075" t="s">
        <v>76</v>
      </c>
      <c r="O2075" t="s">
        <v>76</v>
      </c>
      <c r="P2075" t="s">
        <v>77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 s="1" t="s">
        <v>78</v>
      </c>
      <c r="AU2075" s="1">
        <v>0</v>
      </c>
      <c r="AV2075" s="1">
        <v>0</v>
      </c>
      <c r="AW2075" s="1">
        <v>0</v>
      </c>
      <c r="AX2075" t="s">
        <v>488</v>
      </c>
    </row>
    <row r="2076" spans="1:50" x14ac:dyDescent="0.25">
      <c r="A2076" t="s">
        <v>6849</v>
      </c>
      <c r="B2076" t="s">
        <v>67</v>
      </c>
      <c r="C2076" t="s">
        <v>284</v>
      </c>
      <c r="D2076" t="s">
        <v>6850</v>
      </c>
      <c r="E2076" t="s">
        <v>8389</v>
      </c>
      <c r="F2076" t="s">
        <v>1773</v>
      </c>
      <c r="G2076" t="s">
        <v>71</v>
      </c>
      <c r="H2076" t="s">
        <v>72</v>
      </c>
      <c r="I2076" t="s">
        <v>73</v>
      </c>
      <c r="J2076" t="s">
        <v>1774</v>
      </c>
      <c r="K2076" t="s">
        <v>1775</v>
      </c>
      <c r="L2076" t="s">
        <v>61</v>
      </c>
      <c r="M2076" t="s">
        <v>76</v>
      </c>
      <c r="N2076" t="s">
        <v>76</v>
      </c>
      <c r="O2076" t="s">
        <v>76</v>
      </c>
      <c r="P2076" t="s">
        <v>77</v>
      </c>
      <c r="Q2076">
        <v>1445</v>
      </c>
      <c r="R2076">
        <v>1445</v>
      </c>
      <c r="S2076">
        <v>270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1</v>
      </c>
      <c r="AF2076">
        <v>0</v>
      </c>
      <c r="AG2076">
        <v>118</v>
      </c>
      <c r="AH2076">
        <v>0</v>
      </c>
      <c r="AI2076">
        <v>119</v>
      </c>
      <c r="AJ2076">
        <v>1</v>
      </c>
      <c r="AK2076">
        <v>1445</v>
      </c>
      <c r="AL2076">
        <v>0</v>
      </c>
      <c r="AM2076">
        <v>0</v>
      </c>
      <c r="AN2076">
        <v>0</v>
      </c>
      <c r="AO2076">
        <v>0</v>
      </c>
      <c r="AP2076">
        <v>1445</v>
      </c>
      <c r="AQ2076">
        <v>118</v>
      </c>
      <c r="AR2076">
        <v>1</v>
      </c>
      <c r="AS2076">
        <v>1</v>
      </c>
      <c r="AT2076" s="1">
        <v>396.05759999999998</v>
      </c>
      <c r="AU2076" s="1">
        <v>572303.23199999996</v>
      </c>
      <c r="AV2076" s="1">
        <v>47130.854399999997</v>
      </c>
      <c r="AW2076" s="1">
        <v>0</v>
      </c>
      <c r="AX2076" t="s">
        <v>1775</v>
      </c>
    </row>
    <row r="2077" spans="1:50" x14ac:dyDescent="0.25">
      <c r="A2077" t="s">
        <v>3902</v>
      </c>
      <c r="B2077" t="s">
        <v>101</v>
      </c>
      <c r="C2077" t="s">
        <v>171</v>
      </c>
      <c r="D2077" t="s">
        <v>3903</v>
      </c>
      <c r="E2077" t="s">
        <v>3904</v>
      </c>
      <c r="F2077" t="s">
        <v>493</v>
      </c>
      <c r="G2077" t="s">
        <v>71</v>
      </c>
      <c r="H2077" t="s">
        <v>106</v>
      </c>
      <c r="I2077" t="s">
        <v>230</v>
      </c>
      <c r="J2077" t="s">
        <v>494</v>
      </c>
      <c r="K2077" t="s">
        <v>495</v>
      </c>
      <c r="L2077" t="s">
        <v>61</v>
      </c>
      <c r="M2077" t="s">
        <v>76</v>
      </c>
      <c r="N2077" t="s">
        <v>76</v>
      </c>
      <c r="O2077" t="s">
        <v>76</v>
      </c>
      <c r="P2077" t="s">
        <v>110</v>
      </c>
      <c r="Q2077">
        <v>50</v>
      </c>
      <c r="R2077">
        <v>50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133</v>
      </c>
      <c r="AH2077">
        <v>0</v>
      </c>
      <c r="AI2077">
        <v>133</v>
      </c>
      <c r="AJ2077">
        <v>43</v>
      </c>
      <c r="AK2077">
        <v>50</v>
      </c>
      <c r="AL2077">
        <v>0</v>
      </c>
      <c r="AM2077">
        <v>0</v>
      </c>
      <c r="AN2077">
        <v>0</v>
      </c>
      <c r="AO2077">
        <v>0</v>
      </c>
      <c r="AP2077">
        <v>50</v>
      </c>
      <c r="AQ2077">
        <v>50</v>
      </c>
      <c r="AR2077">
        <v>83</v>
      </c>
      <c r="AS2077">
        <v>50</v>
      </c>
      <c r="AT2077" s="1">
        <v>428.9486</v>
      </c>
      <c r="AU2077" s="1">
        <v>21447.43</v>
      </c>
      <c r="AV2077" s="1">
        <v>57050.163800000002</v>
      </c>
      <c r="AW2077" s="1">
        <v>0</v>
      </c>
      <c r="AX2077" t="s">
        <v>495</v>
      </c>
    </row>
    <row r="2078" spans="1:50" x14ac:dyDescent="0.25">
      <c r="A2078" t="s">
        <v>3498</v>
      </c>
      <c r="B2078" t="s">
        <v>67</v>
      </c>
      <c r="C2078">
        <v>2014</v>
      </c>
      <c r="D2078" t="s">
        <v>3499</v>
      </c>
      <c r="E2078" t="s">
        <v>213</v>
      </c>
      <c r="F2078" t="s">
        <v>214</v>
      </c>
      <c r="G2078" t="s">
        <v>71</v>
      </c>
      <c r="H2078" t="s">
        <v>72</v>
      </c>
      <c r="I2078" t="s">
        <v>133</v>
      </c>
      <c r="J2078" t="s">
        <v>215</v>
      </c>
      <c r="K2078" t="s">
        <v>216</v>
      </c>
      <c r="L2078" t="s">
        <v>61</v>
      </c>
      <c r="M2078" t="s">
        <v>62</v>
      </c>
      <c r="N2078" t="s">
        <v>63</v>
      </c>
      <c r="O2078" t="s">
        <v>85</v>
      </c>
      <c r="P2078" t="s">
        <v>77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 s="1" t="s">
        <v>78</v>
      </c>
      <c r="AU2078" s="1">
        <v>0</v>
      </c>
      <c r="AV2078" s="1">
        <v>0</v>
      </c>
      <c r="AW2078" s="1">
        <v>0</v>
      </c>
      <c r="AX2078" t="s">
        <v>216</v>
      </c>
    </row>
    <row r="2079" spans="1:50" x14ac:dyDescent="0.25">
      <c r="A2079" t="s">
        <v>3522</v>
      </c>
      <c r="B2079" t="s">
        <v>101</v>
      </c>
      <c r="C2079" t="s">
        <v>251</v>
      </c>
      <c r="D2079" t="s">
        <v>3523</v>
      </c>
      <c r="E2079" t="s">
        <v>3524</v>
      </c>
      <c r="F2079" t="s">
        <v>82</v>
      </c>
      <c r="G2079" t="s">
        <v>71</v>
      </c>
      <c r="H2079" t="s">
        <v>106</v>
      </c>
      <c r="I2079" t="s">
        <v>73</v>
      </c>
      <c r="J2079" t="s">
        <v>83</v>
      </c>
      <c r="K2079" t="s">
        <v>84</v>
      </c>
      <c r="L2079" t="s">
        <v>61</v>
      </c>
      <c r="M2079" t="s">
        <v>76</v>
      </c>
      <c r="N2079" t="s">
        <v>76</v>
      </c>
      <c r="O2079" t="s">
        <v>76</v>
      </c>
      <c r="P2079" t="s">
        <v>110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 s="1" t="s">
        <v>78</v>
      </c>
      <c r="AU2079" s="1">
        <v>0</v>
      </c>
      <c r="AV2079" s="1">
        <v>0</v>
      </c>
      <c r="AW2079" s="1">
        <v>0</v>
      </c>
      <c r="AX2079" t="s">
        <v>84</v>
      </c>
    </row>
    <row r="2080" spans="1:50" x14ac:dyDescent="0.25">
      <c r="A2080" t="s">
        <v>3525</v>
      </c>
      <c r="B2080" t="s">
        <v>67</v>
      </c>
      <c r="C2080">
        <v>2014</v>
      </c>
      <c r="D2080" t="s">
        <v>3526</v>
      </c>
      <c r="E2080" t="s">
        <v>441</v>
      </c>
      <c r="F2080" t="s">
        <v>362</v>
      </c>
      <c r="G2080" t="s">
        <v>71</v>
      </c>
      <c r="H2080" t="s">
        <v>72</v>
      </c>
      <c r="I2080" t="s">
        <v>230</v>
      </c>
      <c r="J2080" t="s">
        <v>363</v>
      </c>
      <c r="K2080" t="s">
        <v>364</v>
      </c>
      <c r="L2080" t="s">
        <v>61</v>
      </c>
      <c r="M2080" t="s">
        <v>76</v>
      </c>
      <c r="N2080" t="s">
        <v>76</v>
      </c>
      <c r="O2080" t="s">
        <v>76</v>
      </c>
      <c r="P2080" t="s">
        <v>77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 s="1" t="s">
        <v>78</v>
      </c>
      <c r="AU2080" s="1">
        <v>0</v>
      </c>
      <c r="AV2080" s="1">
        <v>0</v>
      </c>
      <c r="AW2080" s="1">
        <v>0</v>
      </c>
      <c r="AX2080" t="s">
        <v>364</v>
      </c>
    </row>
    <row r="2081" spans="1:50" x14ac:dyDescent="0.25">
      <c r="A2081" t="s">
        <v>3527</v>
      </c>
      <c r="B2081" t="s">
        <v>67</v>
      </c>
      <c r="C2081">
        <v>2014</v>
      </c>
      <c r="D2081" t="s">
        <v>3528</v>
      </c>
      <c r="E2081" t="s">
        <v>88</v>
      </c>
      <c r="F2081" t="s">
        <v>89</v>
      </c>
      <c r="G2081" t="s">
        <v>56</v>
      </c>
      <c r="H2081" t="s">
        <v>72</v>
      </c>
      <c r="I2081" t="s">
        <v>90</v>
      </c>
      <c r="J2081" t="s">
        <v>91</v>
      </c>
      <c r="K2081" t="s">
        <v>92</v>
      </c>
      <c r="L2081" t="s">
        <v>61</v>
      </c>
      <c r="M2081" t="s">
        <v>76</v>
      </c>
      <c r="N2081" t="s">
        <v>76</v>
      </c>
      <c r="O2081" t="s">
        <v>76</v>
      </c>
      <c r="P2081" t="s">
        <v>65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 s="1" t="s">
        <v>78</v>
      </c>
      <c r="AU2081" s="1">
        <v>0</v>
      </c>
      <c r="AV2081" s="1">
        <v>0</v>
      </c>
      <c r="AW2081" s="1">
        <v>0</v>
      </c>
      <c r="AX2081" t="s">
        <v>92</v>
      </c>
    </row>
    <row r="2082" spans="1:50" x14ac:dyDescent="0.25">
      <c r="A2082" t="s">
        <v>4620</v>
      </c>
      <c r="B2082" t="s">
        <v>101</v>
      </c>
      <c r="C2082" t="s">
        <v>468</v>
      </c>
      <c r="D2082" t="s">
        <v>4621</v>
      </c>
      <c r="E2082" t="s">
        <v>4403</v>
      </c>
      <c r="F2082" t="s">
        <v>556</v>
      </c>
      <c r="G2082" t="s">
        <v>71</v>
      </c>
      <c r="H2082" t="s">
        <v>106</v>
      </c>
      <c r="I2082" t="s">
        <v>355</v>
      </c>
      <c r="J2082" t="s">
        <v>557</v>
      </c>
      <c r="K2082" t="s">
        <v>558</v>
      </c>
      <c r="L2082" t="s">
        <v>61</v>
      </c>
      <c r="M2082" t="s">
        <v>76</v>
      </c>
      <c r="N2082" t="s">
        <v>76</v>
      </c>
      <c r="O2082" t="s">
        <v>76</v>
      </c>
      <c r="P2082" t="s">
        <v>110</v>
      </c>
      <c r="Q2082">
        <v>1</v>
      </c>
      <c r="R2082">
        <v>1</v>
      </c>
      <c r="S2082">
        <v>1</v>
      </c>
      <c r="T2082">
        <v>1</v>
      </c>
      <c r="U2082">
        <v>1</v>
      </c>
      <c r="V2082">
        <v>1</v>
      </c>
      <c r="W2082">
        <v>1</v>
      </c>
      <c r="X2082">
        <v>1</v>
      </c>
      <c r="Y2082">
        <v>1</v>
      </c>
      <c r="Z2082">
        <v>1</v>
      </c>
      <c r="AA2082">
        <v>1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</v>
      </c>
      <c r="AL2082">
        <v>0</v>
      </c>
      <c r="AM2082">
        <v>0</v>
      </c>
      <c r="AN2082">
        <v>0</v>
      </c>
      <c r="AO2082">
        <v>0</v>
      </c>
      <c r="AP2082">
        <v>1</v>
      </c>
      <c r="AQ2082">
        <v>0</v>
      </c>
      <c r="AR2082">
        <v>0</v>
      </c>
      <c r="AS2082">
        <v>0</v>
      </c>
      <c r="AT2082" s="1">
        <v>535.72</v>
      </c>
      <c r="AU2082" s="1">
        <v>535.72</v>
      </c>
      <c r="AV2082" s="1">
        <v>0</v>
      </c>
      <c r="AW2082" s="1">
        <v>535.72</v>
      </c>
      <c r="AX2082" t="s">
        <v>558</v>
      </c>
    </row>
    <row r="2083" spans="1:50" x14ac:dyDescent="0.25">
      <c r="A2083" t="s">
        <v>4622</v>
      </c>
      <c r="B2083" t="s">
        <v>51</v>
      </c>
      <c r="C2083" t="s">
        <v>156</v>
      </c>
      <c r="D2083" t="s">
        <v>4623</v>
      </c>
      <c r="E2083" t="s">
        <v>4624</v>
      </c>
      <c r="F2083" t="s">
        <v>1485</v>
      </c>
      <c r="G2083" t="s">
        <v>76</v>
      </c>
      <c r="H2083" t="s">
        <v>72</v>
      </c>
      <c r="I2083" t="s">
        <v>117</v>
      </c>
      <c r="J2083" t="s">
        <v>76</v>
      </c>
      <c r="K2083" t="s">
        <v>76</v>
      </c>
      <c r="L2083" t="s">
        <v>61</v>
      </c>
      <c r="M2083" t="s">
        <v>76</v>
      </c>
      <c r="N2083" t="s">
        <v>76</v>
      </c>
      <c r="O2083" t="s">
        <v>76</v>
      </c>
      <c r="P2083" t="s">
        <v>120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 s="1" t="s">
        <v>78</v>
      </c>
      <c r="AU2083" s="1">
        <v>0</v>
      </c>
      <c r="AV2083" s="1">
        <v>0</v>
      </c>
      <c r="AW2083" s="1">
        <v>0</v>
      </c>
      <c r="AX2083" t="s">
        <v>76</v>
      </c>
    </row>
    <row r="2084" spans="1:50" x14ac:dyDescent="0.25">
      <c r="A2084" t="s">
        <v>4734</v>
      </c>
      <c r="B2084" t="s">
        <v>67</v>
      </c>
      <c r="C2084">
        <v>2014</v>
      </c>
      <c r="D2084" t="s">
        <v>4735</v>
      </c>
      <c r="E2084" t="s">
        <v>1753</v>
      </c>
      <c r="F2084" t="s">
        <v>1754</v>
      </c>
      <c r="G2084" t="s">
        <v>116</v>
      </c>
      <c r="H2084" t="s">
        <v>72</v>
      </c>
      <c r="I2084" t="s">
        <v>117</v>
      </c>
      <c r="J2084" t="s">
        <v>1755</v>
      </c>
      <c r="K2084" t="s">
        <v>1756</v>
      </c>
      <c r="L2084" t="s">
        <v>61</v>
      </c>
      <c r="M2084" t="s">
        <v>76</v>
      </c>
      <c r="N2084" t="s">
        <v>76</v>
      </c>
      <c r="O2084" t="s">
        <v>76</v>
      </c>
      <c r="P2084" t="s">
        <v>120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 s="1" t="s">
        <v>78</v>
      </c>
      <c r="AU2084" s="1">
        <v>0</v>
      </c>
      <c r="AV2084" s="1">
        <v>0</v>
      </c>
      <c r="AW2084" s="1">
        <v>0</v>
      </c>
      <c r="AX2084" t="s">
        <v>1756</v>
      </c>
    </row>
    <row r="2085" spans="1:50" x14ac:dyDescent="0.25">
      <c r="A2085" t="s">
        <v>3905</v>
      </c>
      <c r="B2085" t="s">
        <v>67</v>
      </c>
      <c r="C2085">
        <v>2014</v>
      </c>
      <c r="D2085" t="s">
        <v>3906</v>
      </c>
      <c r="E2085" t="s">
        <v>509</v>
      </c>
      <c r="F2085" t="s">
        <v>427</v>
      </c>
      <c r="G2085" t="s">
        <v>71</v>
      </c>
      <c r="H2085" t="s">
        <v>72</v>
      </c>
      <c r="I2085" t="s">
        <v>73</v>
      </c>
      <c r="J2085" t="s">
        <v>428</v>
      </c>
      <c r="K2085" t="s">
        <v>429</v>
      </c>
      <c r="L2085" t="s">
        <v>61</v>
      </c>
      <c r="M2085" t="s">
        <v>76</v>
      </c>
      <c r="N2085" t="s">
        <v>76</v>
      </c>
      <c r="O2085" t="s">
        <v>76</v>
      </c>
      <c r="P2085" t="s">
        <v>77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 s="1" t="s">
        <v>78</v>
      </c>
      <c r="AU2085" s="1">
        <v>0</v>
      </c>
      <c r="AV2085" s="1">
        <v>0</v>
      </c>
      <c r="AW2085" s="1">
        <v>0</v>
      </c>
      <c r="AX2085" t="s">
        <v>429</v>
      </c>
    </row>
    <row r="2086" spans="1:50" x14ac:dyDescent="0.25">
      <c r="A2086" t="s">
        <v>3944</v>
      </c>
      <c r="B2086" t="s">
        <v>67</v>
      </c>
      <c r="C2086">
        <v>2014</v>
      </c>
      <c r="D2086" t="s">
        <v>3945</v>
      </c>
      <c r="E2086" t="s">
        <v>512</v>
      </c>
      <c r="F2086" t="s">
        <v>513</v>
      </c>
      <c r="G2086" t="s">
        <v>71</v>
      </c>
      <c r="H2086" t="s">
        <v>72</v>
      </c>
      <c r="I2086" t="s">
        <v>133</v>
      </c>
      <c r="J2086" t="s">
        <v>514</v>
      </c>
      <c r="K2086" t="s">
        <v>515</v>
      </c>
      <c r="L2086" t="s">
        <v>61</v>
      </c>
      <c r="M2086" t="s">
        <v>62</v>
      </c>
      <c r="N2086" t="s">
        <v>63</v>
      </c>
      <c r="O2086" t="s">
        <v>85</v>
      </c>
      <c r="P2086" t="s">
        <v>77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 s="1" t="s">
        <v>78</v>
      </c>
      <c r="AU2086" s="1">
        <v>0</v>
      </c>
      <c r="AV2086" s="1">
        <v>0</v>
      </c>
      <c r="AW2086" s="1">
        <v>0</v>
      </c>
      <c r="AX2086" t="s">
        <v>515</v>
      </c>
    </row>
    <row r="2087" spans="1:50" x14ac:dyDescent="0.25">
      <c r="A2087" t="s">
        <v>3946</v>
      </c>
      <c r="B2087" t="s">
        <v>51</v>
      </c>
      <c r="C2087" t="s">
        <v>52</v>
      </c>
      <c r="D2087" t="s">
        <v>3947</v>
      </c>
      <c r="E2087" t="s">
        <v>3948</v>
      </c>
      <c r="F2087" t="s">
        <v>612</v>
      </c>
      <c r="G2087" t="s">
        <v>56</v>
      </c>
      <c r="H2087" t="s">
        <v>57</v>
      </c>
      <c r="I2087" t="s">
        <v>90</v>
      </c>
      <c r="J2087" t="s">
        <v>307</v>
      </c>
      <c r="K2087" t="s">
        <v>613</v>
      </c>
      <c r="L2087" t="s">
        <v>61</v>
      </c>
      <c r="M2087" t="s">
        <v>62</v>
      </c>
      <c r="N2087" t="s">
        <v>63</v>
      </c>
      <c r="O2087" t="s">
        <v>64</v>
      </c>
      <c r="P2087" t="s">
        <v>65</v>
      </c>
      <c r="Q2087">
        <v>10</v>
      </c>
      <c r="R2087">
        <v>10</v>
      </c>
      <c r="S2087">
        <v>10</v>
      </c>
      <c r="T2087">
        <v>10</v>
      </c>
      <c r="U2087">
        <v>10</v>
      </c>
      <c r="V2087">
        <v>10</v>
      </c>
      <c r="W2087">
        <v>10</v>
      </c>
      <c r="X2087">
        <v>10</v>
      </c>
      <c r="Y2087">
        <v>10</v>
      </c>
      <c r="Z2087">
        <v>10</v>
      </c>
      <c r="AA2087">
        <v>10</v>
      </c>
      <c r="AB2087">
        <v>10</v>
      </c>
      <c r="AC2087">
        <v>10</v>
      </c>
      <c r="AD2087">
        <v>10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9</v>
      </c>
      <c r="AL2087">
        <v>1</v>
      </c>
      <c r="AM2087">
        <v>0</v>
      </c>
      <c r="AN2087">
        <v>0</v>
      </c>
      <c r="AO2087">
        <v>0</v>
      </c>
      <c r="AP2087">
        <v>10</v>
      </c>
      <c r="AQ2087">
        <v>0</v>
      </c>
      <c r="AR2087">
        <v>0</v>
      </c>
      <c r="AS2087">
        <v>0</v>
      </c>
      <c r="AT2087" s="1">
        <v>372.26</v>
      </c>
      <c r="AU2087" s="1">
        <v>3722.6</v>
      </c>
      <c r="AV2087" s="1">
        <v>0</v>
      </c>
      <c r="AW2087" s="1">
        <v>3722.6</v>
      </c>
      <c r="AX2087" t="s">
        <v>613</v>
      </c>
    </row>
    <row r="2088" spans="1:50" x14ac:dyDescent="0.25">
      <c r="A2088" t="s">
        <v>3949</v>
      </c>
      <c r="B2088" t="s">
        <v>51</v>
      </c>
      <c r="C2088" t="s">
        <v>52</v>
      </c>
      <c r="D2088" t="s">
        <v>3950</v>
      </c>
      <c r="E2088" t="s">
        <v>3951</v>
      </c>
      <c r="F2088" t="s">
        <v>1848</v>
      </c>
      <c r="G2088" t="s">
        <v>56</v>
      </c>
      <c r="H2088" t="s">
        <v>57</v>
      </c>
      <c r="I2088" t="s">
        <v>1849</v>
      </c>
      <c r="J2088" t="s">
        <v>1850</v>
      </c>
      <c r="K2088" t="s">
        <v>1851</v>
      </c>
      <c r="L2088" t="s">
        <v>61</v>
      </c>
      <c r="M2088" t="s">
        <v>62</v>
      </c>
      <c r="N2088" t="s">
        <v>63</v>
      </c>
      <c r="O2088" t="s">
        <v>757</v>
      </c>
      <c r="P2088" t="s">
        <v>65</v>
      </c>
      <c r="Q2088">
        <v>1</v>
      </c>
      <c r="R2088">
        <v>1</v>
      </c>
      <c r="S2088">
        <v>1</v>
      </c>
      <c r="T2088">
        <v>1</v>
      </c>
      <c r="U2088">
        <v>1</v>
      </c>
      <c r="V2088">
        <v>1</v>
      </c>
      <c r="W2088">
        <v>1</v>
      </c>
      <c r="X2088">
        <v>1</v>
      </c>
      <c r="Y2088">
        <v>1</v>
      </c>
      <c r="Z2088">
        <v>1</v>
      </c>
      <c r="AA2088">
        <v>1</v>
      </c>
      <c r="AB2088">
        <v>1</v>
      </c>
      <c r="AC2088">
        <v>1</v>
      </c>
      <c r="AD2088">
        <v>1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</v>
      </c>
      <c r="AL2088">
        <v>0</v>
      </c>
      <c r="AM2088">
        <v>0</v>
      </c>
      <c r="AN2088">
        <v>0</v>
      </c>
      <c r="AO2088">
        <v>0</v>
      </c>
      <c r="AP2088">
        <v>1</v>
      </c>
      <c r="AQ2088">
        <v>0</v>
      </c>
      <c r="AR2088">
        <v>0</v>
      </c>
      <c r="AS2088">
        <v>0</v>
      </c>
      <c r="AT2088" s="1">
        <v>1137.51</v>
      </c>
      <c r="AU2088" s="1">
        <v>1137.51</v>
      </c>
      <c r="AV2088" s="1">
        <v>0</v>
      </c>
      <c r="AW2088" s="1">
        <v>1137.51</v>
      </c>
      <c r="AX2088" t="s">
        <v>1851</v>
      </c>
    </row>
    <row r="2089" spans="1:50" x14ac:dyDescent="0.25">
      <c r="A2089" t="s">
        <v>6715</v>
      </c>
      <c r="B2089" t="s">
        <v>67</v>
      </c>
      <c r="C2089">
        <v>2014</v>
      </c>
      <c r="D2089" t="s">
        <v>6716</v>
      </c>
      <c r="E2089" t="s">
        <v>353</v>
      </c>
      <c r="F2089" t="s">
        <v>354</v>
      </c>
      <c r="G2089" t="s">
        <v>71</v>
      </c>
      <c r="H2089" t="s">
        <v>72</v>
      </c>
      <c r="I2089" t="s">
        <v>355</v>
      </c>
      <c r="J2089" t="s">
        <v>356</v>
      </c>
      <c r="K2089" t="s">
        <v>357</v>
      </c>
      <c r="L2089" t="s">
        <v>61</v>
      </c>
      <c r="M2089" t="s">
        <v>62</v>
      </c>
      <c r="N2089" t="s">
        <v>76</v>
      </c>
      <c r="O2089" t="s">
        <v>76</v>
      </c>
      <c r="P2089" t="s">
        <v>77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 s="1" t="s">
        <v>78</v>
      </c>
      <c r="AU2089" s="1">
        <v>0</v>
      </c>
      <c r="AV2089" s="1">
        <v>0</v>
      </c>
      <c r="AW2089" s="1">
        <v>0</v>
      </c>
      <c r="AX2089" t="s">
        <v>357</v>
      </c>
    </row>
    <row r="2090" spans="1:50" x14ac:dyDescent="0.25">
      <c r="A2090" t="s">
        <v>6717</v>
      </c>
      <c r="B2090" t="s">
        <v>67</v>
      </c>
      <c r="C2090" t="s">
        <v>455</v>
      </c>
      <c r="D2090" t="s">
        <v>6718</v>
      </c>
      <c r="E2090" t="s">
        <v>6719</v>
      </c>
      <c r="F2090" t="s">
        <v>1063</v>
      </c>
      <c r="G2090" t="s">
        <v>71</v>
      </c>
      <c r="H2090" t="s">
        <v>72</v>
      </c>
      <c r="I2090" t="s">
        <v>73</v>
      </c>
      <c r="J2090" t="s">
        <v>1064</v>
      </c>
      <c r="K2090" t="s">
        <v>1065</v>
      </c>
      <c r="L2090" t="s">
        <v>61</v>
      </c>
      <c r="M2090" t="s">
        <v>62</v>
      </c>
      <c r="N2090" t="s">
        <v>76</v>
      </c>
      <c r="O2090" t="s">
        <v>76</v>
      </c>
      <c r="P2090" t="s">
        <v>77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 s="1">
        <v>666.95</v>
      </c>
      <c r="AU2090" s="1">
        <v>0</v>
      </c>
      <c r="AV2090" s="1">
        <v>0</v>
      </c>
      <c r="AW2090" s="1">
        <v>0</v>
      </c>
      <c r="AX2090" t="s">
        <v>1065</v>
      </c>
    </row>
    <row r="2091" spans="1:50" x14ac:dyDescent="0.25">
      <c r="A2091" t="s">
        <v>6720</v>
      </c>
      <c r="B2091" t="s">
        <v>101</v>
      </c>
      <c r="C2091" t="s">
        <v>718</v>
      </c>
      <c r="D2091" t="s">
        <v>6721</v>
      </c>
      <c r="E2091" t="s">
        <v>6349</v>
      </c>
      <c r="F2091" t="s">
        <v>651</v>
      </c>
      <c r="G2091" t="s">
        <v>71</v>
      </c>
      <c r="H2091" t="s">
        <v>106</v>
      </c>
      <c r="I2091" t="s">
        <v>73</v>
      </c>
      <c r="J2091" t="s">
        <v>652</v>
      </c>
      <c r="K2091" t="s">
        <v>653</v>
      </c>
      <c r="L2091" t="s">
        <v>61</v>
      </c>
      <c r="M2091" t="s">
        <v>76</v>
      </c>
      <c r="N2091" t="s">
        <v>76</v>
      </c>
      <c r="O2091" t="s">
        <v>76</v>
      </c>
      <c r="P2091" t="s">
        <v>110</v>
      </c>
      <c r="Q2091">
        <v>118</v>
      </c>
      <c r="R2091">
        <v>118</v>
      </c>
      <c r="S2091">
        <v>118</v>
      </c>
      <c r="T2091">
        <v>118</v>
      </c>
      <c r="U2091">
        <v>118</v>
      </c>
      <c r="V2091">
        <v>118</v>
      </c>
      <c r="W2091">
        <v>118</v>
      </c>
      <c r="X2091">
        <v>118</v>
      </c>
      <c r="Y2091">
        <v>118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118</v>
      </c>
      <c r="AL2091">
        <v>0</v>
      </c>
      <c r="AM2091">
        <v>0</v>
      </c>
      <c r="AN2091">
        <v>0</v>
      </c>
      <c r="AO2091">
        <v>0</v>
      </c>
      <c r="AP2091">
        <v>118</v>
      </c>
      <c r="AQ2091">
        <v>0</v>
      </c>
      <c r="AR2091">
        <v>0</v>
      </c>
      <c r="AS2091">
        <v>0</v>
      </c>
      <c r="AT2091" s="1">
        <v>642.41</v>
      </c>
      <c r="AU2091" s="1">
        <v>75804.37999999999</v>
      </c>
      <c r="AV2091" s="1">
        <v>0</v>
      </c>
      <c r="AW2091" s="1">
        <v>75804.37999999999</v>
      </c>
      <c r="AX2091" t="s">
        <v>653</v>
      </c>
    </row>
    <row r="2092" spans="1:50" x14ac:dyDescent="0.25">
      <c r="A2092" t="s">
        <v>6722</v>
      </c>
      <c r="B2092" t="s">
        <v>51</v>
      </c>
      <c r="C2092">
        <v>2013</v>
      </c>
      <c r="D2092" t="s">
        <v>6723</v>
      </c>
      <c r="E2092" t="s">
        <v>1393</v>
      </c>
      <c r="F2092" t="s">
        <v>1393</v>
      </c>
      <c r="G2092" t="s">
        <v>1393</v>
      </c>
      <c r="H2092" t="s">
        <v>57</v>
      </c>
      <c r="I2092" t="s">
        <v>58</v>
      </c>
      <c r="J2092" t="s">
        <v>76</v>
      </c>
      <c r="K2092" t="s">
        <v>76</v>
      </c>
      <c r="L2092" t="s">
        <v>61</v>
      </c>
      <c r="M2092" t="s">
        <v>62</v>
      </c>
      <c r="N2092" t="s">
        <v>63</v>
      </c>
      <c r="O2092" t="s">
        <v>372</v>
      </c>
      <c r="P2092" t="s">
        <v>65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 s="1" t="s">
        <v>78</v>
      </c>
      <c r="AU2092" s="1">
        <v>0</v>
      </c>
      <c r="AV2092" s="1">
        <v>0</v>
      </c>
      <c r="AW2092" s="1">
        <v>0</v>
      </c>
      <c r="AX2092" t="s">
        <v>76</v>
      </c>
    </row>
    <row r="2093" spans="1:50" x14ac:dyDescent="0.25">
      <c r="A2093" t="s">
        <v>6724</v>
      </c>
      <c r="B2093" t="s">
        <v>67</v>
      </c>
      <c r="C2093">
        <v>2014</v>
      </c>
      <c r="D2093" t="s">
        <v>6725</v>
      </c>
      <c r="E2093" t="s">
        <v>1838</v>
      </c>
      <c r="F2093" t="s">
        <v>535</v>
      </c>
      <c r="G2093" t="s">
        <v>71</v>
      </c>
      <c r="H2093" t="s">
        <v>72</v>
      </c>
      <c r="I2093" t="s">
        <v>230</v>
      </c>
      <c r="J2093" t="s">
        <v>536</v>
      </c>
      <c r="K2093" t="s">
        <v>537</v>
      </c>
      <c r="L2093" t="s">
        <v>61</v>
      </c>
      <c r="M2093" t="s">
        <v>76</v>
      </c>
      <c r="N2093" t="s">
        <v>76</v>
      </c>
      <c r="O2093" t="s">
        <v>76</v>
      </c>
      <c r="P2093" t="s">
        <v>77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 s="1" t="s">
        <v>78</v>
      </c>
      <c r="AU2093" s="1">
        <v>0</v>
      </c>
      <c r="AV2093" s="1">
        <v>0</v>
      </c>
      <c r="AW2093" s="1">
        <v>0</v>
      </c>
      <c r="AX2093" t="s">
        <v>537</v>
      </c>
    </row>
    <row r="2094" spans="1:50" x14ac:dyDescent="0.25">
      <c r="A2094" t="s">
        <v>6803</v>
      </c>
      <c r="B2094" t="s">
        <v>67</v>
      </c>
      <c r="C2094" t="s">
        <v>284</v>
      </c>
      <c r="D2094" t="s">
        <v>6804</v>
      </c>
      <c r="E2094" t="s">
        <v>8367</v>
      </c>
      <c r="F2094" t="s">
        <v>1958</v>
      </c>
      <c r="G2094" t="s">
        <v>71</v>
      </c>
      <c r="H2094" t="s">
        <v>72</v>
      </c>
      <c r="I2094" t="s">
        <v>355</v>
      </c>
      <c r="J2094" t="s">
        <v>1959</v>
      </c>
      <c r="K2094" t="s">
        <v>1960</v>
      </c>
      <c r="L2094" t="s">
        <v>61</v>
      </c>
      <c r="M2094" t="s">
        <v>76</v>
      </c>
      <c r="N2094" t="s">
        <v>76</v>
      </c>
      <c r="O2094" t="s">
        <v>76</v>
      </c>
      <c r="P2094" t="s">
        <v>77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1131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 s="1" t="s">
        <v>78</v>
      </c>
      <c r="AU2094" s="1">
        <v>0</v>
      </c>
      <c r="AV2094" s="1">
        <v>0</v>
      </c>
      <c r="AW2094" s="1">
        <v>0</v>
      </c>
      <c r="AX2094" t="s">
        <v>1960</v>
      </c>
    </row>
    <row r="2095" spans="1:50" x14ac:dyDescent="0.25">
      <c r="A2095" t="s">
        <v>3894</v>
      </c>
      <c r="B2095" t="s">
        <v>67</v>
      </c>
      <c r="C2095">
        <v>2014</v>
      </c>
      <c r="D2095" t="s">
        <v>3895</v>
      </c>
      <c r="E2095" t="s">
        <v>88</v>
      </c>
      <c r="F2095" t="s">
        <v>89</v>
      </c>
      <c r="G2095" t="s">
        <v>56</v>
      </c>
      <c r="H2095" t="s">
        <v>72</v>
      </c>
      <c r="I2095" t="s">
        <v>90</v>
      </c>
      <c r="J2095" t="s">
        <v>91</v>
      </c>
      <c r="K2095" t="s">
        <v>92</v>
      </c>
      <c r="L2095" t="s">
        <v>61</v>
      </c>
      <c r="M2095" t="s">
        <v>76</v>
      </c>
      <c r="N2095" t="s">
        <v>76</v>
      </c>
      <c r="O2095" t="s">
        <v>76</v>
      </c>
      <c r="P2095" t="s">
        <v>65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 s="1" t="s">
        <v>78</v>
      </c>
      <c r="AU2095" s="1">
        <v>0</v>
      </c>
      <c r="AV2095" s="1">
        <v>0</v>
      </c>
      <c r="AW2095" s="1">
        <v>0</v>
      </c>
      <c r="AX2095" t="s">
        <v>92</v>
      </c>
    </row>
    <row r="2096" spans="1:50" x14ac:dyDescent="0.25">
      <c r="A2096" t="s">
        <v>3896</v>
      </c>
      <c r="B2096" t="s">
        <v>67</v>
      </c>
      <c r="C2096">
        <v>2014</v>
      </c>
      <c r="D2096" t="s">
        <v>3897</v>
      </c>
      <c r="E2096" t="s">
        <v>138</v>
      </c>
      <c r="F2096" t="s">
        <v>139</v>
      </c>
      <c r="G2096" t="s">
        <v>71</v>
      </c>
      <c r="H2096" t="s">
        <v>72</v>
      </c>
      <c r="I2096" t="s">
        <v>73</v>
      </c>
      <c r="J2096" t="s">
        <v>140</v>
      </c>
      <c r="K2096" t="s">
        <v>141</v>
      </c>
      <c r="L2096" t="s">
        <v>61</v>
      </c>
      <c r="M2096" t="s">
        <v>76</v>
      </c>
      <c r="N2096" t="s">
        <v>76</v>
      </c>
      <c r="O2096" t="s">
        <v>76</v>
      </c>
      <c r="P2096" t="s">
        <v>77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 s="1" t="s">
        <v>78</v>
      </c>
      <c r="AU2096" s="1">
        <v>0</v>
      </c>
      <c r="AV2096" s="1">
        <v>0</v>
      </c>
      <c r="AW2096" s="1">
        <v>0</v>
      </c>
      <c r="AX2096" t="s">
        <v>141</v>
      </c>
    </row>
    <row r="2097" spans="1:50" x14ac:dyDescent="0.25">
      <c r="A2097" t="s">
        <v>3964</v>
      </c>
      <c r="B2097" t="s">
        <v>67</v>
      </c>
      <c r="C2097">
        <v>2014</v>
      </c>
      <c r="D2097" t="s">
        <v>3965</v>
      </c>
      <c r="E2097" t="s">
        <v>3966</v>
      </c>
      <c r="F2097" t="s">
        <v>1088</v>
      </c>
      <c r="G2097" t="s">
        <v>71</v>
      </c>
      <c r="H2097" t="s">
        <v>72</v>
      </c>
      <c r="I2097" t="s">
        <v>73</v>
      </c>
      <c r="J2097" t="s">
        <v>1089</v>
      </c>
      <c r="K2097" t="s">
        <v>1090</v>
      </c>
      <c r="L2097" t="s">
        <v>61</v>
      </c>
      <c r="M2097" t="s">
        <v>76</v>
      </c>
      <c r="N2097" t="s">
        <v>76</v>
      </c>
      <c r="O2097" t="s">
        <v>76</v>
      </c>
      <c r="P2097" t="s">
        <v>77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 s="1" t="s">
        <v>78</v>
      </c>
      <c r="AU2097" s="1">
        <v>0</v>
      </c>
      <c r="AV2097" s="1">
        <v>0</v>
      </c>
      <c r="AW2097" s="1">
        <v>0</v>
      </c>
      <c r="AX2097" t="s">
        <v>1090</v>
      </c>
    </row>
    <row r="2098" spans="1:50" x14ac:dyDescent="0.25">
      <c r="A2098" t="s">
        <v>3967</v>
      </c>
      <c r="B2098" t="s">
        <v>67</v>
      </c>
      <c r="C2098" t="s">
        <v>575</v>
      </c>
      <c r="D2098" t="s">
        <v>3968</v>
      </c>
      <c r="E2098" t="s">
        <v>3969</v>
      </c>
      <c r="F2098" t="s">
        <v>535</v>
      </c>
      <c r="G2098" t="s">
        <v>71</v>
      </c>
      <c r="H2098" t="s">
        <v>72</v>
      </c>
      <c r="I2098" t="s">
        <v>230</v>
      </c>
      <c r="J2098" t="s">
        <v>536</v>
      </c>
      <c r="K2098" t="s">
        <v>537</v>
      </c>
      <c r="L2098" t="s">
        <v>61</v>
      </c>
      <c r="M2098" t="s">
        <v>76</v>
      </c>
      <c r="N2098" t="s">
        <v>76</v>
      </c>
      <c r="O2098" t="s">
        <v>76</v>
      </c>
      <c r="P2098" t="s">
        <v>77</v>
      </c>
      <c r="Q2098">
        <v>1777</v>
      </c>
      <c r="R2098">
        <v>1777</v>
      </c>
      <c r="S2098">
        <v>1777</v>
      </c>
      <c r="T2098">
        <v>1777</v>
      </c>
      <c r="U2098">
        <v>1777</v>
      </c>
      <c r="V2098">
        <v>1777</v>
      </c>
      <c r="W2098">
        <v>262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638</v>
      </c>
      <c r="AL2098">
        <v>0</v>
      </c>
      <c r="AM2098">
        <v>0</v>
      </c>
      <c r="AN2098">
        <v>1139</v>
      </c>
      <c r="AO2098">
        <v>0</v>
      </c>
      <c r="AP2098">
        <v>1777</v>
      </c>
      <c r="AQ2098">
        <v>0</v>
      </c>
      <c r="AR2098">
        <v>0</v>
      </c>
      <c r="AS2098">
        <v>0</v>
      </c>
      <c r="AT2098" s="1">
        <v>495.7</v>
      </c>
      <c r="AU2098" s="1">
        <v>880858.9</v>
      </c>
      <c r="AV2098" s="1">
        <v>0</v>
      </c>
      <c r="AW2098" s="1">
        <v>0</v>
      </c>
      <c r="AX2098" t="s">
        <v>537</v>
      </c>
    </row>
    <row r="2099" spans="1:50" x14ac:dyDescent="0.25">
      <c r="A2099" t="s">
        <v>3529</v>
      </c>
      <c r="B2099" t="s">
        <v>101</v>
      </c>
      <c r="C2099" t="s">
        <v>171</v>
      </c>
      <c r="D2099" t="s">
        <v>3530</v>
      </c>
      <c r="E2099" t="s">
        <v>3531</v>
      </c>
      <c r="F2099" t="s">
        <v>665</v>
      </c>
      <c r="G2099" t="s">
        <v>71</v>
      </c>
      <c r="H2099" t="s">
        <v>106</v>
      </c>
      <c r="I2099" t="s">
        <v>73</v>
      </c>
      <c r="J2099" t="s">
        <v>666</v>
      </c>
      <c r="K2099" t="s">
        <v>667</v>
      </c>
      <c r="L2099" t="s">
        <v>61</v>
      </c>
      <c r="M2099" t="s">
        <v>76</v>
      </c>
      <c r="N2099" t="s">
        <v>76</v>
      </c>
      <c r="O2099" t="s">
        <v>76</v>
      </c>
      <c r="P2099" t="s">
        <v>110</v>
      </c>
      <c r="Q2099">
        <v>143</v>
      </c>
      <c r="R2099">
        <v>143</v>
      </c>
      <c r="S2099">
        <v>143</v>
      </c>
      <c r="T2099">
        <v>103</v>
      </c>
      <c r="U2099">
        <v>67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438</v>
      </c>
      <c r="AH2099">
        <v>0</v>
      </c>
      <c r="AI2099">
        <v>438</v>
      </c>
      <c r="AJ2099">
        <v>70</v>
      </c>
      <c r="AK2099">
        <v>143</v>
      </c>
      <c r="AL2099">
        <v>0</v>
      </c>
      <c r="AM2099">
        <v>0</v>
      </c>
      <c r="AN2099">
        <v>0</v>
      </c>
      <c r="AO2099">
        <v>0</v>
      </c>
      <c r="AP2099">
        <v>143</v>
      </c>
      <c r="AQ2099">
        <v>392</v>
      </c>
      <c r="AR2099">
        <v>46</v>
      </c>
      <c r="AS2099">
        <v>392</v>
      </c>
      <c r="AT2099" s="1">
        <v>651.62</v>
      </c>
      <c r="AU2099" s="1">
        <v>93181.66</v>
      </c>
      <c r="AV2099" s="1">
        <v>285409.56</v>
      </c>
      <c r="AW2099" s="1">
        <v>0</v>
      </c>
      <c r="AX2099" t="s">
        <v>667</v>
      </c>
    </row>
    <row r="2100" spans="1:50" x14ac:dyDescent="0.25">
      <c r="A2100" t="s">
        <v>3532</v>
      </c>
      <c r="B2100" t="s">
        <v>51</v>
      </c>
      <c r="C2100" t="s">
        <v>156</v>
      </c>
      <c r="D2100" t="s">
        <v>3533</v>
      </c>
      <c r="E2100" t="s">
        <v>3534</v>
      </c>
      <c r="F2100" t="s">
        <v>3535</v>
      </c>
      <c r="G2100" t="s">
        <v>76</v>
      </c>
      <c r="H2100" t="s">
        <v>72</v>
      </c>
      <c r="I2100" t="s">
        <v>1143</v>
      </c>
      <c r="J2100" t="s">
        <v>76</v>
      </c>
      <c r="K2100" t="s">
        <v>3536</v>
      </c>
      <c r="L2100" t="s">
        <v>61</v>
      </c>
      <c r="M2100" t="s">
        <v>62</v>
      </c>
      <c r="N2100" t="s">
        <v>76</v>
      </c>
      <c r="O2100" t="s">
        <v>76</v>
      </c>
      <c r="P2100" t="s">
        <v>65</v>
      </c>
      <c r="Q2100">
        <v>70</v>
      </c>
      <c r="R2100">
        <v>70</v>
      </c>
      <c r="S2100">
        <v>70</v>
      </c>
      <c r="T2100">
        <v>70</v>
      </c>
      <c r="U2100">
        <v>70</v>
      </c>
      <c r="V2100">
        <v>70</v>
      </c>
      <c r="W2100">
        <v>70</v>
      </c>
      <c r="X2100">
        <v>70</v>
      </c>
      <c r="Y2100">
        <v>70</v>
      </c>
      <c r="Z2100">
        <v>70</v>
      </c>
      <c r="AA2100">
        <v>70</v>
      </c>
      <c r="AB2100">
        <v>70</v>
      </c>
      <c r="AC2100">
        <v>70</v>
      </c>
      <c r="AD2100">
        <v>70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70</v>
      </c>
      <c r="AL2100">
        <v>0</v>
      </c>
      <c r="AM2100">
        <v>0</v>
      </c>
      <c r="AN2100">
        <v>0</v>
      </c>
      <c r="AO2100">
        <v>0</v>
      </c>
      <c r="AP2100">
        <v>70</v>
      </c>
      <c r="AQ2100">
        <v>0</v>
      </c>
      <c r="AR2100">
        <v>0</v>
      </c>
      <c r="AS2100">
        <v>0</v>
      </c>
      <c r="AT2100" s="1">
        <v>659.70865878678978</v>
      </c>
      <c r="AU2100" s="1">
        <v>46179.606115075287</v>
      </c>
      <c r="AV2100" s="1">
        <v>0</v>
      </c>
      <c r="AW2100" s="1">
        <v>46179.606115075287</v>
      </c>
      <c r="AX2100" t="s">
        <v>3536</v>
      </c>
    </row>
    <row r="2101" spans="1:50" x14ac:dyDescent="0.25">
      <c r="A2101" t="s">
        <v>3537</v>
      </c>
      <c r="B2101" t="s">
        <v>67</v>
      </c>
      <c r="C2101">
        <v>2014</v>
      </c>
      <c r="D2101" t="s">
        <v>3538</v>
      </c>
      <c r="E2101" t="s">
        <v>138</v>
      </c>
      <c r="F2101" t="s">
        <v>139</v>
      </c>
      <c r="G2101" t="s">
        <v>71</v>
      </c>
      <c r="H2101" t="s">
        <v>72</v>
      </c>
      <c r="I2101" t="s">
        <v>73</v>
      </c>
      <c r="J2101" t="s">
        <v>140</v>
      </c>
      <c r="K2101" t="s">
        <v>141</v>
      </c>
      <c r="L2101" t="s">
        <v>61</v>
      </c>
      <c r="M2101" t="s">
        <v>76</v>
      </c>
      <c r="N2101" t="s">
        <v>76</v>
      </c>
      <c r="O2101" t="s">
        <v>76</v>
      </c>
      <c r="P2101" t="s">
        <v>77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 s="1" t="s">
        <v>78</v>
      </c>
      <c r="AU2101" s="1">
        <v>0</v>
      </c>
      <c r="AV2101" s="1">
        <v>0</v>
      </c>
      <c r="AW2101" s="1">
        <v>0</v>
      </c>
      <c r="AX2101" t="s">
        <v>141</v>
      </c>
    </row>
    <row r="2102" spans="1:50" x14ac:dyDescent="0.25">
      <c r="A2102" t="s">
        <v>3539</v>
      </c>
      <c r="B2102" t="s">
        <v>67</v>
      </c>
      <c r="C2102" t="s">
        <v>233</v>
      </c>
      <c r="D2102" t="s">
        <v>3540</v>
      </c>
      <c r="E2102" t="s">
        <v>3541</v>
      </c>
      <c r="F2102" t="s">
        <v>458</v>
      </c>
      <c r="G2102" t="s">
        <v>71</v>
      </c>
      <c r="H2102" t="s">
        <v>72</v>
      </c>
      <c r="I2102" t="s">
        <v>73</v>
      </c>
      <c r="J2102" t="s">
        <v>459</v>
      </c>
      <c r="K2102" t="s">
        <v>460</v>
      </c>
      <c r="L2102" t="s">
        <v>61</v>
      </c>
      <c r="M2102" t="s">
        <v>62</v>
      </c>
      <c r="N2102" t="s">
        <v>76</v>
      </c>
      <c r="O2102" t="s">
        <v>76</v>
      </c>
      <c r="P2102" t="s">
        <v>77</v>
      </c>
      <c r="Q2102">
        <v>18</v>
      </c>
      <c r="R2102">
        <v>18</v>
      </c>
      <c r="S2102">
        <v>18</v>
      </c>
      <c r="T2102">
        <v>18</v>
      </c>
      <c r="U2102">
        <v>18</v>
      </c>
      <c r="V2102">
        <v>18</v>
      </c>
      <c r="W2102">
        <v>18</v>
      </c>
      <c r="X2102">
        <v>18</v>
      </c>
      <c r="Y2102">
        <v>18</v>
      </c>
      <c r="Z2102">
        <v>18</v>
      </c>
      <c r="AA2102">
        <v>18</v>
      </c>
      <c r="AB2102">
        <v>18</v>
      </c>
      <c r="AC2102">
        <v>18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18</v>
      </c>
      <c r="AL2102">
        <v>0</v>
      </c>
      <c r="AM2102">
        <v>0</v>
      </c>
      <c r="AN2102">
        <v>0</v>
      </c>
      <c r="AO2102">
        <v>0</v>
      </c>
      <c r="AP2102">
        <v>18</v>
      </c>
      <c r="AQ2102">
        <v>0</v>
      </c>
      <c r="AR2102">
        <v>0</v>
      </c>
      <c r="AS2102">
        <v>0</v>
      </c>
      <c r="AT2102" s="1">
        <v>413.92</v>
      </c>
      <c r="AU2102" s="1">
        <v>7450.56</v>
      </c>
      <c r="AV2102" s="1">
        <v>0</v>
      </c>
      <c r="AW2102" s="1">
        <v>7450.56</v>
      </c>
      <c r="AX2102" t="s">
        <v>460</v>
      </c>
    </row>
    <row r="2103" spans="1:50" x14ac:dyDescent="0.25">
      <c r="A2103" t="s">
        <v>3542</v>
      </c>
      <c r="B2103" t="s">
        <v>6870</v>
      </c>
      <c r="C2103" t="s">
        <v>156</v>
      </c>
      <c r="D2103" t="s">
        <v>3543</v>
      </c>
      <c r="E2103" t="s">
        <v>3544</v>
      </c>
      <c r="F2103" t="s">
        <v>1267</v>
      </c>
      <c r="G2103" t="s">
        <v>56</v>
      </c>
      <c r="H2103" t="s">
        <v>57</v>
      </c>
      <c r="I2103" t="s">
        <v>90</v>
      </c>
      <c r="J2103" t="s">
        <v>91</v>
      </c>
      <c r="K2103" t="s">
        <v>1268</v>
      </c>
      <c r="L2103" t="s">
        <v>61</v>
      </c>
      <c r="M2103" t="s">
        <v>76</v>
      </c>
      <c r="N2103" t="s">
        <v>76</v>
      </c>
      <c r="O2103" t="s">
        <v>757</v>
      </c>
      <c r="P2103" t="s">
        <v>65</v>
      </c>
      <c r="Q2103">
        <v>2509</v>
      </c>
      <c r="R2103">
        <v>2509</v>
      </c>
      <c r="S2103">
        <v>2401</v>
      </c>
      <c r="T2103">
        <v>2209</v>
      </c>
      <c r="U2103">
        <v>1825</v>
      </c>
      <c r="V2103">
        <v>33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14</v>
      </c>
      <c r="AG2103">
        <v>1148</v>
      </c>
      <c r="AH2103">
        <v>0</v>
      </c>
      <c r="AI2103">
        <v>1162</v>
      </c>
      <c r="AJ2103">
        <v>540</v>
      </c>
      <c r="AK2103">
        <v>1828</v>
      </c>
      <c r="AL2103">
        <v>19</v>
      </c>
      <c r="AM2103">
        <v>0</v>
      </c>
      <c r="AN2103">
        <v>662</v>
      </c>
      <c r="AO2103">
        <v>0</v>
      </c>
      <c r="AP2103">
        <v>2509</v>
      </c>
      <c r="AQ2103">
        <v>0</v>
      </c>
      <c r="AR2103">
        <v>1162</v>
      </c>
      <c r="AS2103">
        <v>640</v>
      </c>
      <c r="AT2103" s="1">
        <v>642.87</v>
      </c>
      <c r="AU2103" s="1">
        <v>1612960.83</v>
      </c>
      <c r="AV2103" s="1">
        <v>747014.94000000006</v>
      </c>
      <c r="AW2103" s="1">
        <v>0</v>
      </c>
      <c r="AX2103" t="s">
        <v>1268</v>
      </c>
    </row>
    <row r="2104" spans="1:50" x14ac:dyDescent="0.25">
      <c r="A2104" t="s">
        <v>4154</v>
      </c>
      <c r="B2104" t="s">
        <v>101</v>
      </c>
      <c r="C2104" t="s">
        <v>468</v>
      </c>
      <c r="D2104" t="s">
        <v>4155</v>
      </c>
      <c r="E2104" t="s">
        <v>2970</v>
      </c>
      <c r="F2104" t="s">
        <v>2969</v>
      </c>
      <c r="G2104" t="s">
        <v>116</v>
      </c>
      <c r="H2104" t="s">
        <v>57</v>
      </c>
      <c r="I2104" t="s">
        <v>117</v>
      </c>
      <c r="J2104" t="s">
        <v>2970</v>
      </c>
      <c r="K2104" t="s">
        <v>2971</v>
      </c>
      <c r="L2104" t="s">
        <v>61</v>
      </c>
      <c r="M2104" t="s">
        <v>76</v>
      </c>
      <c r="N2104" t="s">
        <v>76</v>
      </c>
      <c r="O2104" t="s">
        <v>76</v>
      </c>
      <c r="P2104" t="s">
        <v>120</v>
      </c>
      <c r="Q2104">
        <v>13741</v>
      </c>
      <c r="R2104">
        <v>13741</v>
      </c>
      <c r="S2104">
        <v>13741</v>
      </c>
      <c r="T2104">
        <v>13741</v>
      </c>
      <c r="U2104">
        <v>13741</v>
      </c>
      <c r="V2104">
        <v>13741</v>
      </c>
      <c r="W2104">
        <v>13741</v>
      </c>
      <c r="X2104">
        <v>13741</v>
      </c>
      <c r="Y2104">
        <v>13741</v>
      </c>
      <c r="Z2104">
        <v>13741</v>
      </c>
      <c r="AA2104">
        <v>13741</v>
      </c>
      <c r="AB2104">
        <v>11167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13609</v>
      </c>
      <c r="AL2104">
        <v>132</v>
      </c>
      <c r="AM2104">
        <v>0</v>
      </c>
      <c r="AN2104">
        <v>0</v>
      </c>
      <c r="AO2104">
        <v>0</v>
      </c>
      <c r="AP2104">
        <v>13741</v>
      </c>
      <c r="AQ2104">
        <v>0</v>
      </c>
      <c r="AR2104">
        <v>0</v>
      </c>
      <c r="AS2104">
        <v>0</v>
      </c>
      <c r="AT2104" s="1">
        <v>239.13</v>
      </c>
      <c r="AU2104" s="1">
        <v>3285885.33</v>
      </c>
      <c r="AV2104" s="1">
        <v>0</v>
      </c>
      <c r="AW2104" s="1">
        <v>3285885.33</v>
      </c>
      <c r="AX2104" t="s">
        <v>2971</v>
      </c>
    </row>
    <row r="2105" spans="1:50" x14ac:dyDescent="0.25">
      <c r="A2105" t="s">
        <v>6846</v>
      </c>
      <c r="B2105" t="s">
        <v>67</v>
      </c>
      <c r="C2105" t="s">
        <v>171</v>
      </c>
      <c r="D2105" t="s">
        <v>6847</v>
      </c>
      <c r="E2105" t="s">
        <v>8382</v>
      </c>
      <c r="F2105" t="s">
        <v>8383</v>
      </c>
      <c r="G2105" t="s">
        <v>71</v>
      </c>
      <c r="H2105" t="s">
        <v>72</v>
      </c>
      <c r="I2105" t="s">
        <v>230</v>
      </c>
      <c r="J2105" t="s">
        <v>8384</v>
      </c>
      <c r="K2105" t="s">
        <v>6848</v>
      </c>
      <c r="L2105" t="s">
        <v>61</v>
      </c>
      <c r="M2105" t="s">
        <v>76</v>
      </c>
      <c r="N2105" t="s">
        <v>76</v>
      </c>
      <c r="O2105" t="s">
        <v>76</v>
      </c>
      <c r="P2105" t="s">
        <v>77</v>
      </c>
      <c r="Q2105">
        <v>605</v>
      </c>
      <c r="R2105">
        <v>605</v>
      </c>
      <c r="S2105">
        <v>112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4676</v>
      </c>
      <c r="AG2105">
        <v>0</v>
      </c>
      <c r="AH2105">
        <v>0</v>
      </c>
      <c r="AI2105">
        <v>4676</v>
      </c>
      <c r="AJ2105">
        <v>1206</v>
      </c>
      <c r="AK2105">
        <v>153</v>
      </c>
      <c r="AL2105">
        <v>0</v>
      </c>
      <c r="AM2105">
        <v>0</v>
      </c>
      <c r="AN2105">
        <v>452</v>
      </c>
      <c r="AO2105">
        <v>0</v>
      </c>
      <c r="AP2105">
        <v>605</v>
      </c>
      <c r="AQ2105">
        <v>0</v>
      </c>
      <c r="AR2105">
        <v>4676</v>
      </c>
      <c r="AS2105">
        <v>4845</v>
      </c>
      <c r="AT2105" s="1">
        <v>591.87429999999995</v>
      </c>
      <c r="AU2105" s="1">
        <v>358083.95149999997</v>
      </c>
      <c r="AV2105" s="1">
        <v>2767604.2267999998</v>
      </c>
      <c r="AW2105" s="1">
        <v>0</v>
      </c>
      <c r="AX2105" t="s">
        <v>6848</v>
      </c>
    </row>
    <row r="2106" spans="1:50" x14ac:dyDescent="0.25">
      <c r="A2106" t="s">
        <v>4156</v>
      </c>
      <c r="B2106" t="s">
        <v>101</v>
      </c>
      <c r="C2106" t="s">
        <v>251</v>
      </c>
      <c r="D2106" t="s">
        <v>4157</v>
      </c>
      <c r="E2106" t="s">
        <v>4158</v>
      </c>
      <c r="F2106" t="s">
        <v>1383</v>
      </c>
      <c r="G2106" t="s">
        <v>116</v>
      </c>
      <c r="H2106" t="s">
        <v>106</v>
      </c>
      <c r="I2106" t="s">
        <v>117</v>
      </c>
      <c r="J2106" t="s">
        <v>1384</v>
      </c>
      <c r="K2106" t="s">
        <v>1385</v>
      </c>
      <c r="L2106" t="s">
        <v>61</v>
      </c>
      <c r="M2106" t="s">
        <v>62</v>
      </c>
      <c r="N2106" t="s">
        <v>76</v>
      </c>
      <c r="O2106" t="s">
        <v>76</v>
      </c>
      <c r="P2106" t="s">
        <v>120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 s="1" t="s">
        <v>78</v>
      </c>
      <c r="AU2106" s="1">
        <v>0</v>
      </c>
      <c r="AV2106" s="1">
        <v>0</v>
      </c>
      <c r="AW2106" s="1">
        <v>0</v>
      </c>
      <c r="AX2106" t="s">
        <v>1385</v>
      </c>
    </row>
    <row r="2107" spans="1:50" x14ac:dyDescent="0.25">
      <c r="A2107" t="s">
        <v>3952</v>
      </c>
      <c r="B2107" t="s">
        <v>67</v>
      </c>
      <c r="C2107">
        <v>2014</v>
      </c>
      <c r="D2107" t="s">
        <v>3953</v>
      </c>
      <c r="E2107" t="s">
        <v>292</v>
      </c>
      <c r="F2107" t="s">
        <v>293</v>
      </c>
      <c r="G2107" t="s">
        <v>71</v>
      </c>
      <c r="H2107" t="s">
        <v>72</v>
      </c>
      <c r="I2107" t="s">
        <v>73</v>
      </c>
      <c r="J2107" t="s">
        <v>294</v>
      </c>
      <c r="K2107" t="s">
        <v>295</v>
      </c>
      <c r="L2107" t="s">
        <v>61</v>
      </c>
      <c r="M2107" t="s">
        <v>62</v>
      </c>
      <c r="N2107" t="s">
        <v>76</v>
      </c>
      <c r="O2107" t="s">
        <v>76</v>
      </c>
      <c r="P2107" t="s">
        <v>77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 s="1" t="s">
        <v>78</v>
      </c>
      <c r="AU2107" s="1">
        <v>0</v>
      </c>
      <c r="AV2107" s="1">
        <v>0</v>
      </c>
      <c r="AW2107" s="1">
        <v>0</v>
      </c>
      <c r="AX2107" t="s">
        <v>295</v>
      </c>
    </row>
    <row r="2108" spans="1:50" x14ac:dyDescent="0.25">
      <c r="A2108" t="s">
        <v>8390</v>
      </c>
      <c r="B2108" t="s">
        <v>51</v>
      </c>
      <c r="C2108" t="s">
        <v>143</v>
      </c>
      <c r="D2108" t="s">
        <v>8391</v>
      </c>
      <c r="E2108" t="s">
        <v>8392</v>
      </c>
      <c r="F2108" t="s">
        <v>8312</v>
      </c>
      <c r="G2108" t="s">
        <v>56</v>
      </c>
      <c r="H2108" t="s">
        <v>72</v>
      </c>
      <c r="I2108" t="s">
        <v>90</v>
      </c>
      <c r="J2108" t="s">
        <v>8259</v>
      </c>
      <c r="K2108" t="s">
        <v>8313</v>
      </c>
      <c r="L2108" t="s">
        <v>61</v>
      </c>
      <c r="M2108" t="s">
        <v>76</v>
      </c>
      <c r="N2108" t="s">
        <v>76</v>
      </c>
      <c r="O2108" t="s">
        <v>76</v>
      </c>
      <c r="P2108" t="s">
        <v>65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 s="1" t="s">
        <v>78</v>
      </c>
      <c r="AU2108" s="1">
        <v>0</v>
      </c>
      <c r="AV2108" s="1">
        <v>0</v>
      </c>
      <c r="AW2108" s="1">
        <v>0</v>
      </c>
      <c r="AX2108" t="s">
        <v>8313</v>
      </c>
    </row>
    <row r="2109" spans="1:50" x14ac:dyDescent="0.25">
      <c r="A2109" t="s">
        <v>3954</v>
      </c>
      <c r="B2109" t="s">
        <v>67</v>
      </c>
      <c r="C2109" t="s">
        <v>129</v>
      </c>
      <c r="D2109" t="s">
        <v>3955</v>
      </c>
      <c r="E2109" t="s">
        <v>3956</v>
      </c>
      <c r="F2109" t="s">
        <v>180</v>
      </c>
      <c r="G2109" t="s">
        <v>71</v>
      </c>
      <c r="H2109" t="s">
        <v>72</v>
      </c>
      <c r="I2109" t="s">
        <v>73</v>
      </c>
      <c r="J2109" t="s">
        <v>181</v>
      </c>
      <c r="K2109" t="s">
        <v>182</v>
      </c>
      <c r="L2109" t="s">
        <v>61</v>
      </c>
      <c r="M2109" t="s">
        <v>62</v>
      </c>
      <c r="N2109" t="s">
        <v>63</v>
      </c>
      <c r="O2109" t="s">
        <v>85</v>
      </c>
      <c r="P2109" t="s">
        <v>77</v>
      </c>
      <c r="Q2109">
        <v>9</v>
      </c>
      <c r="R2109">
        <v>9</v>
      </c>
      <c r="S2109">
        <v>9</v>
      </c>
      <c r="T2109">
        <v>9</v>
      </c>
      <c r="U2109">
        <v>9</v>
      </c>
      <c r="V2109">
        <v>9</v>
      </c>
      <c r="W2109">
        <v>9</v>
      </c>
      <c r="X2109">
        <v>9</v>
      </c>
      <c r="Y2109">
        <v>9</v>
      </c>
      <c r="Z2109">
        <v>9</v>
      </c>
      <c r="AA2109">
        <v>9</v>
      </c>
      <c r="AB2109">
        <v>9</v>
      </c>
      <c r="AC2109">
        <v>9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9</v>
      </c>
      <c r="AL2109">
        <v>0</v>
      </c>
      <c r="AM2109">
        <v>0</v>
      </c>
      <c r="AN2109">
        <v>0</v>
      </c>
      <c r="AO2109">
        <v>0</v>
      </c>
      <c r="AP2109">
        <v>9</v>
      </c>
      <c r="AQ2109">
        <v>0</v>
      </c>
      <c r="AR2109">
        <v>0</v>
      </c>
      <c r="AS2109">
        <v>0</v>
      </c>
      <c r="AT2109" s="1">
        <v>532.65</v>
      </c>
      <c r="AU2109" s="1">
        <v>4793.8499999999995</v>
      </c>
      <c r="AV2109" s="1">
        <v>0</v>
      </c>
      <c r="AW2109" s="1">
        <v>4793.8499999999995</v>
      </c>
      <c r="AX2109" t="s">
        <v>182</v>
      </c>
    </row>
    <row r="2110" spans="1:50" x14ac:dyDescent="0.25">
      <c r="A2110" t="s">
        <v>3957</v>
      </c>
      <c r="B2110" t="s">
        <v>67</v>
      </c>
      <c r="C2110">
        <v>2014</v>
      </c>
      <c r="D2110" t="s">
        <v>3958</v>
      </c>
      <c r="E2110" t="s">
        <v>334</v>
      </c>
      <c r="F2110" t="s">
        <v>335</v>
      </c>
      <c r="G2110" t="s">
        <v>71</v>
      </c>
      <c r="H2110" t="s">
        <v>72</v>
      </c>
      <c r="I2110" t="s">
        <v>230</v>
      </c>
      <c r="J2110" t="s">
        <v>336</v>
      </c>
      <c r="K2110" t="s">
        <v>335</v>
      </c>
      <c r="L2110" t="s">
        <v>61</v>
      </c>
      <c r="M2110" t="s">
        <v>76</v>
      </c>
      <c r="N2110" t="s">
        <v>76</v>
      </c>
      <c r="O2110" t="s">
        <v>76</v>
      </c>
      <c r="P2110" t="s">
        <v>77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 s="1" t="s">
        <v>78</v>
      </c>
      <c r="AU2110" s="1">
        <v>0</v>
      </c>
      <c r="AV2110" s="1">
        <v>0</v>
      </c>
      <c r="AW2110" s="1">
        <v>0</v>
      </c>
      <c r="AX2110" t="s">
        <v>335</v>
      </c>
    </row>
    <row r="2111" spans="1:50" x14ac:dyDescent="0.25">
      <c r="A2111" t="s">
        <v>3545</v>
      </c>
      <c r="B2111" t="s">
        <v>51</v>
      </c>
      <c r="C2111" t="s">
        <v>156</v>
      </c>
      <c r="D2111" t="s">
        <v>3546</v>
      </c>
      <c r="E2111" t="s">
        <v>1350</v>
      </c>
      <c r="F2111" t="s">
        <v>1349</v>
      </c>
      <c r="G2111" t="s">
        <v>688</v>
      </c>
      <c r="H2111" t="s">
        <v>57</v>
      </c>
      <c r="I2111" t="s">
        <v>689</v>
      </c>
      <c r="J2111" t="s">
        <v>1350</v>
      </c>
      <c r="K2111" t="s">
        <v>1351</v>
      </c>
      <c r="L2111" t="s">
        <v>61</v>
      </c>
      <c r="M2111" t="s">
        <v>76</v>
      </c>
      <c r="N2111" t="s">
        <v>76</v>
      </c>
      <c r="O2111" t="s">
        <v>76</v>
      </c>
      <c r="P2111" t="s">
        <v>65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 s="1" t="s">
        <v>78</v>
      </c>
      <c r="AU2111" s="1">
        <v>0</v>
      </c>
      <c r="AV2111" s="1">
        <v>0</v>
      </c>
      <c r="AW2111" s="1">
        <v>0</v>
      </c>
      <c r="AX2111" t="s">
        <v>1351</v>
      </c>
    </row>
    <row r="2112" spans="1:50" x14ac:dyDescent="0.25">
      <c r="A2112" t="s">
        <v>3547</v>
      </c>
      <c r="B2112" t="s">
        <v>67</v>
      </c>
      <c r="C2112">
        <v>2014</v>
      </c>
      <c r="D2112" t="s">
        <v>3548</v>
      </c>
      <c r="E2112" t="s">
        <v>834</v>
      </c>
      <c r="F2112" t="s">
        <v>451</v>
      </c>
      <c r="G2112" t="s">
        <v>71</v>
      </c>
      <c r="H2112" t="s">
        <v>72</v>
      </c>
      <c r="I2112" t="s">
        <v>73</v>
      </c>
      <c r="J2112" t="s">
        <v>452</v>
      </c>
      <c r="K2112" t="s">
        <v>453</v>
      </c>
      <c r="L2112" t="s">
        <v>61</v>
      </c>
      <c r="M2112" t="s">
        <v>76</v>
      </c>
      <c r="N2112" t="s">
        <v>76</v>
      </c>
      <c r="O2112" t="s">
        <v>76</v>
      </c>
      <c r="P2112" t="s">
        <v>77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 s="1" t="s">
        <v>78</v>
      </c>
      <c r="AU2112" s="1">
        <v>0</v>
      </c>
      <c r="AV2112" s="1">
        <v>0</v>
      </c>
      <c r="AW2112" s="1">
        <v>0</v>
      </c>
      <c r="AX2112" t="s">
        <v>453</v>
      </c>
    </row>
    <row r="2113" spans="1:50" x14ac:dyDescent="0.25">
      <c r="A2113" t="s">
        <v>3549</v>
      </c>
      <c r="B2113" t="s">
        <v>67</v>
      </c>
      <c r="C2113" t="s">
        <v>94</v>
      </c>
      <c r="D2113" t="s">
        <v>3550</v>
      </c>
      <c r="E2113" t="s">
        <v>3551</v>
      </c>
      <c r="F2113" t="s">
        <v>339</v>
      </c>
      <c r="G2113" t="s">
        <v>71</v>
      </c>
      <c r="H2113" t="s">
        <v>72</v>
      </c>
      <c r="I2113" t="s">
        <v>73</v>
      </c>
      <c r="J2113" t="s">
        <v>340</v>
      </c>
      <c r="K2113" t="s">
        <v>341</v>
      </c>
      <c r="L2113" t="s">
        <v>61</v>
      </c>
      <c r="M2113" t="s">
        <v>76</v>
      </c>
      <c r="N2113" t="s">
        <v>76</v>
      </c>
      <c r="O2113" t="s">
        <v>76</v>
      </c>
      <c r="P2113" t="s">
        <v>77</v>
      </c>
      <c r="Q2113">
        <v>212</v>
      </c>
      <c r="R2113">
        <v>212</v>
      </c>
      <c r="S2113">
        <v>212</v>
      </c>
      <c r="T2113">
        <v>212</v>
      </c>
      <c r="U2113">
        <v>212</v>
      </c>
      <c r="V2113">
        <v>212</v>
      </c>
      <c r="W2113">
        <v>212</v>
      </c>
      <c r="X2113">
        <v>212</v>
      </c>
      <c r="Y2113">
        <v>212</v>
      </c>
      <c r="Z2113">
        <v>212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212</v>
      </c>
      <c r="AL2113">
        <v>0</v>
      </c>
      <c r="AM2113">
        <v>0</v>
      </c>
      <c r="AN2113">
        <v>0</v>
      </c>
      <c r="AO2113">
        <v>0</v>
      </c>
      <c r="AP2113">
        <v>212</v>
      </c>
      <c r="AQ2113">
        <v>0</v>
      </c>
      <c r="AR2113">
        <v>0</v>
      </c>
      <c r="AS2113">
        <v>0</v>
      </c>
      <c r="AT2113" s="1">
        <v>679.45</v>
      </c>
      <c r="AU2113" s="1">
        <v>144043.40000000002</v>
      </c>
      <c r="AV2113" s="1">
        <v>0</v>
      </c>
      <c r="AW2113" s="1">
        <v>144043.40000000002</v>
      </c>
      <c r="AX2113" t="s">
        <v>341</v>
      </c>
    </row>
    <row r="2114" spans="1:50" x14ac:dyDescent="0.25">
      <c r="A2114" t="s">
        <v>3552</v>
      </c>
      <c r="B2114" t="s">
        <v>67</v>
      </c>
      <c r="C2114">
        <v>2014</v>
      </c>
      <c r="D2114" t="s">
        <v>3553</v>
      </c>
      <c r="E2114" t="s">
        <v>561</v>
      </c>
      <c r="F2114" t="s">
        <v>486</v>
      </c>
      <c r="G2114" t="s">
        <v>71</v>
      </c>
      <c r="H2114" t="s">
        <v>72</v>
      </c>
      <c r="I2114" t="s">
        <v>230</v>
      </c>
      <c r="J2114" t="s">
        <v>487</v>
      </c>
      <c r="K2114" t="s">
        <v>488</v>
      </c>
      <c r="L2114" t="s">
        <v>61</v>
      </c>
      <c r="M2114" t="s">
        <v>76</v>
      </c>
      <c r="N2114" t="s">
        <v>76</v>
      </c>
      <c r="O2114" t="s">
        <v>76</v>
      </c>
      <c r="P2114" t="s">
        <v>77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 s="1" t="s">
        <v>78</v>
      </c>
      <c r="AU2114" s="1">
        <v>0</v>
      </c>
      <c r="AV2114" s="1">
        <v>0</v>
      </c>
      <c r="AW2114" s="1">
        <v>0</v>
      </c>
      <c r="AX2114" t="s">
        <v>488</v>
      </c>
    </row>
    <row r="2115" spans="1:50" x14ac:dyDescent="0.25">
      <c r="A2115" t="s">
        <v>3554</v>
      </c>
      <c r="B2115" t="s">
        <v>101</v>
      </c>
      <c r="C2115" t="s">
        <v>251</v>
      </c>
      <c r="D2115" t="s">
        <v>3555</v>
      </c>
      <c r="E2115" t="s">
        <v>3556</v>
      </c>
      <c r="F2115" t="s">
        <v>527</v>
      </c>
      <c r="G2115" t="s">
        <v>71</v>
      </c>
      <c r="H2115" t="s">
        <v>106</v>
      </c>
      <c r="I2115" t="s">
        <v>280</v>
      </c>
      <c r="J2115" t="s">
        <v>528</v>
      </c>
      <c r="K2115" t="s">
        <v>529</v>
      </c>
      <c r="L2115" t="s">
        <v>61</v>
      </c>
      <c r="M2115" t="s">
        <v>76</v>
      </c>
      <c r="N2115" t="s">
        <v>76</v>
      </c>
      <c r="O2115" t="s">
        <v>76</v>
      </c>
      <c r="P2115" t="s">
        <v>110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 s="1" t="s">
        <v>78</v>
      </c>
      <c r="AU2115" s="1">
        <v>0</v>
      </c>
      <c r="AV2115" s="1">
        <v>0</v>
      </c>
      <c r="AW2115" s="1">
        <v>0</v>
      </c>
      <c r="AX2115" t="s">
        <v>529</v>
      </c>
    </row>
    <row r="2116" spans="1:50" x14ac:dyDescent="0.25">
      <c r="A2116" t="s">
        <v>3959</v>
      </c>
      <c r="B2116" t="s">
        <v>101</v>
      </c>
      <c r="C2116" t="s">
        <v>2300</v>
      </c>
      <c r="D2116" t="s">
        <v>3960</v>
      </c>
      <c r="E2116" t="s">
        <v>3961</v>
      </c>
      <c r="F2116" t="s">
        <v>2123</v>
      </c>
      <c r="G2116" t="s">
        <v>71</v>
      </c>
      <c r="H2116" t="s">
        <v>106</v>
      </c>
      <c r="I2116" t="s">
        <v>73</v>
      </c>
      <c r="J2116" t="s">
        <v>2124</v>
      </c>
      <c r="K2116" t="s">
        <v>2125</v>
      </c>
      <c r="L2116" t="s">
        <v>61</v>
      </c>
      <c r="M2116" t="s">
        <v>76</v>
      </c>
      <c r="N2116" t="s">
        <v>76</v>
      </c>
      <c r="O2116" t="s">
        <v>76</v>
      </c>
      <c r="P2116" t="s">
        <v>110</v>
      </c>
      <c r="Q2116">
        <v>1</v>
      </c>
      <c r="R2116">
        <v>1</v>
      </c>
      <c r="S2116">
        <v>1</v>
      </c>
      <c r="T2116">
        <v>1</v>
      </c>
      <c r="U2116">
        <v>1</v>
      </c>
      <c r="V2116">
        <v>1</v>
      </c>
      <c r="W2116">
        <v>1</v>
      </c>
      <c r="X2116">
        <v>1</v>
      </c>
      <c r="Y2116">
        <v>1</v>
      </c>
      <c r="Z2116">
        <v>1</v>
      </c>
      <c r="AA2116">
        <v>1</v>
      </c>
      <c r="AB2116">
        <v>1</v>
      </c>
      <c r="AC2116">
        <v>1</v>
      </c>
      <c r="AD2116">
        <v>1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1</v>
      </c>
      <c r="AL2116">
        <v>0</v>
      </c>
      <c r="AM2116">
        <v>0</v>
      </c>
      <c r="AN2116">
        <v>0</v>
      </c>
      <c r="AO2116">
        <v>0</v>
      </c>
      <c r="AP2116">
        <v>1</v>
      </c>
      <c r="AQ2116">
        <v>0</v>
      </c>
      <c r="AR2116">
        <v>0</v>
      </c>
      <c r="AS2116">
        <v>0</v>
      </c>
      <c r="AT2116" s="1">
        <v>752.95</v>
      </c>
      <c r="AU2116" s="1">
        <v>752.95</v>
      </c>
      <c r="AV2116" s="1">
        <v>0</v>
      </c>
      <c r="AW2116" s="1">
        <v>752.95</v>
      </c>
      <c r="AX2116" t="s">
        <v>2125</v>
      </c>
    </row>
    <row r="2117" spans="1:50" x14ac:dyDescent="0.25">
      <c r="A2117" t="s">
        <v>3962</v>
      </c>
      <c r="B2117" t="s">
        <v>67</v>
      </c>
      <c r="C2117">
        <v>2014</v>
      </c>
      <c r="D2117" t="s">
        <v>3963</v>
      </c>
      <c r="E2117" t="s">
        <v>441</v>
      </c>
      <c r="F2117" t="s">
        <v>362</v>
      </c>
      <c r="G2117" t="s">
        <v>71</v>
      </c>
      <c r="H2117" t="s">
        <v>72</v>
      </c>
      <c r="I2117" t="s">
        <v>230</v>
      </c>
      <c r="J2117" t="s">
        <v>363</v>
      </c>
      <c r="K2117" t="s">
        <v>364</v>
      </c>
      <c r="L2117" t="s">
        <v>61</v>
      </c>
      <c r="M2117" t="s">
        <v>76</v>
      </c>
      <c r="N2117" t="s">
        <v>76</v>
      </c>
      <c r="O2117" t="s">
        <v>76</v>
      </c>
      <c r="P2117" t="s">
        <v>77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 s="1" t="s">
        <v>78</v>
      </c>
      <c r="AU2117" s="1">
        <v>0</v>
      </c>
      <c r="AV2117" s="1">
        <v>0</v>
      </c>
      <c r="AW2117" s="1">
        <v>0</v>
      </c>
      <c r="AX2117" t="s">
        <v>364</v>
      </c>
    </row>
    <row r="2118" spans="1:50" x14ac:dyDescent="0.25">
      <c r="A2118" t="s">
        <v>3992</v>
      </c>
      <c r="B2118" t="s">
        <v>190</v>
      </c>
      <c r="C2118" t="s">
        <v>791</v>
      </c>
      <c r="D2118" t="s">
        <v>3993</v>
      </c>
      <c r="E2118" t="s">
        <v>3994</v>
      </c>
      <c r="F2118" t="s">
        <v>657</v>
      </c>
      <c r="G2118" t="s">
        <v>71</v>
      </c>
      <c r="H2118" t="s">
        <v>106</v>
      </c>
      <c r="I2118" t="s">
        <v>230</v>
      </c>
      <c r="J2118" t="s">
        <v>658</v>
      </c>
      <c r="K2118" t="s">
        <v>659</v>
      </c>
      <c r="L2118" t="s">
        <v>196</v>
      </c>
      <c r="M2118" t="s">
        <v>76</v>
      </c>
      <c r="N2118" t="s">
        <v>76</v>
      </c>
      <c r="O2118" t="s">
        <v>76</v>
      </c>
      <c r="P2118" t="s">
        <v>110</v>
      </c>
      <c r="Q2118">
        <v>30</v>
      </c>
      <c r="R2118">
        <v>30</v>
      </c>
      <c r="S2118">
        <v>30</v>
      </c>
      <c r="T2118">
        <v>30</v>
      </c>
      <c r="U2118">
        <v>30</v>
      </c>
      <c r="V2118">
        <v>30</v>
      </c>
      <c r="W2118">
        <v>30</v>
      </c>
      <c r="X2118">
        <v>30</v>
      </c>
      <c r="Y2118">
        <v>30</v>
      </c>
      <c r="Z2118">
        <v>30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30</v>
      </c>
      <c r="AL2118">
        <v>0</v>
      </c>
      <c r="AM2118">
        <v>0</v>
      </c>
      <c r="AN2118">
        <v>0</v>
      </c>
      <c r="AO2118">
        <v>0</v>
      </c>
      <c r="AP2118">
        <v>30</v>
      </c>
      <c r="AQ2118">
        <v>0</v>
      </c>
      <c r="AR2118">
        <v>0</v>
      </c>
      <c r="AS2118">
        <v>0</v>
      </c>
      <c r="AT2118" s="1">
        <v>290.64</v>
      </c>
      <c r="AU2118" s="1">
        <v>8719.1999999999989</v>
      </c>
      <c r="AV2118" s="1">
        <v>0</v>
      </c>
      <c r="AW2118" s="1">
        <v>8719.1999999999989</v>
      </c>
      <c r="AX2118" t="s">
        <v>659</v>
      </c>
    </row>
    <row r="2119" spans="1:50" x14ac:dyDescent="0.25">
      <c r="A2119" t="s">
        <v>3995</v>
      </c>
      <c r="B2119" t="s">
        <v>67</v>
      </c>
      <c r="C2119">
        <v>2014</v>
      </c>
      <c r="D2119" t="s">
        <v>3996</v>
      </c>
      <c r="E2119" t="s">
        <v>636</v>
      </c>
      <c r="F2119" t="s">
        <v>637</v>
      </c>
      <c r="G2119" t="s">
        <v>71</v>
      </c>
      <c r="H2119" t="s">
        <v>72</v>
      </c>
      <c r="I2119" t="s">
        <v>73</v>
      </c>
      <c r="J2119" t="s">
        <v>638</v>
      </c>
      <c r="K2119" t="s">
        <v>639</v>
      </c>
      <c r="L2119" t="s">
        <v>61</v>
      </c>
      <c r="M2119" t="s">
        <v>76</v>
      </c>
      <c r="N2119" t="s">
        <v>76</v>
      </c>
      <c r="O2119" t="s">
        <v>76</v>
      </c>
      <c r="P2119" t="s">
        <v>77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 s="1" t="s">
        <v>78</v>
      </c>
      <c r="AU2119" s="1">
        <v>0</v>
      </c>
      <c r="AV2119" s="1">
        <v>0</v>
      </c>
      <c r="AW2119" s="1">
        <v>0</v>
      </c>
      <c r="AX2119" t="s">
        <v>639</v>
      </c>
    </row>
    <row r="2120" spans="1:50" x14ac:dyDescent="0.25">
      <c r="A2120" t="s">
        <v>3997</v>
      </c>
      <c r="B2120" t="s">
        <v>51</v>
      </c>
      <c r="C2120" t="s">
        <v>52</v>
      </c>
      <c r="D2120" t="s">
        <v>3998</v>
      </c>
      <c r="E2120" t="s">
        <v>3999</v>
      </c>
      <c r="F2120" t="s">
        <v>1132</v>
      </c>
      <c r="G2120" t="s">
        <v>688</v>
      </c>
      <c r="H2120" t="s">
        <v>57</v>
      </c>
      <c r="I2120" t="s">
        <v>689</v>
      </c>
      <c r="J2120" t="s">
        <v>1133</v>
      </c>
      <c r="K2120" t="s">
        <v>1134</v>
      </c>
      <c r="L2120" t="s">
        <v>61</v>
      </c>
      <c r="M2120" t="s">
        <v>62</v>
      </c>
      <c r="N2120" t="s">
        <v>63</v>
      </c>
      <c r="O2120" t="s">
        <v>64</v>
      </c>
      <c r="P2120" t="s">
        <v>65</v>
      </c>
      <c r="Q2120">
        <v>113</v>
      </c>
      <c r="R2120">
        <v>113</v>
      </c>
      <c r="S2120">
        <v>113</v>
      </c>
      <c r="T2120">
        <v>113</v>
      </c>
      <c r="U2120">
        <v>113</v>
      </c>
      <c r="V2120">
        <v>113</v>
      </c>
      <c r="W2120">
        <v>113</v>
      </c>
      <c r="X2120">
        <v>113</v>
      </c>
      <c r="Y2120">
        <v>113</v>
      </c>
      <c r="Z2120">
        <v>113</v>
      </c>
      <c r="AA2120">
        <v>113</v>
      </c>
      <c r="AB2120">
        <v>113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18</v>
      </c>
      <c r="AL2120">
        <v>95</v>
      </c>
      <c r="AM2120">
        <v>0</v>
      </c>
      <c r="AN2120">
        <v>0</v>
      </c>
      <c r="AO2120">
        <v>0</v>
      </c>
      <c r="AP2120">
        <v>113</v>
      </c>
      <c r="AQ2120">
        <v>0</v>
      </c>
      <c r="AR2120">
        <v>0</v>
      </c>
      <c r="AS2120">
        <v>0</v>
      </c>
      <c r="AT2120" s="1">
        <v>289.27</v>
      </c>
      <c r="AU2120" s="1">
        <v>32687.51</v>
      </c>
      <c r="AV2120" s="1">
        <v>0</v>
      </c>
      <c r="AW2120" s="1">
        <v>32687.51</v>
      </c>
      <c r="AX2120" t="s">
        <v>1134</v>
      </c>
    </row>
    <row r="2121" spans="1:50" x14ac:dyDescent="0.25">
      <c r="A2121" t="s">
        <v>3557</v>
      </c>
      <c r="B2121" t="s">
        <v>101</v>
      </c>
      <c r="C2121" t="s">
        <v>171</v>
      </c>
      <c r="D2121" t="s">
        <v>3558</v>
      </c>
      <c r="E2121" t="s">
        <v>444</v>
      </c>
      <c r="F2121" t="s">
        <v>445</v>
      </c>
      <c r="G2121" t="s">
        <v>71</v>
      </c>
      <c r="H2121" t="s">
        <v>106</v>
      </c>
      <c r="I2121" t="s">
        <v>73</v>
      </c>
      <c r="J2121" t="s">
        <v>446</v>
      </c>
      <c r="K2121" t="s">
        <v>447</v>
      </c>
      <c r="L2121" t="s">
        <v>61</v>
      </c>
      <c r="M2121" t="s">
        <v>76</v>
      </c>
      <c r="N2121" t="s">
        <v>76</v>
      </c>
      <c r="O2121" t="s">
        <v>76</v>
      </c>
      <c r="P2121" t="s">
        <v>110</v>
      </c>
      <c r="Q2121">
        <v>65</v>
      </c>
      <c r="R2121">
        <v>65</v>
      </c>
      <c r="S2121">
        <v>55</v>
      </c>
      <c r="T2121">
        <v>55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61</v>
      </c>
      <c r="AH2121">
        <v>0</v>
      </c>
      <c r="AI2121">
        <v>61</v>
      </c>
      <c r="AJ2121">
        <v>1</v>
      </c>
      <c r="AK2121">
        <v>65</v>
      </c>
      <c r="AL2121">
        <v>0</v>
      </c>
      <c r="AM2121">
        <v>0</v>
      </c>
      <c r="AN2121">
        <v>0</v>
      </c>
      <c r="AO2121">
        <v>0</v>
      </c>
      <c r="AP2121">
        <v>65</v>
      </c>
      <c r="AQ2121">
        <v>61</v>
      </c>
      <c r="AR2121">
        <v>0</v>
      </c>
      <c r="AS2121">
        <v>25</v>
      </c>
      <c r="AT2121" s="1">
        <v>244.63810000000001</v>
      </c>
      <c r="AU2121" s="1">
        <v>15901.476500000001</v>
      </c>
      <c r="AV2121" s="1">
        <v>14922.9241</v>
      </c>
      <c r="AW2121" s="1">
        <v>0</v>
      </c>
      <c r="AX2121" t="s">
        <v>447</v>
      </c>
    </row>
    <row r="2122" spans="1:50" x14ac:dyDescent="0.25">
      <c r="A2122" t="s">
        <v>3559</v>
      </c>
      <c r="B2122" t="s">
        <v>101</v>
      </c>
      <c r="C2122" t="s">
        <v>171</v>
      </c>
      <c r="D2122" t="s">
        <v>3560</v>
      </c>
      <c r="E2122" t="s">
        <v>225</v>
      </c>
      <c r="F2122" t="s">
        <v>180</v>
      </c>
      <c r="G2122" t="s">
        <v>71</v>
      </c>
      <c r="H2122" t="s">
        <v>106</v>
      </c>
      <c r="I2122" t="s">
        <v>73</v>
      </c>
      <c r="J2122" t="s">
        <v>181</v>
      </c>
      <c r="K2122" t="s">
        <v>182</v>
      </c>
      <c r="L2122" t="s">
        <v>61</v>
      </c>
      <c r="M2122" t="s">
        <v>76</v>
      </c>
      <c r="N2122" t="s">
        <v>76</v>
      </c>
      <c r="O2122" t="s">
        <v>76</v>
      </c>
      <c r="P2122" t="s">
        <v>110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 s="1">
        <v>502.82</v>
      </c>
      <c r="AU2122" s="1">
        <v>0</v>
      </c>
      <c r="AV2122" s="1">
        <v>0</v>
      </c>
      <c r="AW2122" s="1">
        <v>0</v>
      </c>
      <c r="AX2122" t="s">
        <v>182</v>
      </c>
    </row>
    <row r="2123" spans="1:50" x14ac:dyDescent="0.25">
      <c r="A2123" t="s">
        <v>3578</v>
      </c>
      <c r="B2123" t="s">
        <v>67</v>
      </c>
      <c r="C2123">
        <v>2014</v>
      </c>
      <c r="D2123" t="s">
        <v>3579</v>
      </c>
      <c r="E2123" t="s">
        <v>2874</v>
      </c>
      <c r="F2123" t="s">
        <v>2875</v>
      </c>
      <c r="G2123" t="s">
        <v>71</v>
      </c>
      <c r="H2123" t="s">
        <v>72</v>
      </c>
      <c r="I2123" t="s">
        <v>133</v>
      </c>
      <c r="J2123" t="s">
        <v>215</v>
      </c>
      <c r="K2123" t="s">
        <v>2876</v>
      </c>
      <c r="L2123" t="s">
        <v>61</v>
      </c>
      <c r="M2123" t="s">
        <v>76</v>
      </c>
      <c r="N2123" t="s">
        <v>76</v>
      </c>
      <c r="O2123" t="s">
        <v>76</v>
      </c>
      <c r="P2123" t="s">
        <v>77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 s="1" t="s">
        <v>78</v>
      </c>
      <c r="AU2123" s="1">
        <v>0</v>
      </c>
      <c r="AV2123" s="1">
        <v>0</v>
      </c>
      <c r="AW2123" s="1">
        <v>0</v>
      </c>
      <c r="AX2123" t="s">
        <v>2876</v>
      </c>
    </row>
    <row r="2124" spans="1:50" x14ac:dyDescent="0.25">
      <c r="A2124" t="s">
        <v>3580</v>
      </c>
      <c r="B2124" t="s">
        <v>101</v>
      </c>
      <c r="C2124" t="s">
        <v>171</v>
      </c>
      <c r="D2124" t="s">
        <v>3581</v>
      </c>
      <c r="E2124" t="s">
        <v>3582</v>
      </c>
      <c r="F2124" t="s">
        <v>892</v>
      </c>
      <c r="G2124" t="s">
        <v>71</v>
      </c>
      <c r="H2124" t="s">
        <v>106</v>
      </c>
      <c r="I2124" t="s">
        <v>391</v>
      </c>
      <c r="J2124" t="s">
        <v>893</v>
      </c>
      <c r="K2124" t="s">
        <v>894</v>
      </c>
      <c r="L2124" t="s">
        <v>61</v>
      </c>
      <c r="M2124" t="s">
        <v>76</v>
      </c>
      <c r="N2124" t="s">
        <v>76</v>
      </c>
      <c r="O2124" t="s">
        <v>76</v>
      </c>
      <c r="P2124" t="s">
        <v>77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 s="1">
        <v>410.67509999999999</v>
      </c>
      <c r="AU2124" s="1">
        <v>0</v>
      </c>
      <c r="AV2124" s="1">
        <v>0</v>
      </c>
      <c r="AW2124" s="1">
        <v>0</v>
      </c>
      <c r="AX2124" t="s">
        <v>894</v>
      </c>
    </row>
    <row r="2125" spans="1:50" x14ac:dyDescent="0.25">
      <c r="A2125" t="s">
        <v>3583</v>
      </c>
      <c r="B2125" t="s">
        <v>67</v>
      </c>
      <c r="C2125" t="s">
        <v>455</v>
      </c>
      <c r="D2125" t="s">
        <v>3584</v>
      </c>
      <c r="E2125" t="s">
        <v>3585</v>
      </c>
      <c r="F2125" t="s">
        <v>236</v>
      </c>
      <c r="G2125" t="s">
        <v>71</v>
      </c>
      <c r="H2125" t="s">
        <v>72</v>
      </c>
      <c r="I2125" t="s">
        <v>73</v>
      </c>
      <c r="J2125" t="s">
        <v>237</v>
      </c>
      <c r="K2125" t="s">
        <v>238</v>
      </c>
      <c r="L2125" t="s">
        <v>61</v>
      </c>
      <c r="M2125" t="s">
        <v>62</v>
      </c>
      <c r="N2125" t="s">
        <v>76</v>
      </c>
      <c r="O2125" t="s">
        <v>76</v>
      </c>
      <c r="P2125" t="s">
        <v>77</v>
      </c>
      <c r="Q2125">
        <v>11</v>
      </c>
      <c r="R2125">
        <v>11</v>
      </c>
      <c r="S2125">
        <v>11</v>
      </c>
      <c r="T2125">
        <v>11</v>
      </c>
      <c r="U2125">
        <v>11</v>
      </c>
      <c r="V2125">
        <v>11</v>
      </c>
      <c r="W2125">
        <v>11</v>
      </c>
      <c r="X2125">
        <v>11</v>
      </c>
      <c r="Y2125">
        <v>11</v>
      </c>
      <c r="Z2125">
        <v>11</v>
      </c>
      <c r="AA2125">
        <v>11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11</v>
      </c>
      <c r="AL2125">
        <v>0</v>
      </c>
      <c r="AM2125">
        <v>0</v>
      </c>
      <c r="AN2125">
        <v>0</v>
      </c>
      <c r="AO2125">
        <v>0</v>
      </c>
      <c r="AP2125">
        <v>11</v>
      </c>
      <c r="AQ2125">
        <v>0</v>
      </c>
      <c r="AR2125">
        <v>0</v>
      </c>
      <c r="AS2125">
        <v>0</v>
      </c>
      <c r="AT2125" s="1">
        <v>461.38</v>
      </c>
      <c r="AU2125" s="1">
        <v>5075.18</v>
      </c>
      <c r="AV2125" s="1">
        <v>0</v>
      </c>
      <c r="AW2125" s="1">
        <v>5075.18</v>
      </c>
      <c r="AX2125" t="s">
        <v>238</v>
      </c>
    </row>
    <row r="2126" spans="1:50" x14ac:dyDescent="0.25">
      <c r="A2126" t="s">
        <v>4000</v>
      </c>
      <c r="B2126" t="s">
        <v>67</v>
      </c>
      <c r="C2126" t="s">
        <v>233</v>
      </c>
      <c r="D2126" t="s">
        <v>4001</v>
      </c>
      <c r="E2126" t="s">
        <v>4002</v>
      </c>
      <c r="F2126" t="s">
        <v>115</v>
      </c>
      <c r="G2126" t="s">
        <v>116</v>
      </c>
      <c r="H2126" t="s">
        <v>72</v>
      </c>
      <c r="I2126" t="s">
        <v>117</v>
      </c>
      <c r="J2126" t="s">
        <v>118</v>
      </c>
      <c r="K2126" t="s">
        <v>119</v>
      </c>
      <c r="L2126" t="s">
        <v>61</v>
      </c>
      <c r="M2126" t="s">
        <v>62</v>
      </c>
      <c r="N2126" t="s">
        <v>63</v>
      </c>
      <c r="O2126" t="s">
        <v>120</v>
      </c>
      <c r="P2126" t="s">
        <v>120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 s="1" t="s">
        <v>78</v>
      </c>
      <c r="AU2126" s="1">
        <v>0</v>
      </c>
      <c r="AV2126" s="1">
        <v>0</v>
      </c>
      <c r="AW2126" s="1">
        <v>0</v>
      </c>
      <c r="AX2126" t="s">
        <v>119</v>
      </c>
    </row>
    <row r="2127" spans="1:50" x14ac:dyDescent="0.25">
      <c r="A2127" t="s">
        <v>3586</v>
      </c>
      <c r="B2127" t="s">
        <v>101</v>
      </c>
      <c r="C2127" t="s">
        <v>251</v>
      </c>
      <c r="D2127" t="s">
        <v>3587</v>
      </c>
      <c r="E2127" t="s">
        <v>3588</v>
      </c>
      <c r="F2127" t="s">
        <v>3235</v>
      </c>
      <c r="G2127" t="s">
        <v>116</v>
      </c>
      <c r="H2127" t="s">
        <v>106</v>
      </c>
      <c r="I2127" t="s">
        <v>117</v>
      </c>
      <c r="J2127" t="s">
        <v>3236</v>
      </c>
      <c r="K2127" t="s">
        <v>3237</v>
      </c>
      <c r="L2127" t="s">
        <v>61</v>
      </c>
      <c r="M2127" t="s">
        <v>76</v>
      </c>
      <c r="N2127" t="s">
        <v>76</v>
      </c>
      <c r="O2127" t="s">
        <v>76</v>
      </c>
      <c r="P2127" t="s">
        <v>120</v>
      </c>
      <c r="Q2127">
        <v>1</v>
      </c>
      <c r="R2127">
        <v>1</v>
      </c>
      <c r="S2127">
        <v>1</v>
      </c>
      <c r="T2127">
        <v>1</v>
      </c>
      <c r="U2127">
        <v>1</v>
      </c>
      <c r="V2127">
        <v>1</v>
      </c>
      <c r="W2127">
        <v>1</v>
      </c>
      <c r="X2127">
        <v>1</v>
      </c>
      <c r="Y2127">
        <v>1</v>
      </c>
      <c r="Z2127">
        <v>1</v>
      </c>
      <c r="AA2127">
        <v>1</v>
      </c>
      <c r="AB2127">
        <v>1</v>
      </c>
      <c r="AC2127">
        <v>1</v>
      </c>
      <c r="AD2127">
        <v>1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1</v>
      </c>
      <c r="AL2127">
        <v>0</v>
      </c>
      <c r="AM2127">
        <v>0</v>
      </c>
      <c r="AN2127">
        <v>0</v>
      </c>
      <c r="AO2127">
        <v>0</v>
      </c>
      <c r="AP2127">
        <v>1</v>
      </c>
      <c r="AQ2127">
        <v>0</v>
      </c>
      <c r="AR2127">
        <v>0</v>
      </c>
      <c r="AS2127">
        <v>0</v>
      </c>
      <c r="AT2127" s="1">
        <v>164.16</v>
      </c>
      <c r="AU2127" s="1">
        <v>164.16</v>
      </c>
      <c r="AV2127" s="1">
        <v>0</v>
      </c>
      <c r="AW2127" s="1">
        <v>164.16</v>
      </c>
      <c r="AX2127" t="s">
        <v>3237</v>
      </c>
    </row>
    <row r="2128" spans="1:50" x14ac:dyDescent="0.25">
      <c r="A2128" t="s">
        <v>3589</v>
      </c>
      <c r="B2128" t="s">
        <v>101</v>
      </c>
      <c r="C2128" t="s">
        <v>156</v>
      </c>
      <c r="D2128" t="s">
        <v>3590</v>
      </c>
      <c r="E2128" t="s">
        <v>3591</v>
      </c>
      <c r="F2128" t="s">
        <v>3591</v>
      </c>
      <c r="G2128" t="s">
        <v>116</v>
      </c>
      <c r="H2128" t="s">
        <v>106</v>
      </c>
      <c r="I2128" t="s">
        <v>117</v>
      </c>
      <c r="J2128" t="s">
        <v>3592</v>
      </c>
      <c r="K2128" t="s">
        <v>3593</v>
      </c>
      <c r="L2128" t="s">
        <v>61</v>
      </c>
      <c r="M2128" t="s">
        <v>76</v>
      </c>
      <c r="N2128" t="s">
        <v>76</v>
      </c>
      <c r="O2128" t="s">
        <v>76</v>
      </c>
      <c r="P2128" t="s">
        <v>120</v>
      </c>
      <c r="Q2128">
        <v>10</v>
      </c>
      <c r="R2128">
        <v>10</v>
      </c>
      <c r="S2128">
        <v>10</v>
      </c>
      <c r="T2128">
        <v>10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505</v>
      </c>
      <c r="AF2128">
        <v>0</v>
      </c>
      <c r="AG2128">
        <v>0</v>
      </c>
      <c r="AH2128">
        <v>0</v>
      </c>
      <c r="AI2128">
        <v>505</v>
      </c>
      <c r="AJ2128">
        <v>641</v>
      </c>
      <c r="AK2128">
        <v>5</v>
      </c>
      <c r="AL2128">
        <v>5</v>
      </c>
      <c r="AM2128">
        <v>0</v>
      </c>
      <c r="AN2128">
        <v>0</v>
      </c>
      <c r="AO2128">
        <v>0</v>
      </c>
      <c r="AP2128">
        <v>10</v>
      </c>
      <c r="AQ2128">
        <v>0</v>
      </c>
      <c r="AR2128">
        <v>505</v>
      </c>
      <c r="AS2128">
        <v>505</v>
      </c>
      <c r="AT2128" s="1">
        <v>332.17</v>
      </c>
      <c r="AU2128" s="1">
        <v>3321.7000000000003</v>
      </c>
      <c r="AV2128" s="1">
        <v>167745.85</v>
      </c>
      <c r="AW2128" s="1">
        <v>0</v>
      </c>
      <c r="AX2128" t="s">
        <v>3593</v>
      </c>
    </row>
    <row r="2129" spans="1:50" x14ac:dyDescent="0.25">
      <c r="A2129" t="s">
        <v>3632</v>
      </c>
      <c r="B2129" t="s">
        <v>67</v>
      </c>
      <c r="C2129" t="s">
        <v>129</v>
      </c>
      <c r="D2129" t="s">
        <v>3633</v>
      </c>
      <c r="E2129" t="s">
        <v>3634</v>
      </c>
      <c r="F2129" t="s">
        <v>911</v>
      </c>
      <c r="G2129" t="s">
        <v>71</v>
      </c>
      <c r="H2129" t="s">
        <v>72</v>
      </c>
      <c r="I2129" t="s">
        <v>73</v>
      </c>
      <c r="J2129" t="s">
        <v>912</v>
      </c>
      <c r="K2129" t="s">
        <v>913</v>
      </c>
      <c r="L2129" t="s">
        <v>61</v>
      </c>
      <c r="M2129" t="s">
        <v>62</v>
      </c>
      <c r="N2129" t="s">
        <v>63</v>
      </c>
      <c r="O2129" t="s">
        <v>85</v>
      </c>
      <c r="P2129" t="s">
        <v>77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 s="1" t="s">
        <v>78</v>
      </c>
      <c r="AU2129" s="1">
        <v>0</v>
      </c>
      <c r="AV2129" s="1">
        <v>0</v>
      </c>
      <c r="AW2129" s="1">
        <v>0</v>
      </c>
      <c r="AX2129" t="s">
        <v>913</v>
      </c>
    </row>
    <row r="2130" spans="1:50" x14ac:dyDescent="0.25">
      <c r="A2130" t="s">
        <v>3635</v>
      </c>
      <c r="B2130" t="s">
        <v>67</v>
      </c>
      <c r="C2130" t="s">
        <v>156</v>
      </c>
      <c r="D2130" t="s">
        <v>3636</v>
      </c>
      <c r="E2130" t="s">
        <v>3637</v>
      </c>
      <c r="F2130" t="s">
        <v>2331</v>
      </c>
      <c r="G2130" t="s">
        <v>71</v>
      </c>
      <c r="H2130" t="s">
        <v>72</v>
      </c>
      <c r="I2130" t="s">
        <v>73</v>
      </c>
      <c r="J2130" t="s">
        <v>2332</v>
      </c>
      <c r="K2130" t="s">
        <v>2333</v>
      </c>
      <c r="L2130" t="s">
        <v>61</v>
      </c>
      <c r="M2130" t="s">
        <v>76</v>
      </c>
      <c r="N2130" t="s">
        <v>76</v>
      </c>
      <c r="O2130" t="s">
        <v>76</v>
      </c>
      <c r="P2130" t="s">
        <v>77</v>
      </c>
      <c r="Q2130">
        <v>52</v>
      </c>
      <c r="R2130">
        <v>52</v>
      </c>
      <c r="S2130">
        <v>52</v>
      </c>
      <c r="T2130">
        <v>52</v>
      </c>
      <c r="U2130">
        <v>52</v>
      </c>
      <c r="V2130">
        <v>52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18</v>
      </c>
      <c r="AL2130">
        <v>0</v>
      </c>
      <c r="AM2130">
        <v>0</v>
      </c>
      <c r="AN2130">
        <v>34</v>
      </c>
      <c r="AO2130">
        <v>0</v>
      </c>
      <c r="AP2130">
        <v>52</v>
      </c>
      <c r="AQ2130">
        <v>0</v>
      </c>
      <c r="AR2130">
        <v>0</v>
      </c>
      <c r="AS2130">
        <v>0</v>
      </c>
      <c r="AT2130" s="1">
        <v>521.29</v>
      </c>
      <c r="AU2130" s="1">
        <v>27107.079999999998</v>
      </c>
      <c r="AV2130" s="1">
        <v>0</v>
      </c>
      <c r="AW2130" s="1">
        <v>0</v>
      </c>
      <c r="AX2130" t="s">
        <v>2333</v>
      </c>
    </row>
    <row r="2131" spans="1:50" x14ac:dyDescent="0.25">
      <c r="A2131" t="s">
        <v>3638</v>
      </c>
      <c r="B2131" t="s">
        <v>67</v>
      </c>
      <c r="C2131">
        <v>2014</v>
      </c>
      <c r="D2131" t="s">
        <v>3639</v>
      </c>
      <c r="E2131" t="s">
        <v>3640</v>
      </c>
      <c r="F2131" t="s">
        <v>3641</v>
      </c>
      <c r="G2131" t="s">
        <v>71</v>
      </c>
      <c r="H2131" t="s">
        <v>72</v>
      </c>
      <c r="I2131" t="s">
        <v>73</v>
      </c>
      <c r="J2131" t="s">
        <v>3642</v>
      </c>
      <c r="K2131" t="s">
        <v>3643</v>
      </c>
      <c r="L2131" t="s">
        <v>61</v>
      </c>
      <c r="M2131" t="s">
        <v>76</v>
      </c>
      <c r="N2131" t="s">
        <v>76</v>
      </c>
      <c r="O2131" t="s">
        <v>76</v>
      </c>
      <c r="P2131" t="s">
        <v>77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 s="1" t="s">
        <v>78</v>
      </c>
      <c r="AU2131" s="1">
        <v>0</v>
      </c>
      <c r="AV2131" s="1">
        <v>0</v>
      </c>
      <c r="AW2131" s="1">
        <v>0</v>
      </c>
      <c r="AX2131" t="s">
        <v>3643</v>
      </c>
    </row>
    <row r="2132" spans="1:50" x14ac:dyDescent="0.25">
      <c r="A2132" t="s">
        <v>3644</v>
      </c>
      <c r="B2132" t="s">
        <v>67</v>
      </c>
      <c r="C2132">
        <v>2014</v>
      </c>
      <c r="D2132" t="s">
        <v>3645</v>
      </c>
      <c r="E2132" t="s">
        <v>1318</v>
      </c>
      <c r="F2132" t="s">
        <v>1063</v>
      </c>
      <c r="G2132" t="s">
        <v>71</v>
      </c>
      <c r="H2132" t="s">
        <v>72</v>
      </c>
      <c r="I2132" t="s">
        <v>73</v>
      </c>
      <c r="J2132" t="s">
        <v>1064</v>
      </c>
      <c r="K2132" t="s">
        <v>1065</v>
      </c>
      <c r="L2132" t="s">
        <v>61</v>
      </c>
      <c r="M2132" t="s">
        <v>76</v>
      </c>
      <c r="N2132" t="s">
        <v>76</v>
      </c>
      <c r="O2132" t="s">
        <v>76</v>
      </c>
      <c r="P2132" t="s">
        <v>77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 s="1" t="s">
        <v>78</v>
      </c>
      <c r="AU2132" s="1">
        <v>0</v>
      </c>
      <c r="AV2132" s="1">
        <v>0</v>
      </c>
      <c r="AW2132" s="1">
        <v>0</v>
      </c>
      <c r="AX2132" t="s">
        <v>1065</v>
      </c>
    </row>
    <row r="2133" spans="1:50" x14ac:dyDescent="0.25">
      <c r="A2133" t="s">
        <v>3646</v>
      </c>
      <c r="B2133" t="s">
        <v>51</v>
      </c>
      <c r="C2133" t="s">
        <v>122</v>
      </c>
      <c r="D2133" t="s">
        <v>3647</v>
      </c>
      <c r="E2133" t="s">
        <v>3648</v>
      </c>
      <c r="F2133" t="s">
        <v>318</v>
      </c>
      <c r="G2133" t="s">
        <v>76</v>
      </c>
      <c r="H2133" t="s">
        <v>57</v>
      </c>
      <c r="I2133" t="s">
        <v>126</v>
      </c>
      <c r="J2133" t="s">
        <v>76</v>
      </c>
      <c r="K2133" t="s">
        <v>76</v>
      </c>
      <c r="L2133" t="s">
        <v>61</v>
      </c>
      <c r="M2133" t="s">
        <v>62</v>
      </c>
      <c r="N2133" t="s">
        <v>63</v>
      </c>
      <c r="O2133" t="s">
        <v>127</v>
      </c>
      <c r="P2133" t="s">
        <v>127</v>
      </c>
      <c r="Q2133">
        <v>1</v>
      </c>
      <c r="R2133">
        <v>1</v>
      </c>
      <c r="S2133">
        <v>1</v>
      </c>
      <c r="T2133">
        <v>1</v>
      </c>
      <c r="U2133">
        <v>1</v>
      </c>
      <c r="V2133">
        <v>1</v>
      </c>
      <c r="W2133">
        <v>1</v>
      </c>
      <c r="X2133">
        <v>1</v>
      </c>
      <c r="Y2133">
        <v>1</v>
      </c>
      <c r="Z2133">
        <v>1</v>
      </c>
      <c r="AA2133">
        <v>1</v>
      </c>
      <c r="AB2133">
        <v>1</v>
      </c>
      <c r="AC2133">
        <v>1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0</v>
      </c>
      <c r="AM2133">
        <v>0</v>
      </c>
      <c r="AN2133">
        <v>0</v>
      </c>
      <c r="AO2133">
        <v>0</v>
      </c>
      <c r="AP2133">
        <v>1</v>
      </c>
      <c r="AQ2133">
        <v>0</v>
      </c>
      <c r="AR2133">
        <v>0</v>
      </c>
      <c r="AS2133">
        <v>0</v>
      </c>
      <c r="AT2133" s="1">
        <v>1263.3900000000001</v>
      </c>
      <c r="AU2133" s="1">
        <v>1263.3900000000001</v>
      </c>
      <c r="AV2133" s="1">
        <v>0</v>
      </c>
      <c r="AW2133" s="1">
        <v>1263.3900000000001</v>
      </c>
      <c r="AX2133" t="s">
        <v>318</v>
      </c>
    </row>
    <row r="2134" spans="1:50" x14ac:dyDescent="0.25">
      <c r="A2134" t="s">
        <v>3737</v>
      </c>
      <c r="B2134" t="s">
        <v>190</v>
      </c>
      <c r="C2134">
        <v>2014</v>
      </c>
      <c r="D2134" t="s">
        <v>3738</v>
      </c>
      <c r="E2134" t="s">
        <v>802</v>
      </c>
      <c r="F2134" t="s">
        <v>794</v>
      </c>
      <c r="G2134" t="s">
        <v>71</v>
      </c>
      <c r="H2134" t="s">
        <v>72</v>
      </c>
      <c r="I2134" t="s">
        <v>73</v>
      </c>
      <c r="J2134" t="s">
        <v>795</v>
      </c>
      <c r="K2134" t="s">
        <v>796</v>
      </c>
      <c r="L2134" t="s">
        <v>196</v>
      </c>
      <c r="M2134" t="s">
        <v>76</v>
      </c>
      <c r="N2134" t="s">
        <v>76</v>
      </c>
      <c r="O2134" t="s">
        <v>76</v>
      </c>
      <c r="P2134" t="s">
        <v>1748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 s="1" t="s">
        <v>78</v>
      </c>
      <c r="AU2134" s="1">
        <v>0</v>
      </c>
      <c r="AV2134" s="1">
        <v>0</v>
      </c>
      <c r="AW2134" s="1">
        <v>0</v>
      </c>
      <c r="AX2134" t="s">
        <v>796</v>
      </c>
    </row>
    <row r="2135" spans="1:50" x14ac:dyDescent="0.25">
      <c r="A2135" t="s">
        <v>1006</v>
      </c>
      <c r="B2135" t="s">
        <v>67</v>
      </c>
      <c r="C2135" t="s">
        <v>490</v>
      </c>
      <c r="D2135" t="s">
        <v>1007</v>
      </c>
      <c r="E2135" t="s">
        <v>1008</v>
      </c>
      <c r="F2135" t="s">
        <v>493</v>
      </c>
      <c r="G2135" t="s">
        <v>71</v>
      </c>
      <c r="H2135" t="s">
        <v>72</v>
      </c>
      <c r="I2135" t="s">
        <v>230</v>
      </c>
      <c r="J2135" t="s">
        <v>494</v>
      </c>
      <c r="K2135" t="s">
        <v>495</v>
      </c>
      <c r="L2135" t="s">
        <v>61</v>
      </c>
      <c r="M2135" t="s">
        <v>76</v>
      </c>
      <c r="N2135" t="s">
        <v>76</v>
      </c>
      <c r="O2135" t="s">
        <v>76</v>
      </c>
      <c r="P2135" t="s">
        <v>77</v>
      </c>
      <c r="Q2135">
        <v>1427</v>
      </c>
      <c r="R2135">
        <v>1427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5069</v>
      </c>
      <c r="AH2135">
        <v>0</v>
      </c>
      <c r="AI2135">
        <v>5069</v>
      </c>
      <c r="AJ2135">
        <v>430</v>
      </c>
      <c r="AK2135">
        <v>0</v>
      </c>
      <c r="AL2135">
        <v>0</v>
      </c>
      <c r="AM2135">
        <v>0</v>
      </c>
      <c r="AN2135">
        <v>1427</v>
      </c>
      <c r="AO2135">
        <v>0</v>
      </c>
      <c r="AP2135">
        <v>1427</v>
      </c>
      <c r="AQ2135">
        <v>3831</v>
      </c>
      <c r="AR2135">
        <v>1238</v>
      </c>
      <c r="AS2135">
        <v>1973</v>
      </c>
      <c r="AT2135" s="1">
        <v>382.81</v>
      </c>
      <c r="AU2135" s="1">
        <v>546269.87</v>
      </c>
      <c r="AV2135" s="1">
        <v>1940463.89</v>
      </c>
      <c r="AW2135" s="1">
        <v>0</v>
      </c>
      <c r="AX2135" t="s">
        <v>495</v>
      </c>
    </row>
    <row r="2136" spans="1:50" x14ac:dyDescent="0.25">
      <c r="A2136" t="s">
        <v>8370</v>
      </c>
      <c r="B2136" t="s">
        <v>51</v>
      </c>
      <c r="C2136" t="s">
        <v>143</v>
      </c>
      <c r="D2136" t="s">
        <v>8371</v>
      </c>
      <c r="E2136" t="s">
        <v>8372</v>
      </c>
      <c r="F2136" t="s">
        <v>8373</v>
      </c>
      <c r="G2136" t="s">
        <v>56</v>
      </c>
      <c r="H2136" t="s">
        <v>72</v>
      </c>
      <c r="I2136" t="s">
        <v>90</v>
      </c>
      <c r="J2136" t="s">
        <v>8374</v>
      </c>
      <c r="K2136" t="s">
        <v>8375</v>
      </c>
      <c r="L2136" t="s">
        <v>61</v>
      </c>
      <c r="M2136" t="s">
        <v>76</v>
      </c>
      <c r="N2136" t="s">
        <v>76</v>
      </c>
      <c r="O2136" t="s">
        <v>76</v>
      </c>
      <c r="P2136" t="s">
        <v>65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2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 s="1" t="s">
        <v>78</v>
      </c>
      <c r="AU2136" s="1">
        <v>0</v>
      </c>
      <c r="AV2136" s="1">
        <v>0</v>
      </c>
      <c r="AW2136" s="1">
        <v>0</v>
      </c>
      <c r="AX2136" t="s">
        <v>8375</v>
      </c>
    </row>
    <row r="2137" spans="1:50" x14ac:dyDescent="0.25">
      <c r="A2137" t="s">
        <v>1009</v>
      </c>
      <c r="B2137" t="s">
        <v>67</v>
      </c>
      <c r="C2137">
        <v>2014</v>
      </c>
      <c r="D2137" t="s">
        <v>1010</v>
      </c>
      <c r="E2137" t="s">
        <v>298</v>
      </c>
      <c r="F2137" t="s">
        <v>299</v>
      </c>
      <c r="G2137" t="s">
        <v>71</v>
      </c>
      <c r="H2137" t="s">
        <v>72</v>
      </c>
      <c r="I2137" t="s">
        <v>230</v>
      </c>
      <c r="J2137" t="s">
        <v>300</v>
      </c>
      <c r="K2137" t="s">
        <v>301</v>
      </c>
      <c r="L2137" t="s">
        <v>61</v>
      </c>
      <c r="M2137" t="s">
        <v>62</v>
      </c>
      <c r="N2137" t="s">
        <v>76</v>
      </c>
      <c r="O2137" t="s">
        <v>76</v>
      </c>
      <c r="P2137" t="s">
        <v>77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 s="1" t="s">
        <v>78</v>
      </c>
      <c r="AU2137" s="1">
        <v>0</v>
      </c>
      <c r="AV2137" s="1">
        <v>0</v>
      </c>
      <c r="AW2137" s="1">
        <v>0</v>
      </c>
      <c r="AX2137" t="s">
        <v>301</v>
      </c>
    </row>
    <row r="2138" spans="1:50" x14ac:dyDescent="0.25">
      <c r="A2138" t="s">
        <v>1011</v>
      </c>
      <c r="B2138" t="s">
        <v>101</v>
      </c>
      <c r="C2138" t="s">
        <v>1012</v>
      </c>
      <c r="D2138" t="s">
        <v>1013</v>
      </c>
      <c r="E2138" t="s">
        <v>1014</v>
      </c>
      <c r="F2138" t="s">
        <v>486</v>
      </c>
      <c r="G2138" t="s">
        <v>71</v>
      </c>
      <c r="H2138" t="s">
        <v>106</v>
      </c>
      <c r="I2138" t="s">
        <v>230</v>
      </c>
      <c r="J2138" t="s">
        <v>487</v>
      </c>
      <c r="K2138" t="s">
        <v>488</v>
      </c>
      <c r="L2138" t="s">
        <v>61</v>
      </c>
      <c r="M2138" t="s">
        <v>62</v>
      </c>
      <c r="N2138" t="s">
        <v>63</v>
      </c>
      <c r="O2138" t="s">
        <v>885</v>
      </c>
      <c r="P2138" t="s">
        <v>110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 s="1">
        <v>296.01</v>
      </c>
      <c r="AU2138" s="1">
        <v>0</v>
      </c>
      <c r="AV2138" s="1">
        <v>0</v>
      </c>
      <c r="AW2138" s="1">
        <v>0</v>
      </c>
      <c r="AX2138" t="s">
        <v>488</v>
      </c>
    </row>
    <row r="2139" spans="1:50" x14ac:dyDescent="0.25">
      <c r="A2139" t="s">
        <v>1015</v>
      </c>
      <c r="B2139" t="s">
        <v>67</v>
      </c>
      <c r="C2139" t="s">
        <v>233</v>
      </c>
      <c r="D2139" t="s">
        <v>1016</v>
      </c>
      <c r="E2139" t="s">
        <v>1017</v>
      </c>
      <c r="F2139" t="s">
        <v>458</v>
      </c>
      <c r="G2139" t="s">
        <v>71</v>
      </c>
      <c r="H2139" t="s">
        <v>72</v>
      </c>
      <c r="I2139" t="s">
        <v>73</v>
      </c>
      <c r="J2139" t="s">
        <v>459</v>
      </c>
      <c r="K2139" t="s">
        <v>460</v>
      </c>
      <c r="L2139" t="s">
        <v>61</v>
      </c>
      <c r="M2139" t="s">
        <v>62</v>
      </c>
      <c r="N2139" t="s">
        <v>76</v>
      </c>
      <c r="O2139" t="s">
        <v>76</v>
      </c>
      <c r="P2139" t="s">
        <v>77</v>
      </c>
      <c r="Q2139">
        <v>3</v>
      </c>
      <c r="R2139">
        <v>3</v>
      </c>
      <c r="S2139">
        <v>3</v>
      </c>
      <c r="T2139">
        <v>3</v>
      </c>
      <c r="U2139">
        <v>3</v>
      </c>
      <c r="V2139">
        <v>3</v>
      </c>
      <c r="W2139">
        <v>3</v>
      </c>
      <c r="X2139">
        <v>3</v>
      </c>
      <c r="Y2139">
        <v>3</v>
      </c>
      <c r="Z2139">
        <v>3</v>
      </c>
      <c r="AA2139">
        <v>3</v>
      </c>
      <c r="AB2139">
        <v>3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3</v>
      </c>
      <c r="AL2139">
        <v>0</v>
      </c>
      <c r="AM2139">
        <v>0</v>
      </c>
      <c r="AN2139">
        <v>0</v>
      </c>
      <c r="AO2139">
        <v>0</v>
      </c>
      <c r="AP2139">
        <v>3</v>
      </c>
      <c r="AQ2139">
        <v>0</v>
      </c>
      <c r="AR2139">
        <v>0</v>
      </c>
      <c r="AS2139">
        <v>0</v>
      </c>
      <c r="AT2139" s="1">
        <v>416.92</v>
      </c>
      <c r="AU2139" s="1">
        <v>1250.76</v>
      </c>
      <c r="AV2139" s="1">
        <v>0</v>
      </c>
      <c r="AW2139" s="1">
        <v>1250.76</v>
      </c>
      <c r="AX2139" t="s">
        <v>460</v>
      </c>
    </row>
    <row r="2140" spans="1:50" x14ac:dyDescent="0.25">
      <c r="A2140" t="s">
        <v>8376</v>
      </c>
      <c r="B2140" t="s">
        <v>51</v>
      </c>
      <c r="C2140" t="s">
        <v>143</v>
      </c>
      <c r="D2140" t="s">
        <v>8377</v>
      </c>
      <c r="E2140" t="s">
        <v>8378</v>
      </c>
      <c r="F2140" t="s">
        <v>8373</v>
      </c>
      <c r="G2140" t="s">
        <v>56</v>
      </c>
      <c r="H2140" t="s">
        <v>72</v>
      </c>
      <c r="I2140" t="s">
        <v>90</v>
      </c>
      <c r="J2140" t="s">
        <v>8374</v>
      </c>
      <c r="K2140" t="s">
        <v>8375</v>
      </c>
      <c r="L2140" t="s">
        <v>61</v>
      </c>
      <c r="M2140" t="s">
        <v>76</v>
      </c>
      <c r="N2140" t="s">
        <v>76</v>
      </c>
      <c r="O2140" t="s">
        <v>76</v>
      </c>
      <c r="P2140" t="s">
        <v>65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2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 s="1" t="s">
        <v>78</v>
      </c>
      <c r="AU2140" s="1">
        <v>0</v>
      </c>
      <c r="AV2140" s="1">
        <v>0</v>
      </c>
      <c r="AW2140" s="1">
        <v>0</v>
      </c>
      <c r="AX2140" t="s">
        <v>8375</v>
      </c>
    </row>
    <row r="2141" spans="1:50" x14ac:dyDescent="0.25">
      <c r="A2141" t="s">
        <v>1018</v>
      </c>
      <c r="B2141" t="s">
        <v>101</v>
      </c>
      <c r="C2141" t="s">
        <v>171</v>
      </c>
      <c r="D2141" t="s">
        <v>1019</v>
      </c>
      <c r="E2141" t="s">
        <v>1020</v>
      </c>
      <c r="F2141" t="s">
        <v>414</v>
      </c>
      <c r="G2141" t="s">
        <v>71</v>
      </c>
      <c r="H2141" t="s">
        <v>106</v>
      </c>
      <c r="I2141" t="s">
        <v>73</v>
      </c>
      <c r="J2141" t="s">
        <v>415</v>
      </c>
      <c r="K2141" t="s">
        <v>416</v>
      </c>
      <c r="L2141" t="s">
        <v>61</v>
      </c>
      <c r="M2141" t="s">
        <v>76</v>
      </c>
      <c r="N2141" t="s">
        <v>76</v>
      </c>
      <c r="O2141" t="s">
        <v>76</v>
      </c>
      <c r="P2141" t="s">
        <v>110</v>
      </c>
      <c r="Q2141">
        <v>51</v>
      </c>
      <c r="R2141">
        <v>51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49</v>
      </c>
      <c r="AH2141">
        <v>0</v>
      </c>
      <c r="AI2141">
        <v>49</v>
      </c>
      <c r="AJ2141">
        <v>850</v>
      </c>
      <c r="AK2141">
        <v>51</v>
      </c>
      <c r="AL2141">
        <v>0</v>
      </c>
      <c r="AM2141">
        <v>0</v>
      </c>
      <c r="AN2141">
        <v>0</v>
      </c>
      <c r="AO2141">
        <v>0</v>
      </c>
      <c r="AP2141">
        <v>51</v>
      </c>
      <c r="AQ2141">
        <v>49</v>
      </c>
      <c r="AR2141">
        <v>0</v>
      </c>
      <c r="AS2141">
        <v>49</v>
      </c>
      <c r="AT2141" s="1">
        <v>433.56709999999998</v>
      </c>
      <c r="AU2141" s="1">
        <v>22111.9221</v>
      </c>
      <c r="AV2141" s="1">
        <v>21244.787899999999</v>
      </c>
      <c r="AW2141" s="1">
        <v>0</v>
      </c>
      <c r="AX2141" t="s">
        <v>416</v>
      </c>
    </row>
    <row r="2142" spans="1:50" x14ac:dyDescent="0.25">
      <c r="A2142" t="s">
        <v>6814</v>
      </c>
      <c r="B2142" t="s">
        <v>67</v>
      </c>
      <c r="C2142" t="s">
        <v>284</v>
      </c>
      <c r="D2142" t="s">
        <v>6815</v>
      </c>
      <c r="E2142" t="s">
        <v>8379</v>
      </c>
      <c r="F2142" t="s">
        <v>8264</v>
      </c>
      <c r="G2142" t="s">
        <v>71</v>
      </c>
      <c r="H2142" t="s">
        <v>72</v>
      </c>
      <c r="I2142" t="s">
        <v>280</v>
      </c>
      <c r="J2142" t="s">
        <v>8265</v>
      </c>
      <c r="K2142" t="s">
        <v>6816</v>
      </c>
      <c r="L2142" t="s">
        <v>61</v>
      </c>
      <c r="M2142" t="s">
        <v>76</v>
      </c>
      <c r="N2142" t="s">
        <v>76</v>
      </c>
      <c r="O2142" t="s">
        <v>76</v>
      </c>
      <c r="P2142" t="s">
        <v>77</v>
      </c>
      <c r="Q2142">
        <v>268</v>
      </c>
      <c r="R2142">
        <v>268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165</v>
      </c>
      <c r="AF2142">
        <v>0</v>
      </c>
      <c r="AG2142">
        <v>0</v>
      </c>
      <c r="AH2142">
        <v>0</v>
      </c>
      <c r="AI2142">
        <v>165</v>
      </c>
      <c r="AJ2142">
        <v>106</v>
      </c>
      <c r="AK2142">
        <v>268</v>
      </c>
      <c r="AL2142">
        <v>0</v>
      </c>
      <c r="AM2142">
        <v>0</v>
      </c>
      <c r="AN2142">
        <v>0</v>
      </c>
      <c r="AO2142">
        <v>0</v>
      </c>
      <c r="AP2142">
        <v>268</v>
      </c>
      <c r="AQ2142">
        <v>75</v>
      </c>
      <c r="AR2142">
        <v>90</v>
      </c>
      <c r="AS2142">
        <v>187</v>
      </c>
      <c r="AT2142" s="1">
        <v>1080.8181999999999</v>
      </c>
      <c r="AU2142" s="1">
        <v>289659.27759999997</v>
      </c>
      <c r="AV2142" s="1">
        <v>178335.003</v>
      </c>
      <c r="AW2142" s="1">
        <v>0</v>
      </c>
      <c r="AX2142" t="s">
        <v>6816</v>
      </c>
    </row>
    <row r="2143" spans="1:50" x14ac:dyDescent="0.25">
      <c r="A2143" t="s">
        <v>2235</v>
      </c>
      <c r="B2143" t="s">
        <v>101</v>
      </c>
      <c r="C2143" t="s">
        <v>468</v>
      </c>
      <c r="D2143" t="s">
        <v>2236</v>
      </c>
      <c r="E2143" t="s">
        <v>2237</v>
      </c>
      <c r="F2143" t="s">
        <v>414</v>
      </c>
      <c r="G2143" t="s">
        <v>71</v>
      </c>
      <c r="H2143" t="s">
        <v>106</v>
      </c>
      <c r="I2143" t="s">
        <v>73</v>
      </c>
      <c r="J2143" t="s">
        <v>415</v>
      </c>
      <c r="K2143" t="s">
        <v>416</v>
      </c>
      <c r="L2143" t="s">
        <v>61</v>
      </c>
      <c r="M2143" t="s">
        <v>76</v>
      </c>
      <c r="N2143" t="s">
        <v>76</v>
      </c>
      <c r="O2143" t="s">
        <v>76</v>
      </c>
      <c r="P2143" t="s">
        <v>110</v>
      </c>
      <c r="Q2143">
        <v>175</v>
      </c>
      <c r="R2143">
        <v>175</v>
      </c>
      <c r="S2143">
        <v>175</v>
      </c>
      <c r="T2143">
        <v>175</v>
      </c>
      <c r="U2143">
        <v>175</v>
      </c>
      <c r="V2143">
        <v>175</v>
      </c>
      <c r="W2143">
        <v>175</v>
      </c>
      <c r="X2143">
        <v>175</v>
      </c>
      <c r="Y2143">
        <v>175</v>
      </c>
      <c r="Z2143">
        <v>175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6</v>
      </c>
      <c r="AL2143">
        <v>0</v>
      </c>
      <c r="AM2143">
        <v>0</v>
      </c>
      <c r="AN2143">
        <v>169</v>
      </c>
      <c r="AO2143">
        <v>0</v>
      </c>
      <c r="AP2143">
        <v>175</v>
      </c>
      <c r="AQ2143">
        <v>0</v>
      </c>
      <c r="AR2143">
        <v>0</v>
      </c>
      <c r="AS2143">
        <v>0</v>
      </c>
      <c r="AT2143" s="1">
        <v>500.77</v>
      </c>
      <c r="AU2143" s="1">
        <v>87634.75</v>
      </c>
      <c r="AV2143" s="1">
        <v>0</v>
      </c>
      <c r="AW2143" s="1">
        <v>87634.75</v>
      </c>
      <c r="AX2143" t="s">
        <v>416</v>
      </c>
    </row>
    <row r="2144" spans="1:50" x14ac:dyDescent="0.25">
      <c r="A2144" t="s">
        <v>2238</v>
      </c>
      <c r="B2144" t="s">
        <v>190</v>
      </c>
      <c r="C2144" t="s">
        <v>251</v>
      </c>
      <c r="D2144" t="s">
        <v>2239</v>
      </c>
      <c r="E2144" t="s">
        <v>802</v>
      </c>
      <c r="F2144" t="s">
        <v>794</v>
      </c>
      <c r="G2144" t="s">
        <v>71</v>
      </c>
      <c r="H2144" t="s">
        <v>106</v>
      </c>
      <c r="I2144" t="s">
        <v>73</v>
      </c>
      <c r="J2144" t="s">
        <v>795</v>
      </c>
      <c r="K2144" t="s">
        <v>796</v>
      </c>
      <c r="L2144" t="s">
        <v>196</v>
      </c>
      <c r="M2144" t="s">
        <v>196</v>
      </c>
      <c r="N2144" t="s">
        <v>76</v>
      </c>
      <c r="O2144" t="s">
        <v>76</v>
      </c>
      <c r="P2144" t="s">
        <v>110</v>
      </c>
      <c r="Q2144">
        <v>3</v>
      </c>
      <c r="R2144">
        <v>3</v>
      </c>
      <c r="S2144">
        <v>3</v>
      </c>
      <c r="T2144">
        <v>3</v>
      </c>
      <c r="U2144">
        <v>3</v>
      </c>
      <c r="V2144">
        <v>3</v>
      </c>
      <c r="W2144">
        <v>3</v>
      </c>
      <c r="X2144">
        <v>3</v>
      </c>
      <c r="Y2144">
        <v>3</v>
      </c>
      <c r="Z2144">
        <v>3</v>
      </c>
      <c r="AA2144">
        <v>3</v>
      </c>
      <c r="AB2144">
        <v>3</v>
      </c>
      <c r="AC2144">
        <v>3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3</v>
      </c>
      <c r="AL2144">
        <v>0</v>
      </c>
      <c r="AM2144">
        <v>0</v>
      </c>
      <c r="AN2144">
        <v>0</v>
      </c>
      <c r="AO2144">
        <v>0</v>
      </c>
      <c r="AP2144">
        <v>3</v>
      </c>
      <c r="AQ2144">
        <v>0</v>
      </c>
      <c r="AR2144">
        <v>0</v>
      </c>
      <c r="AS2144">
        <v>0</v>
      </c>
      <c r="AT2144" s="1">
        <v>438.27</v>
      </c>
      <c r="AU2144" s="1">
        <v>1314.81</v>
      </c>
      <c r="AV2144" s="1">
        <v>0</v>
      </c>
      <c r="AW2144" s="1">
        <v>1314.81</v>
      </c>
      <c r="AX2144" t="s">
        <v>796</v>
      </c>
    </row>
    <row r="2145" spans="1:50" x14ac:dyDescent="0.25">
      <c r="A2145" t="s">
        <v>2240</v>
      </c>
      <c r="B2145" t="s">
        <v>67</v>
      </c>
      <c r="C2145" t="s">
        <v>102</v>
      </c>
      <c r="D2145" t="s">
        <v>2241</v>
      </c>
      <c r="E2145" t="s">
        <v>2242</v>
      </c>
      <c r="F2145" t="s">
        <v>486</v>
      </c>
      <c r="G2145" t="s">
        <v>71</v>
      </c>
      <c r="H2145" t="s">
        <v>72</v>
      </c>
      <c r="I2145" t="s">
        <v>230</v>
      </c>
      <c r="J2145" t="s">
        <v>487</v>
      </c>
      <c r="K2145" t="s">
        <v>488</v>
      </c>
      <c r="L2145" t="s">
        <v>61</v>
      </c>
      <c r="M2145" t="s">
        <v>76</v>
      </c>
      <c r="N2145" t="s">
        <v>76</v>
      </c>
      <c r="O2145" t="s">
        <v>76</v>
      </c>
      <c r="P2145" t="s">
        <v>77</v>
      </c>
      <c r="Q2145">
        <v>251</v>
      </c>
      <c r="R2145">
        <v>251</v>
      </c>
      <c r="S2145">
        <v>177</v>
      </c>
      <c r="T2145">
        <v>177</v>
      </c>
      <c r="U2145">
        <v>128</v>
      </c>
      <c r="V2145">
        <v>28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26</v>
      </c>
      <c r="AG2145">
        <v>0</v>
      </c>
      <c r="AH2145">
        <v>0</v>
      </c>
      <c r="AI2145">
        <v>26</v>
      </c>
      <c r="AJ2145">
        <v>1</v>
      </c>
      <c r="AK2145">
        <v>251</v>
      </c>
      <c r="AL2145">
        <v>0</v>
      </c>
      <c r="AM2145">
        <v>0</v>
      </c>
      <c r="AN2145">
        <v>0</v>
      </c>
      <c r="AO2145">
        <v>0</v>
      </c>
      <c r="AP2145">
        <v>251</v>
      </c>
      <c r="AQ2145">
        <v>0</v>
      </c>
      <c r="AR2145">
        <v>26</v>
      </c>
      <c r="AS2145">
        <v>50</v>
      </c>
      <c r="AT2145" s="1">
        <v>444.71</v>
      </c>
      <c r="AU2145" s="1">
        <v>111622.20999999999</v>
      </c>
      <c r="AV2145" s="1">
        <v>11562.46</v>
      </c>
      <c r="AW2145" s="1">
        <v>0</v>
      </c>
      <c r="AX2145" t="s">
        <v>488</v>
      </c>
    </row>
    <row r="2146" spans="1:50" x14ac:dyDescent="0.25">
      <c r="A2146" t="s">
        <v>8406</v>
      </c>
      <c r="B2146" t="s">
        <v>51</v>
      </c>
      <c r="C2146" t="s">
        <v>143</v>
      </c>
      <c r="D2146" t="s">
        <v>8407</v>
      </c>
      <c r="E2146" t="s">
        <v>8408</v>
      </c>
      <c r="F2146" t="s">
        <v>8373</v>
      </c>
      <c r="G2146" t="s">
        <v>56</v>
      </c>
      <c r="H2146" t="s">
        <v>72</v>
      </c>
      <c r="I2146" t="s">
        <v>90</v>
      </c>
      <c r="J2146" t="s">
        <v>8374</v>
      </c>
      <c r="K2146" t="s">
        <v>8375</v>
      </c>
      <c r="L2146" t="s">
        <v>61</v>
      </c>
      <c r="M2146" t="s">
        <v>76</v>
      </c>
      <c r="N2146" t="s">
        <v>76</v>
      </c>
      <c r="O2146" t="s">
        <v>76</v>
      </c>
      <c r="P2146" t="s">
        <v>65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2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 s="1" t="s">
        <v>78</v>
      </c>
      <c r="AU2146" s="1">
        <v>0</v>
      </c>
      <c r="AV2146" s="1">
        <v>0</v>
      </c>
      <c r="AW2146" s="1">
        <v>0</v>
      </c>
      <c r="AX2146" t="s">
        <v>8375</v>
      </c>
    </row>
    <row r="2147" spans="1:50" x14ac:dyDescent="0.25">
      <c r="A2147" t="s">
        <v>2243</v>
      </c>
      <c r="B2147" t="s">
        <v>67</v>
      </c>
      <c r="C2147">
        <v>2014</v>
      </c>
      <c r="D2147" t="s">
        <v>2244</v>
      </c>
      <c r="E2147" t="s">
        <v>219</v>
      </c>
      <c r="F2147" t="s">
        <v>220</v>
      </c>
      <c r="G2147" t="s">
        <v>71</v>
      </c>
      <c r="H2147" t="s">
        <v>72</v>
      </c>
      <c r="I2147" t="s">
        <v>73</v>
      </c>
      <c r="J2147" t="s">
        <v>221</v>
      </c>
      <c r="K2147" t="s">
        <v>222</v>
      </c>
      <c r="L2147" t="s">
        <v>61</v>
      </c>
      <c r="M2147" t="s">
        <v>76</v>
      </c>
      <c r="N2147" t="s">
        <v>76</v>
      </c>
      <c r="O2147" t="s">
        <v>76</v>
      </c>
      <c r="P2147" t="s">
        <v>77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 s="1" t="s">
        <v>78</v>
      </c>
      <c r="AU2147" s="1">
        <v>0</v>
      </c>
      <c r="AV2147" s="1">
        <v>0</v>
      </c>
      <c r="AW2147" s="1">
        <v>0</v>
      </c>
      <c r="AX2147" t="s">
        <v>222</v>
      </c>
    </row>
    <row r="2148" spans="1:50" x14ac:dyDescent="0.25">
      <c r="A2148" t="s">
        <v>2245</v>
      </c>
      <c r="B2148" t="s">
        <v>67</v>
      </c>
      <c r="C2148" t="s">
        <v>129</v>
      </c>
      <c r="D2148" t="s">
        <v>2246</v>
      </c>
      <c r="E2148" t="s">
        <v>2247</v>
      </c>
      <c r="F2148" t="s">
        <v>556</v>
      </c>
      <c r="G2148" t="s">
        <v>71</v>
      </c>
      <c r="H2148" t="s">
        <v>72</v>
      </c>
      <c r="I2148" t="s">
        <v>355</v>
      </c>
      <c r="J2148" t="s">
        <v>557</v>
      </c>
      <c r="K2148" t="s">
        <v>558</v>
      </c>
      <c r="L2148" t="s">
        <v>61</v>
      </c>
      <c r="M2148" t="s">
        <v>62</v>
      </c>
      <c r="N2148" t="s">
        <v>76</v>
      </c>
      <c r="O2148" t="s">
        <v>76</v>
      </c>
      <c r="P2148" t="s">
        <v>77</v>
      </c>
      <c r="Q2148">
        <v>39</v>
      </c>
      <c r="R2148">
        <v>39</v>
      </c>
      <c r="S2148">
        <v>39</v>
      </c>
      <c r="T2148">
        <v>39</v>
      </c>
      <c r="U2148">
        <v>39</v>
      </c>
      <c r="V2148">
        <v>39</v>
      </c>
      <c r="W2148">
        <v>39</v>
      </c>
      <c r="X2148">
        <v>21</v>
      </c>
      <c r="Y2148">
        <v>9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39</v>
      </c>
      <c r="AL2148">
        <v>0</v>
      </c>
      <c r="AM2148">
        <v>0</v>
      </c>
      <c r="AN2148">
        <v>0</v>
      </c>
      <c r="AO2148">
        <v>0</v>
      </c>
      <c r="AP2148">
        <v>39</v>
      </c>
      <c r="AQ2148">
        <v>0</v>
      </c>
      <c r="AR2148">
        <v>0</v>
      </c>
      <c r="AS2148">
        <v>0</v>
      </c>
      <c r="AT2148" s="1">
        <v>676.08</v>
      </c>
      <c r="AU2148" s="1">
        <v>26367.120000000003</v>
      </c>
      <c r="AV2148" s="1">
        <v>0</v>
      </c>
      <c r="AW2148" s="1">
        <v>14197.68</v>
      </c>
      <c r="AX2148" t="s">
        <v>558</v>
      </c>
    </row>
    <row r="2149" spans="1:50" x14ac:dyDescent="0.25">
      <c r="A2149" t="s">
        <v>2349</v>
      </c>
      <c r="B2149" t="s">
        <v>190</v>
      </c>
      <c r="C2149" t="s">
        <v>303</v>
      </c>
      <c r="D2149" t="s">
        <v>2350</v>
      </c>
      <c r="E2149" t="s">
        <v>2351</v>
      </c>
      <c r="F2149" t="s">
        <v>200</v>
      </c>
      <c r="G2149" t="s">
        <v>56</v>
      </c>
      <c r="H2149" t="s">
        <v>57</v>
      </c>
      <c r="I2149" t="s">
        <v>58</v>
      </c>
      <c r="J2149" t="s">
        <v>201</v>
      </c>
      <c r="K2149" t="s">
        <v>202</v>
      </c>
      <c r="L2149" t="s">
        <v>196</v>
      </c>
      <c r="M2149" t="s">
        <v>196</v>
      </c>
      <c r="N2149" t="s">
        <v>76</v>
      </c>
      <c r="O2149" t="s">
        <v>76</v>
      </c>
      <c r="P2149" t="s">
        <v>65</v>
      </c>
      <c r="Q2149">
        <v>55</v>
      </c>
      <c r="R2149">
        <v>55</v>
      </c>
      <c r="S2149">
        <v>55</v>
      </c>
      <c r="T2149">
        <v>55</v>
      </c>
      <c r="U2149">
        <v>55</v>
      </c>
      <c r="V2149">
        <v>55</v>
      </c>
      <c r="W2149">
        <v>55</v>
      </c>
      <c r="X2149">
        <v>55</v>
      </c>
      <c r="Y2149">
        <v>55</v>
      </c>
      <c r="Z2149">
        <v>55</v>
      </c>
      <c r="AA2149">
        <v>55</v>
      </c>
      <c r="AB2149">
        <v>55</v>
      </c>
      <c r="AC2149">
        <v>55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55</v>
      </c>
      <c r="AL2149">
        <v>0</v>
      </c>
      <c r="AM2149">
        <v>0</v>
      </c>
      <c r="AN2149">
        <v>0</v>
      </c>
      <c r="AO2149">
        <v>0</v>
      </c>
      <c r="AP2149">
        <v>55</v>
      </c>
      <c r="AQ2149">
        <v>0</v>
      </c>
      <c r="AR2149">
        <v>0</v>
      </c>
      <c r="AS2149">
        <v>0</v>
      </c>
      <c r="AT2149" s="1">
        <v>711.16</v>
      </c>
      <c r="AU2149" s="1">
        <v>39113.799999999996</v>
      </c>
      <c r="AV2149" s="1">
        <v>0</v>
      </c>
      <c r="AW2149" s="1">
        <v>39113.799999999996</v>
      </c>
      <c r="AX2149" t="s">
        <v>202</v>
      </c>
    </row>
    <row r="2150" spans="1:50" x14ac:dyDescent="0.25">
      <c r="A2150" t="s">
        <v>2352</v>
      </c>
      <c r="B2150" t="s">
        <v>67</v>
      </c>
      <c r="C2150" t="s">
        <v>129</v>
      </c>
      <c r="D2150" t="s">
        <v>2353</v>
      </c>
      <c r="E2150" t="s">
        <v>2354</v>
      </c>
      <c r="F2150" t="s">
        <v>1088</v>
      </c>
      <c r="G2150" t="s">
        <v>71</v>
      </c>
      <c r="H2150" t="s">
        <v>72</v>
      </c>
      <c r="I2150" t="s">
        <v>73</v>
      </c>
      <c r="J2150" t="s">
        <v>1089</v>
      </c>
      <c r="K2150" t="s">
        <v>1090</v>
      </c>
      <c r="L2150" t="s">
        <v>61</v>
      </c>
      <c r="M2150" t="s">
        <v>62</v>
      </c>
      <c r="N2150" t="s">
        <v>76</v>
      </c>
      <c r="O2150" t="s">
        <v>76</v>
      </c>
      <c r="P2150" t="s">
        <v>77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 s="1" t="s">
        <v>78</v>
      </c>
      <c r="AU2150" s="1">
        <v>0</v>
      </c>
      <c r="AV2150" s="1">
        <v>0</v>
      </c>
      <c r="AW2150" s="1">
        <v>0</v>
      </c>
      <c r="AX2150" t="s">
        <v>1090</v>
      </c>
    </row>
    <row r="2151" spans="1:50" x14ac:dyDescent="0.25">
      <c r="A2151" t="s">
        <v>2355</v>
      </c>
      <c r="B2151" t="s">
        <v>67</v>
      </c>
      <c r="C2151">
        <v>2014</v>
      </c>
      <c r="D2151" t="s">
        <v>2356</v>
      </c>
      <c r="E2151" t="s">
        <v>636</v>
      </c>
      <c r="F2151" t="s">
        <v>637</v>
      </c>
      <c r="G2151" t="s">
        <v>71</v>
      </c>
      <c r="H2151" t="s">
        <v>72</v>
      </c>
      <c r="I2151" t="s">
        <v>73</v>
      </c>
      <c r="J2151" t="s">
        <v>638</v>
      </c>
      <c r="K2151" t="s">
        <v>639</v>
      </c>
      <c r="L2151" t="s">
        <v>61</v>
      </c>
      <c r="M2151" t="s">
        <v>76</v>
      </c>
      <c r="N2151" t="s">
        <v>76</v>
      </c>
      <c r="O2151" t="s">
        <v>76</v>
      </c>
      <c r="P2151" t="s">
        <v>77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 s="1" t="s">
        <v>78</v>
      </c>
      <c r="AU2151" s="1">
        <v>0</v>
      </c>
      <c r="AV2151" s="1">
        <v>0</v>
      </c>
      <c r="AW2151" s="1">
        <v>0</v>
      </c>
      <c r="AX2151" t="s">
        <v>639</v>
      </c>
    </row>
    <row r="2152" spans="1:50" x14ac:dyDescent="0.25">
      <c r="A2152" t="s">
        <v>8409</v>
      </c>
      <c r="B2152" t="s">
        <v>67</v>
      </c>
      <c r="C2152" t="s">
        <v>284</v>
      </c>
      <c r="D2152" t="s">
        <v>8410</v>
      </c>
      <c r="E2152" t="s">
        <v>8411</v>
      </c>
      <c r="F2152" t="s">
        <v>8264</v>
      </c>
      <c r="G2152" t="s">
        <v>71</v>
      </c>
      <c r="H2152" t="s">
        <v>72</v>
      </c>
      <c r="I2152" t="s">
        <v>280</v>
      </c>
      <c r="J2152" t="s">
        <v>8265</v>
      </c>
      <c r="K2152" t="s">
        <v>6816</v>
      </c>
      <c r="L2152" t="s">
        <v>61</v>
      </c>
      <c r="M2152" t="s">
        <v>76</v>
      </c>
      <c r="N2152" t="s">
        <v>76</v>
      </c>
      <c r="O2152" t="s">
        <v>76</v>
      </c>
      <c r="P2152" t="s">
        <v>77</v>
      </c>
      <c r="Q2152">
        <v>40</v>
      </c>
      <c r="R2152">
        <v>40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65</v>
      </c>
      <c r="AF2152">
        <v>0</v>
      </c>
      <c r="AG2152">
        <v>0</v>
      </c>
      <c r="AH2152">
        <v>0</v>
      </c>
      <c r="AI2152">
        <v>65</v>
      </c>
      <c r="AJ2152">
        <v>1</v>
      </c>
      <c r="AK2152">
        <v>40</v>
      </c>
      <c r="AL2152">
        <v>0</v>
      </c>
      <c r="AM2152">
        <v>0</v>
      </c>
      <c r="AN2152">
        <v>0</v>
      </c>
      <c r="AO2152">
        <v>0</v>
      </c>
      <c r="AP2152">
        <v>40</v>
      </c>
      <c r="AQ2152">
        <v>65</v>
      </c>
      <c r="AR2152">
        <v>0</v>
      </c>
      <c r="AS2152">
        <v>0</v>
      </c>
      <c r="AT2152" s="1">
        <v>913.12810000000002</v>
      </c>
      <c r="AU2152" s="1">
        <v>36525.124000000003</v>
      </c>
      <c r="AV2152" s="1">
        <v>59353.326500000003</v>
      </c>
      <c r="AW2152" s="1">
        <v>0</v>
      </c>
      <c r="AX2152" t="s">
        <v>6816</v>
      </c>
    </row>
    <row r="2153" spans="1:50" x14ac:dyDescent="0.25">
      <c r="A2153" t="s">
        <v>2357</v>
      </c>
      <c r="B2153" t="s">
        <v>51</v>
      </c>
      <c r="C2153" t="s">
        <v>156</v>
      </c>
      <c r="D2153" t="s">
        <v>2358</v>
      </c>
      <c r="E2153" t="s">
        <v>2359</v>
      </c>
      <c r="F2153" t="s">
        <v>2360</v>
      </c>
      <c r="G2153" t="s">
        <v>116</v>
      </c>
      <c r="H2153" t="s">
        <v>57</v>
      </c>
      <c r="I2153" t="s">
        <v>2361</v>
      </c>
      <c r="J2153" t="s">
        <v>2362</v>
      </c>
      <c r="K2153" t="s">
        <v>2363</v>
      </c>
      <c r="L2153" t="s">
        <v>61</v>
      </c>
      <c r="M2153" t="s">
        <v>76</v>
      </c>
      <c r="N2153" t="s">
        <v>76</v>
      </c>
      <c r="O2153" t="s">
        <v>76</v>
      </c>
      <c r="P2153" t="s">
        <v>65</v>
      </c>
      <c r="Q2153">
        <v>6245</v>
      </c>
      <c r="R2153">
        <v>6245</v>
      </c>
      <c r="S2153">
        <v>5669</v>
      </c>
      <c r="T2153">
        <v>4709</v>
      </c>
      <c r="U2153">
        <v>4709</v>
      </c>
      <c r="V2153">
        <v>4709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2016</v>
      </c>
      <c r="AF2153">
        <v>0</v>
      </c>
      <c r="AG2153">
        <v>8256</v>
      </c>
      <c r="AH2153">
        <v>0</v>
      </c>
      <c r="AI2153">
        <v>10272</v>
      </c>
      <c r="AJ2153">
        <v>4480</v>
      </c>
      <c r="AK2153">
        <v>1467</v>
      </c>
      <c r="AL2153">
        <v>86</v>
      </c>
      <c r="AM2153">
        <v>0</v>
      </c>
      <c r="AN2153">
        <v>4692</v>
      </c>
      <c r="AO2153">
        <v>0</v>
      </c>
      <c r="AP2153">
        <v>6245</v>
      </c>
      <c r="AQ2153">
        <v>7488</v>
      </c>
      <c r="AR2153">
        <v>2784</v>
      </c>
      <c r="AS2153">
        <v>864</v>
      </c>
      <c r="AT2153" s="1">
        <v>262.37</v>
      </c>
      <c r="AU2153" s="1">
        <v>1638500.6500000001</v>
      </c>
      <c r="AV2153" s="1">
        <v>2695064.64</v>
      </c>
      <c r="AW2153" s="1">
        <v>0</v>
      </c>
      <c r="AX2153" t="s">
        <v>2363</v>
      </c>
    </row>
    <row r="2154" spans="1:50" x14ac:dyDescent="0.25">
      <c r="A2154" t="s">
        <v>2364</v>
      </c>
      <c r="B2154" t="s">
        <v>67</v>
      </c>
      <c r="C2154" t="s">
        <v>102</v>
      </c>
      <c r="D2154" t="s">
        <v>2365</v>
      </c>
      <c r="E2154" t="s">
        <v>2366</v>
      </c>
      <c r="F2154" t="s">
        <v>451</v>
      </c>
      <c r="G2154" t="s">
        <v>71</v>
      </c>
      <c r="H2154" t="s">
        <v>72</v>
      </c>
      <c r="I2154" t="s">
        <v>73</v>
      </c>
      <c r="J2154" t="s">
        <v>452</v>
      </c>
      <c r="K2154" t="s">
        <v>453</v>
      </c>
      <c r="L2154" t="s">
        <v>61</v>
      </c>
      <c r="M2154" t="s">
        <v>76</v>
      </c>
      <c r="N2154" t="s">
        <v>76</v>
      </c>
      <c r="O2154" t="s">
        <v>76</v>
      </c>
      <c r="P2154" t="s">
        <v>77</v>
      </c>
      <c r="Q2154">
        <v>134</v>
      </c>
      <c r="R2154">
        <v>134</v>
      </c>
      <c r="S2154">
        <v>134</v>
      </c>
      <c r="T2154">
        <v>134</v>
      </c>
      <c r="U2154">
        <v>134</v>
      </c>
      <c r="V2154">
        <v>134</v>
      </c>
      <c r="W2154">
        <v>50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122</v>
      </c>
      <c r="AL2154">
        <v>0</v>
      </c>
      <c r="AM2154">
        <v>0</v>
      </c>
      <c r="AN2154">
        <v>12</v>
      </c>
      <c r="AO2154">
        <v>0</v>
      </c>
      <c r="AP2154">
        <v>134</v>
      </c>
      <c r="AQ2154">
        <v>0</v>
      </c>
      <c r="AR2154">
        <v>0</v>
      </c>
      <c r="AS2154">
        <v>0</v>
      </c>
      <c r="AT2154" s="1">
        <v>773.02</v>
      </c>
      <c r="AU2154" s="1">
        <v>103584.68</v>
      </c>
      <c r="AV2154" s="1">
        <v>0</v>
      </c>
      <c r="AW2154" s="1">
        <v>0</v>
      </c>
      <c r="AX2154" t="s">
        <v>453</v>
      </c>
    </row>
    <row r="2155" spans="1:50" x14ac:dyDescent="0.25">
      <c r="A2155" t="s">
        <v>2383</v>
      </c>
      <c r="B2155" t="s">
        <v>101</v>
      </c>
      <c r="C2155" t="s">
        <v>718</v>
      </c>
      <c r="D2155" t="s">
        <v>2384</v>
      </c>
      <c r="E2155" t="s">
        <v>2385</v>
      </c>
      <c r="F2155" t="s">
        <v>556</v>
      </c>
      <c r="G2155" t="s">
        <v>71</v>
      </c>
      <c r="H2155" t="s">
        <v>106</v>
      </c>
      <c r="I2155" t="s">
        <v>355</v>
      </c>
      <c r="J2155" t="s">
        <v>557</v>
      </c>
      <c r="K2155" t="s">
        <v>558</v>
      </c>
      <c r="L2155" t="s">
        <v>61</v>
      </c>
      <c r="M2155" t="s">
        <v>76</v>
      </c>
      <c r="N2155" t="s">
        <v>76</v>
      </c>
      <c r="O2155" t="s">
        <v>76</v>
      </c>
      <c r="P2155" t="s">
        <v>110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 s="1" t="s">
        <v>78</v>
      </c>
      <c r="AU2155" s="1">
        <v>0</v>
      </c>
      <c r="AV2155" s="1">
        <v>0</v>
      </c>
      <c r="AW2155" s="1">
        <v>0</v>
      </c>
      <c r="AX2155" t="s">
        <v>558</v>
      </c>
    </row>
    <row r="2156" spans="1:50" x14ac:dyDescent="0.25">
      <c r="A2156" t="s">
        <v>2386</v>
      </c>
      <c r="B2156" t="s">
        <v>67</v>
      </c>
      <c r="C2156">
        <v>2014</v>
      </c>
      <c r="D2156" t="s">
        <v>2387</v>
      </c>
      <c r="E2156" t="s">
        <v>2388</v>
      </c>
      <c r="F2156" t="s">
        <v>2389</v>
      </c>
      <c r="G2156" t="s">
        <v>71</v>
      </c>
      <c r="H2156" t="s">
        <v>72</v>
      </c>
      <c r="I2156" t="s">
        <v>73</v>
      </c>
      <c r="J2156" t="s">
        <v>2390</v>
      </c>
      <c r="K2156" t="s">
        <v>2391</v>
      </c>
      <c r="L2156" t="s">
        <v>61</v>
      </c>
      <c r="M2156" t="s">
        <v>76</v>
      </c>
      <c r="N2156" t="s">
        <v>76</v>
      </c>
      <c r="O2156" t="s">
        <v>76</v>
      </c>
      <c r="P2156" t="s">
        <v>77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 s="1" t="s">
        <v>78</v>
      </c>
      <c r="AU2156" s="1">
        <v>0</v>
      </c>
      <c r="AV2156" s="1">
        <v>0</v>
      </c>
      <c r="AW2156" s="1">
        <v>0</v>
      </c>
      <c r="AX2156" t="s">
        <v>2391</v>
      </c>
    </row>
    <row r="2157" spans="1:50" x14ac:dyDescent="0.25">
      <c r="A2157" t="s">
        <v>2392</v>
      </c>
      <c r="B2157" t="s">
        <v>190</v>
      </c>
      <c r="C2157" t="s">
        <v>171</v>
      </c>
      <c r="D2157" t="s">
        <v>2393</v>
      </c>
      <c r="E2157" t="s">
        <v>2394</v>
      </c>
      <c r="F2157" t="s">
        <v>287</v>
      </c>
      <c r="G2157" t="s">
        <v>71</v>
      </c>
      <c r="H2157" t="s">
        <v>106</v>
      </c>
      <c r="I2157" t="s">
        <v>230</v>
      </c>
      <c r="J2157" t="s">
        <v>288</v>
      </c>
      <c r="K2157" t="s">
        <v>289</v>
      </c>
      <c r="L2157" t="s">
        <v>196</v>
      </c>
      <c r="M2157" t="s">
        <v>76</v>
      </c>
      <c r="N2157" t="s">
        <v>76</v>
      </c>
      <c r="O2157" t="s">
        <v>76</v>
      </c>
      <c r="P2157" t="s">
        <v>110</v>
      </c>
      <c r="Q2157">
        <v>60</v>
      </c>
      <c r="R2157">
        <v>60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20</v>
      </c>
      <c r="AH2157">
        <v>0</v>
      </c>
      <c r="AI2157">
        <v>20</v>
      </c>
      <c r="AJ2157">
        <v>0</v>
      </c>
      <c r="AK2157">
        <v>60</v>
      </c>
      <c r="AL2157">
        <v>0</v>
      </c>
      <c r="AM2157">
        <v>0</v>
      </c>
      <c r="AN2157">
        <v>0</v>
      </c>
      <c r="AO2157">
        <v>0</v>
      </c>
      <c r="AP2157">
        <v>60</v>
      </c>
      <c r="AQ2157">
        <v>0</v>
      </c>
      <c r="AR2157">
        <v>20</v>
      </c>
      <c r="AS2157">
        <v>0</v>
      </c>
      <c r="AT2157" s="1">
        <v>410.01729999999998</v>
      </c>
      <c r="AU2157" s="1">
        <v>24601.038</v>
      </c>
      <c r="AV2157" s="1">
        <v>8200.3459999999995</v>
      </c>
      <c r="AW2157" s="1">
        <v>0</v>
      </c>
      <c r="AX2157" t="s">
        <v>289</v>
      </c>
    </row>
    <row r="2158" spans="1:50" x14ac:dyDescent="0.25">
      <c r="A2158" t="s">
        <v>2395</v>
      </c>
      <c r="B2158" t="s">
        <v>101</v>
      </c>
      <c r="C2158" t="s">
        <v>233</v>
      </c>
      <c r="D2158" t="s">
        <v>2396</v>
      </c>
      <c r="E2158" t="s">
        <v>2397</v>
      </c>
      <c r="F2158" t="s">
        <v>390</v>
      </c>
      <c r="G2158" t="s">
        <v>71</v>
      </c>
      <c r="H2158" t="s">
        <v>106</v>
      </c>
      <c r="I2158" t="s">
        <v>391</v>
      </c>
      <c r="J2158" t="s">
        <v>392</v>
      </c>
      <c r="K2158" t="s">
        <v>393</v>
      </c>
      <c r="L2158" t="s">
        <v>61</v>
      </c>
      <c r="M2158" t="s">
        <v>62</v>
      </c>
      <c r="N2158" t="s">
        <v>63</v>
      </c>
      <c r="O2158" t="s">
        <v>85</v>
      </c>
      <c r="P2158" t="s">
        <v>110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 s="1" t="s">
        <v>78</v>
      </c>
      <c r="AU2158" s="1">
        <v>0</v>
      </c>
      <c r="AV2158" s="1">
        <v>0</v>
      </c>
      <c r="AW2158" s="1">
        <v>0</v>
      </c>
      <c r="AX2158" t="s">
        <v>393</v>
      </c>
    </row>
    <row r="2159" spans="1:50" x14ac:dyDescent="0.25">
      <c r="A2159" t="s">
        <v>2398</v>
      </c>
      <c r="B2159" t="s">
        <v>51</v>
      </c>
      <c r="C2159" t="s">
        <v>122</v>
      </c>
      <c r="D2159" t="s">
        <v>2399</v>
      </c>
      <c r="E2159" t="s">
        <v>2400</v>
      </c>
      <c r="F2159" t="s">
        <v>188</v>
      </c>
      <c r="G2159" t="s">
        <v>76</v>
      </c>
      <c r="H2159" t="s">
        <v>57</v>
      </c>
      <c r="I2159" t="s">
        <v>126</v>
      </c>
      <c r="J2159" t="s">
        <v>76</v>
      </c>
      <c r="K2159" t="s">
        <v>76</v>
      </c>
      <c r="L2159" t="s">
        <v>61</v>
      </c>
      <c r="M2159" t="s">
        <v>62</v>
      </c>
      <c r="N2159" t="s">
        <v>76</v>
      </c>
      <c r="O2159" t="s">
        <v>76</v>
      </c>
      <c r="P2159" t="s">
        <v>127</v>
      </c>
      <c r="Q2159">
        <v>6</v>
      </c>
      <c r="R2159">
        <v>6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6</v>
      </c>
      <c r="AL2159">
        <v>0</v>
      </c>
      <c r="AM2159">
        <v>0</v>
      </c>
      <c r="AN2159">
        <v>0</v>
      </c>
      <c r="AO2159">
        <v>0</v>
      </c>
      <c r="AP2159">
        <v>6</v>
      </c>
      <c r="AQ2159">
        <v>0</v>
      </c>
      <c r="AR2159">
        <v>0</v>
      </c>
      <c r="AS2159">
        <v>0</v>
      </c>
      <c r="AT2159" s="1">
        <v>7446</v>
      </c>
      <c r="AU2159" s="1">
        <v>44676</v>
      </c>
      <c r="AV2159" s="1">
        <v>0</v>
      </c>
      <c r="AW2159" s="1">
        <v>0</v>
      </c>
      <c r="AX2159" t="s">
        <v>188</v>
      </c>
    </row>
    <row r="2160" spans="1:50" x14ac:dyDescent="0.25">
      <c r="A2160" t="s">
        <v>2663</v>
      </c>
      <c r="B2160" t="s">
        <v>190</v>
      </c>
      <c r="C2160" t="s">
        <v>705</v>
      </c>
      <c r="D2160" t="s">
        <v>2664</v>
      </c>
      <c r="E2160" t="s">
        <v>2665</v>
      </c>
      <c r="F2160" t="s">
        <v>1116</v>
      </c>
      <c r="G2160" t="s">
        <v>56</v>
      </c>
      <c r="H2160" t="s">
        <v>57</v>
      </c>
      <c r="I2160" t="s">
        <v>58</v>
      </c>
      <c r="J2160" t="s">
        <v>1117</v>
      </c>
      <c r="K2160" t="s">
        <v>1118</v>
      </c>
      <c r="L2160" t="s">
        <v>196</v>
      </c>
      <c r="M2160" t="s">
        <v>76</v>
      </c>
      <c r="N2160" t="s">
        <v>76</v>
      </c>
      <c r="O2160" t="s">
        <v>76</v>
      </c>
      <c r="P2160" t="s">
        <v>65</v>
      </c>
      <c r="Q2160">
        <v>286</v>
      </c>
      <c r="R2160">
        <v>286</v>
      </c>
      <c r="S2160">
        <v>229</v>
      </c>
      <c r="T2160">
        <v>139</v>
      </c>
      <c r="U2160">
        <v>139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83</v>
      </c>
      <c r="AH2160">
        <v>0</v>
      </c>
      <c r="AI2160">
        <v>83</v>
      </c>
      <c r="AJ2160">
        <v>95</v>
      </c>
      <c r="AK2160">
        <v>214</v>
      </c>
      <c r="AL2160">
        <v>46</v>
      </c>
      <c r="AM2160">
        <v>0</v>
      </c>
      <c r="AN2160">
        <v>0</v>
      </c>
      <c r="AO2160">
        <v>26</v>
      </c>
      <c r="AP2160">
        <v>286</v>
      </c>
      <c r="AQ2160">
        <v>83</v>
      </c>
      <c r="AR2160">
        <v>0</v>
      </c>
      <c r="AS2160">
        <v>57</v>
      </c>
      <c r="AT2160" s="1">
        <v>666.85</v>
      </c>
      <c r="AU2160" s="1">
        <v>190719.1</v>
      </c>
      <c r="AV2160" s="1">
        <v>55348.55</v>
      </c>
      <c r="AW2160" s="1">
        <v>0</v>
      </c>
      <c r="AX2160" t="s">
        <v>1118</v>
      </c>
    </row>
    <row r="2161" spans="1:50" x14ac:dyDescent="0.25">
      <c r="A2161" t="s">
        <v>2666</v>
      </c>
      <c r="B2161" t="s">
        <v>101</v>
      </c>
      <c r="C2161" t="s">
        <v>102</v>
      </c>
      <c r="D2161" t="s">
        <v>2667</v>
      </c>
      <c r="E2161" t="s">
        <v>2668</v>
      </c>
      <c r="F2161" t="s">
        <v>1591</v>
      </c>
      <c r="G2161" t="s">
        <v>71</v>
      </c>
      <c r="H2161" t="s">
        <v>106</v>
      </c>
      <c r="I2161" t="s">
        <v>674</v>
      </c>
      <c r="J2161" t="s">
        <v>1592</v>
      </c>
      <c r="K2161" t="s">
        <v>1593</v>
      </c>
      <c r="L2161" t="s">
        <v>61</v>
      </c>
      <c r="M2161" t="s">
        <v>76</v>
      </c>
      <c r="N2161" t="s">
        <v>76</v>
      </c>
      <c r="O2161" t="s">
        <v>76</v>
      </c>
      <c r="P2161" t="s">
        <v>110</v>
      </c>
      <c r="Q2161">
        <v>2269</v>
      </c>
      <c r="R2161">
        <v>2269</v>
      </c>
      <c r="S2161">
        <v>2067</v>
      </c>
      <c r="T2161">
        <v>2055</v>
      </c>
      <c r="U2161">
        <v>2055</v>
      </c>
      <c r="V2161">
        <v>1352</v>
      </c>
      <c r="W2161">
        <v>553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600</v>
      </c>
      <c r="AH2161">
        <v>0</v>
      </c>
      <c r="AI2161">
        <v>600</v>
      </c>
      <c r="AJ2161">
        <v>0</v>
      </c>
      <c r="AK2161">
        <v>2269</v>
      </c>
      <c r="AL2161">
        <v>0</v>
      </c>
      <c r="AM2161">
        <v>0</v>
      </c>
      <c r="AN2161">
        <v>0</v>
      </c>
      <c r="AO2161">
        <v>0</v>
      </c>
      <c r="AP2161">
        <v>2269</v>
      </c>
      <c r="AQ2161">
        <v>0</v>
      </c>
      <c r="AR2161">
        <v>600</v>
      </c>
      <c r="AS2161">
        <v>0</v>
      </c>
      <c r="AT2161" s="1">
        <v>378.94</v>
      </c>
      <c r="AU2161" s="1">
        <v>859814.86</v>
      </c>
      <c r="AV2161" s="1">
        <v>227364</v>
      </c>
      <c r="AW2161" s="1">
        <v>0</v>
      </c>
      <c r="AX2161" t="s">
        <v>1593</v>
      </c>
    </row>
    <row r="2162" spans="1:50" x14ac:dyDescent="0.25">
      <c r="A2162" t="s">
        <v>2669</v>
      </c>
      <c r="B2162" t="s">
        <v>51</v>
      </c>
      <c r="C2162" t="s">
        <v>52</v>
      </c>
      <c r="D2162" t="s">
        <v>2670</v>
      </c>
      <c r="E2162" t="s">
        <v>2671</v>
      </c>
      <c r="F2162" t="s">
        <v>571</v>
      </c>
      <c r="G2162" t="s">
        <v>56</v>
      </c>
      <c r="H2162" t="s">
        <v>57</v>
      </c>
      <c r="I2162" t="s">
        <v>58</v>
      </c>
      <c r="J2162" t="s">
        <v>572</v>
      </c>
      <c r="K2162" t="s">
        <v>573</v>
      </c>
      <c r="L2162" t="s">
        <v>61</v>
      </c>
      <c r="M2162" t="s">
        <v>62</v>
      </c>
      <c r="N2162" t="s">
        <v>63</v>
      </c>
      <c r="O2162" t="s">
        <v>64</v>
      </c>
      <c r="P2162" t="s">
        <v>65</v>
      </c>
      <c r="Q2162">
        <v>1</v>
      </c>
      <c r="R2162">
        <v>1</v>
      </c>
      <c r="S2162">
        <v>1</v>
      </c>
      <c r="T2162">
        <v>1</v>
      </c>
      <c r="U2162">
        <v>1</v>
      </c>
      <c r="V2162">
        <v>1</v>
      </c>
      <c r="W2162">
        <v>1</v>
      </c>
      <c r="X2162">
        <v>1</v>
      </c>
      <c r="Y2162">
        <v>1</v>
      </c>
      <c r="Z2162">
        <v>1</v>
      </c>
      <c r="AA2162">
        <v>1</v>
      </c>
      <c r="AB2162">
        <v>1</v>
      </c>
      <c r="AC2162">
        <v>1</v>
      </c>
      <c r="AD2162">
        <v>1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1</v>
      </c>
      <c r="AL2162">
        <v>0</v>
      </c>
      <c r="AM2162">
        <v>0</v>
      </c>
      <c r="AN2162">
        <v>0</v>
      </c>
      <c r="AO2162">
        <v>0</v>
      </c>
      <c r="AP2162">
        <v>1</v>
      </c>
      <c r="AQ2162">
        <v>0</v>
      </c>
      <c r="AR2162">
        <v>0</v>
      </c>
      <c r="AS2162">
        <v>0</v>
      </c>
      <c r="AT2162" s="1">
        <v>629.75</v>
      </c>
      <c r="AU2162" s="1">
        <v>629.75</v>
      </c>
      <c r="AV2162" s="1">
        <v>0</v>
      </c>
      <c r="AW2162" s="1">
        <v>629.75</v>
      </c>
      <c r="AX2162" t="s">
        <v>573</v>
      </c>
    </row>
    <row r="2163" spans="1:50" x14ac:dyDescent="0.25">
      <c r="A2163" t="s">
        <v>2672</v>
      </c>
      <c r="B2163" t="s">
        <v>67</v>
      </c>
      <c r="C2163">
        <v>2014</v>
      </c>
      <c r="D2163" t="s">
        <v>2673</v>
      </c>
      <c r="E2163" t="s">
        <v>636</v>
      </c>
      <c r="F2163" t="s">
        <v>637</v>
      </c>
      <c r="G2163" t="s">
        <v>71</v>
      </c>
      <c r="H2163" t="s">
        <v>72</v>
      </c>
      <c r="I2163" t="s">
        <v>73</v>
      </c>
      <c r="J2163" t="s">
        <v>638</v>
      </c>
      <c r="K2163" t="s">
        <v>639</v>
      </c>
      <c r="L2163" t="s">
        <v>61</v>
      </c>
      <c r="M2163" t="s">
        <v>76</v>
      </c>
      <c r="N2163" t="s">
        <v>76</v>
      </c>
      <c r="O2163" t="s">
        <v>76</v>
      </c>
      <c r="P2163" t="s">
        <v>77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 s="1" t="s">
        <v>78</v>
      </c>
      <c r="AU2163" s="1">
        <v>0</v>
      </c>
      <c r="AV2163" s="1">
        <v>0</v>
      </c>
      <c r="AW2163" s="1">
        <v>0</v>
      </c>
      <c r="AX2163" t="s">
        <v>639</v>
      </c>
    </row>
    <row r="2164" spans="1:50" x14ac:dyDescent="0.25">
      <c r="A2164" t="s">
        <v>2674</v>
      </c>
      <c r="B2164" t="s">
        <v>67</v>
      </c>
      <c r="C2164">
        <v>2014</v>
      </c>
      <c r="D2164" t="s">
        <v>2675</v>
      </c>
      <c r="E2164" t="s">
        <v>441</v>
      </c>
      <c r="F2164" t="s">
        <v>362</v>
      </c>
      <c r="G2164" t="s">
        <v>71</v>
      </c>
      <c r="H2164" t="s">
        <v>72</v>
      </c>
      <c r="I2164" t="s">
        <v>230</v>
      </c>
      <c r="J2164" t="s">
        <v>363</v>
      </c>
      <c r="K2164" t="s">
        <v>364</v>
      </c>
      <c r="L2164" t="s">
        <v>61</v>
      </c>
      <c r="M2164" t="s">
        <v>76</v>
      </c>
      <c r="N2164" t="s">
        <v>76</v>
      </c>
      <c r="O2164" t="s">
        <v>76</v>
      </c>
      <c r="P2164" t="s">
        <v>77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 s="1" t="s">
        <v>78</v>
      </c>
      <c r="AU2164" s="1">
        <v>0</v>
      </c>
      <c r="AV2164" s="1">
        <v>0</v>
      </c>
      <c r="AW2164" s="1">
        <v>0</v>
      </c>
      <c r="AX2164" t="s">
        <v>364</v>
      </c>
    </row>
    <row r="2165" spans="1:50" x14ac:dyDescent="0.25">
      <c r="A2165" t="s">
        <v>3330</v>
      </c>
      <c r="B2165" t="s">
        <v>51</v>
      </c>
      <c r="C2165" t="s">
        <v>156</v>
      </c>
      <c r="D2165" t="s">
        <v>3331</v>
      </c>
      <c r="E2165" t="s">
        <v>3332</v>
      </c>
      <c r="F2165" t="s">
        <v>612</v>
      </c>
      <c r="G2165" t="s">
        <v>56</v>
      </c>
      <c r="H2165" t="s">
        <v>57</v>
      </c>
      <c r="I2165" t="s">
        <v>90</v>
      </c>
      <c r="J2165" t="s">
        <v>307</v>
      </c>
      <c r="K2165" t="s">
        <v>613</v>
      </c>
      <c r="L2165" t="s">
        <v>61</v>
      </c>
      <c r="M2165" t="s">
        <v>76</v>
      </c>
      <c r="N2165" t="s">
        <v>76</v>
      </c>
      <c r="O2165" t="s">
        <v>64</v>
      </c>
      <c r="P2165" t="s">
        <v>65</v>
      </c>
      <c r="Q2165">
        <v>41</v>
      </c>
      <c r="R2165">
        <v>41</v>
      </c>
      <c r="S2165">
        <v>41</v>
      </c>
      <c r="T2165">
        <v>41</v>
      </c>
      <c r="U2165">
        <v>41</v>
      </c>
      <c r="V2165">
        <v>41</v>
      </c>
      <c r="W2165">
        <v>41</v>
      </c>
      <c r="X2165">
        <v>41</v>
      </c>
      <c r="Y2165">
        <v>41</v>
      </c>
      <c r="Z2165">
        <v>41</v>
      </c>
      <c r="AA2165">
        <v>41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17</v>
      </c>
      <c r="AL2165">
        <v>24</v>
      </c>
      <c r="AM2165">
        <v>0</v>
      </c>
      <c r="AN2165">
        <v>0</v>
      </c>
      <c r="AO2165">
        <v>0</v>
      </c>
      <c r="AP2165">
        <v>41</v>
      </c>
      <c r="AQ2165">
        <v>0</v>
      </c>
      <c r="AR2165">
        <v>0</v>
      </c>
      <c r="AS2165">
        <v>0</v>
      </c>
      <c r="AT2165" s="1">
        <v>356.59</v>
      </c>
      <c r="AU2165" s="1">
        <v>14620.189999999999</v>
      </c>
      <c r="AV2165" s="1">
        <v>0</v>
      </c>
      <c r="AW2165" s="1">
        <v>14620.189999999999</v>
      </c>
      <c r="AX2165" t="s">
        <v>613</v>
      </c>
    </row>
    <row r="2166" spans="1:50" x14ac:dyDescent="0.25">
      <c r="A2166" t="s">
        <v>3333</v>
      </c>
      <c r="B2166" t="s">
        <v>67</v>
      </c>
      <c r="C2166">
        <v>2014</v>
      </c>
      <c r="D2166" t="s">
        <v>3334</v>
      </c>
      <c r="E2166" t="s">
        <v>992</v>
      </c>
      <c r="F2166" t="s">
        <v>993</v>
      </c>
      <c r="G2166" t="s">
        <v>71</v>
      </c>
      <c r="H2166" t="s">
        <v>72</v>
      </c>
      <c r="I2166" t="s">
        <v>73</v>
      </c>
      <c r="J2166" t="s">
        <v>994</v>
      </c>
      <c r="K2166" t="s">
        <v>995</v>
      </c>
      <c r="L2166" t="s">
        <v>61</v>
      </c>
      <c r="M2166" t="s">
        <v>76</v>
      </c>
      <c r="N2166" t="s">
        <v>76</v>
      </c>
      <c r="O2166" t="s">
        <v>76</v>
      </c>
      <c r="P2166" t="s">
        <v>77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 s="1" t="s">
        <v>78</v>
      </c>
      <c r="AU2166" s="1">
        <v>0</v>
      </c>
      <c r="AV2166" s="1">
        <v>0</v>
      </c>
      <c r="AW2166" s="1">
        <v>0</v>
      </c>
      <c r="AX2166" t="s">
        <v>995</v>
      </c>
    </row>
    <row r="2167" spans="1:50" x14ac:dyDescent="0.25">
      <c r="A2167" t="s">
        <v>8412</v>
      </c>
      <c r="B2167" t="s">
        <v>51</v>
      </c>
      <c r="C2167" t="s">
        <v>143</v>
      </c>
      <c r="D2167" t="s">
        <v>8413</v>
      </c>
      <c r="E2167" t="s">
        <v>8414</v>
      </c>
      <c r="F2167" t="s">
        <v>8258</v>
      </c>
      <c r="G2167" t="s">
        <v>56</v>
      </c>
      <c r="H2167" t="s">
        <v>72</v>
      </c>
      <c r="I2167" t="s">
        <v>90</v>
      </c>
      <c r="J2167" t="s">
        <v>8259</v>
      </c>
      <c r="K2167" t="s">
        <v>8260</v>
      </c>
      <c r="L2167" t="s">
        <v>61</v>
      </c>
      <c r="M2167" t="s">
        <v>76</v>
      </c>
      <c r="N2167" t="s">
        <v>76</v>
      </c>
      <c r="O2167" t="s">
        <v>76</v>
      </c>
      <c r="P2167" t="s">
        <v>65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2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 s="1" t="s">
        <v>78</v>
      </c>
      <c r="AU2167" s="1">
        <v>0</v>
      </c>
      <c r="AV2167" s="1">
        <v>0</v>
      </c>
      <c r="AW2167" s="1">
        <v>0</v>
      </c>
      <c r="AX2167" t="s">
        <v>8260</v>
      </c>
    </row>
    <row r="2168" spans="1:50" x14ac:dyDescent="0.25">
      <c r="A2168" t="s">
        <v>3335</v>
      </c>
      <c r="B2168" t="s">
        <v>67</v>
      </c>
      <c r="C2168">
        <v>2014</v>
      </c>
      <c r="D2168" t="s">
        <v>3336</v>
      </c>
      <c r="E2168" t="s">
        <v>760</v>
      </c>
      <c r="F2168" t="s">
        <v>761</v>
      </c>
      <c r="G2168" t="s">
        <v>71</v>
      </c>
      <c r="H2168" t="s">
        <v>72</v>
      </c>
      <c r="I2168" t="s">
        <v>73</v>
      </c>
      <c r="J2168" t="s">
        <v>762</v>
      </c>
      <c r="K2168" t="s">
        <v>763</v>
      </c>
      <c r="L2168" t="s">
        <v>61</v>
      </c>
      <c r="M2168" t="s">
        <v>76</v>
      </c>
      <c r="N2168" t="s">
        <v>76</v>
      </c>
      <c r="O2168" t="s">
        <v>76</v>
      </c>
      <c r="P2168" t="s">
        <v>77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 s="1" t="s">
        <v>78</v>
      </c>
      <c r="AU2168" s="1">
        <v>0</v>
      </c>
      <c r="AV2168" s="1">
        <v>0</v>
      </c>
      <c r="AW2168" s="1">
        <v>0</v>
      </c>
      <c r="AX2168" t="s">
        <v>763</v>
      </c>
    </row>
    <row r="2169" spans="1:50" x14ac:dyDescent="0.25">
      <c r="A2169" t="s">
        <v>3337</v>
      </c>
      <c r="B2169" t="s">
        <v>67</v>
      </c>
      <c r="C2169" t="s">
        <v>129</v>
      </c>
      <c r="D2169" t="s">
        <v>3338</v>
      </c>
      <c r="E2169" t="s">
        <v>3339</v>
      </c>
      <c r="F2169" t="s">
        <v>180</v>
      </c>
      <c r="G2169" t="s">
        <v>71</v>
      </c>
      <c r="H2169" t="s">
        <v>72</v>
      </c>
      <c r="I2169" t="s">
        <v>73</v>
      </c>
      <c r="J2169" t="s">
        <v>181</v>
      </c>
      <c r="K2169" t="s">
        <v>182</v>
      </c>
      <c r="L2169" t="s">
        <v>61</v>
      </c>
      <c r="M2169" t="s">
        <v>62</v>
      </c>
      <c r="N2169" t="s">
        <v>63</v>
      </c>
      <c r="O2169" t="s">
        <v>85</v>
      </c>
      <c r="P2169" t="s">
        <v>77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 s="1" t="s">
        <v>78</v>
      </c>
      <c r="AU2169" s="1">
        <v>0</v>
      </c>
      <c r="AV2169" s="1">
        <v>0</v>
      </c>
      <c r="AW2169" s="1">
        <v>0</v>
      </c>
      <c r="AX2169" t="s">
        <v>182</v>
      </c>
    </row>
    <row r="2170" spans="1:50" x14ac:dyDescent="0.25">
      <c r="A2170" t="s">
        <v>4014</v>
      </c>
      <c r="B2170" t="s">
        <v>190</v>
      </c>
      <c r="C2170" t="s">
        <v>303</v>
      </c>
      <c r="D2170" t="s">
        <v>4015</v>
      </c>
      <c r="E2170" t="s">
        <v>2627</v>
      </c>
      <c r="F2170" t="s">
        <v>612</v>
      </c>
      <c r="G2170" t="s">
        <v>56</v>
      </c>
      <c r="H2170" t="s">
        <v>57</v>
      </c>
      <c r="I2170" t="s">
        <v>90</v>
      </c>
      <c r="J2170" t="s">
        <v>307</v>
      </c>
      <c r="K2170" t="s">
        <v>613</v>
      </c>
      <c r="L2170" t="s">
        <v>196</v>
      </c>
      <c r="M2170" t="s">
        <v>196</v>
      </c>
      <c r="N2170" t="s">
        <v>76</v>
      </c>
      <c r="O2170" t="s">
        <v>76</v>
      </c>
      <c r="P2170" t="s">
        <v>65</v>
      </c>
      <c r="Q2170">
        <v>5586</v>
      </c>
      <c r="R2170">
        <v>5586</v>
      </c>
      <c r="S2170">
        <v>5586</v>
      </c>
      <c r="T2170">
        <v>5586</v>
      </c>
      <c r="U2170">
        <v>5490</v>
      </c>
      <c r="V2170">
        <v>1753</v>
      </c>
      <c r="W2170">
        <v>1753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500</v>
      </c>
      <c r="AK2170">
        <v>3212</v>
      </c>
      <c r="AL2170">
        <v>28</v>
      </c>
      <c r="AM2170">
        <v>0</v>
      </c>
      <c r="AN2170">
        <v>0</v>
      </c>
      <c r="AO2170">
        <v>2346</v>
      </c>
      <c r="AP2170">
        <v>5586</v>
      </c>
      <c r="AQ2170">
        <v>0</v>
      </c>
      <c r="AR2170">
        <v>0</v>
      </c>
      <c r="AS2170">
        <v>0</v>
      </c>
      <c r="AT2170" s="1">
        <v>442.82</v>
      </c>
      <c r="AU2170" s="1">
        <v>2473592.52</v>
      </c>
      <c r="AV2170" s="1">
        <v>0</v>
      </c>
      <c r="AW2170" s="1">
        <v>0</v>
      </c>
      <c r="AX2170" t="s">
        <v>613</v>
      </c>
    </row>
    <row r="2171" spans="1:50" x14ac:dyDescent="0.25">
      <c r="A2171" t="s">
        <v>4016</v>
      </c>
      <c r="B2171" t="s">
        <v>67</v>
      </c>
      <c r="C2171" t="s">
        <v>94</v>
      </c>
      <c r="D2171" t="s">
        <v>4017</v>
      </c>
      <c r="E2171" t="s">
        <v>4018</v>
      </c>
      <c r="F2171" t="s">
        <v>1579</v>
      </c>
      <c r="G2171" t="s">
        <v>71</v>
      </c>
      <c r="H2171" t="s">
        <v>72</v>
      </c>
      <c r="I2171" t="s">
        <v>73</v>
      </c>
      <c r="J2171" t="s">
        <v>1580</v>
      </c>
      <c r="K2171" t="s">
        <v>1581</v>
      </c>
      <c r="L2171" t="s">
        <v>61</v>
      </c>
      <c r="M2171" t="s">
        <v>76</v>
      </c>
      <c r="N2171" t="s">
        <v>76</v>
      </c>
      <c r="O2171" t="s">
        <v>76</v>
      </c>
      <c r="P2171" t="s">
        <v>77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 s="1" t="s">
        <v>78</v>
      </c>
      <c r="AU2171" s="1">
        <v>0</v>
      </c>
      <c r="AV2171" s="1">
        <v>0</v>
      </c>
      <c r="AW2171" s="1">
        <v>0</v>
      </c>
      <c r="AX2171" t="s">
        <v>1581</v>
      </c>
    </row>
    <row r="2172" spans="1:50" x14ac:dyDescent="0.25">
      <c r="A2172" t="s">
        <v>4019</v>
      </c>
      <c r="B2172" t="s">
        <v>67</v>
      </c>
      <c r="C2172">
        <v>2014</v>
      </c>
      <c r="D2172" t="s">
        <v>4020</v>
      </c>
      <c r="E2172" t="s">
        <v>256</v>
      </c>
      <c r="F2172" t="s">
        <v>257</v>
      </c>
      <c r="G2172" t="s">
        <v>71</v>
      </c>
      <c r="H2172" t="s">
        <v>72</v>
      </c>
      <c r="I2172" t="s">
        <v>133</v>
      </c>
      <c r="J2172" t="s">
        <v>258</v>
      </c>
      <c r="K2172" t="s">
        <v>259</v>
      </c>
      <c r="L2172" t="s">
        <v>61</v>
      </c>
      <c r="M2172" t="s">
        <v>76</v>
      </c>
      <c r="N2172" t="s">
        <v>76</v>
      </c>
      <c r="O2172" t="s">
        <v>76</v>
      </c>
      <c r="P2172" t="s">
        <v>77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 s="1" t="s">
        <v>78</v>
      </c>
      <c r="AU2172" s="1">
        <v>0</v>
      </c>
      <c r="AV2172" s="1">
        <v>0</v>
      </c>
      <c r="AW2172" s="1">
        <v>0</v>
      </c>
      <c r="AX2172" t="s">
        <v>259</v>
      </c>
    </row>
    <row r="2173" spans="1:50" x14ac:dyDescent="0.25">
      <c r="A2173" t="s">
        <v>4021</v>
      </c>
      <c r="B2173" t="s">
        <v>67</v>
      </c>
      <c r="C2173" t="s">
        <v>94</v>
      </c>
      <c r="D2173" t="s">
        <v>4022</v>
      </c>
      <c r="E2173" t="s">
        <v>4023</v>
      </c>
      <c r="F2173" t="s">
        <v>486</v>
      </c>
      <c r="G2173" t="s">
        <v>71</v>
      </c>
      <c r="H2173" t="s">
        <v>72</v>
      </c>
      <c r="I2173" t="s">
        <v>230</v>
      </c>
      <c r="J2173" t="s">
        <v>487</v>
      </c>
      <c r="K2173" t="s">
        <v>488</v>
      </c>
      <c r="L2173" t="s">
        <v>61</v>
      </c>
      <c r="M2173" t="s">
        <v>76</v>
      </c>
      <c r="N2173" t="s">
        <v>76</v>
      </c>
      <c r="O2173" t="s">
        <v>76</v>
      </c>
      <c r="P2173" t="s">
        <v>77</v>
      </c>
      <c r="Q2173">
        <v>314</v>
      </c>
      <c r="R2173">
        <v>314</v>
      </c>
      <c r="S2173">
        <v>314</v>
      </c>
      <c r="T2173">
        <v>314</v>
      </c>
      <c r="U2173">
        <v>314</v>
      </c>
      <c r="V2173">
        <v>314</v>
      </c>
      <c r="W2173">
        <v>314</v>
      </c>
      <c r="X2173">
        <v>217</v>
      </c>
      <c r="Y2173">
        <v>49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314</v>
      </c>
      <c r="AL2173">
        <v>0</v>
      </c>
      <c r="AM2173">
        <v>0</v>
      </c>
      <c r="AN2173">
        <v>0</v>
      </c>
      <c r="AO2173">
        <v>0</v>
      </c>
      <c r="AP2173">
        <v>314</v>
      </c>
      <c r="AQ2173">
        <v>0</v>
      </c>
      <c r="AR2173">
        <v>0</v>
      </c>
      <c r="AS2173">
        <v>0</v>
      </c>
      <c r="AT2173" s="1">
        <v>352.16</v>
      </c>
      <c r="AU2173" s="1">
        <v>110578.24000000001</v>
      </c>
      <c r="AV2173" s="1">
        <v>0</v>
      </c>
      <c r="AW2173" s="1">
        <v>76418.720000000001</v>
      </c>
      <c r="AX2173" t="s">
        <v>488</v>
      </c>
    </row>
    <row r="2174" spans="1:50" x14ac:dyDescent="0.25">
      <c r="A2174" t="s">
        <v>4024</v>
      </c>
      <c r="B2174" t="s">
        <v>67</v>
      </c>
      <c r="C2174" t="s">
        <v>233</v>
      </c>
      <c r="D2174" t="s">
        <v>4025</v>
      </c>
      <c r="E2174" t="s">
        <v>4026</v>
      </c>
      <c r="F2174" t="s">
        <v>236</v>
      </c>
      <c r="G2174" t="s">
        <v>71</v>
      </c>
      <c r="H2174" t="s">
        <v>72</v>
      </c>
      <c r="I2174" t="s">
        <v>73</v>
      </c>
      <c r="J2174" t="s">
        <v>237</v>
      </c>
      <c r="K2174" t="s">
        <v>238</v>
      </c>
      <c r="L2174" t="s">
        <v>61</v>
      </c>
      <c r="M2174" t="s">
        <v>62</v>
      </c>
      <c r="N2174" t="s">
        <v>76</v>
      </c>
      <c r="O2174" t="s">
        <v>76</v>
      </c>
      <c r="P2174" t="s">
        <v>77</v>
      </c>
      <c r="Q2174">
        <v>2</v>
      </c>
      <c r="R2174">
        <v>2</v>
      </c>
      <c r="S2174">
        <v>2</v>
      </c>
      <c r="T2174">
        <v>2</v>
      </c>
      <c r="U2174">
        <v>2</v>
      </c>
      <c r="V2174">
        <v>2</v>
      </c>
      <c r="W2174">
        <v>2</v>
      </c>
      <c r="X2174">
        <v>2</v>
      </c>
      <c r="Y2174">
        <v>2</v>
      </c>
      <c r="Z2174">
        <v>2</v>
      </c>
      <c r="AA2174">
        <v>2</v>
      </c>
      <c r="AB2174">
        <v>2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2</v>
      </c>
      <c r="AL2174">
        <v>0</v>
      </c>
      <c r="AM2174">
        <v>0</v>
      </c>
      <c r="AN2174">
        <v>0</v>
      </c>
      <c r="AO2174">
        <v>0</v>
      </c>
      <c r="AP2174">
        <v>2</v>
      </c>
      <c r="AQ2174">
        <v>0</v>
      </c>
      <c r="AR2174">
        <v>0</v>
      </c>
      <c r="AS2174">
        <v>0</v>
      </c>
      <c r="AT2174" s="1">
        <v>445.33</v>
      </c>
      <c r="AU2174" s="1">
        <v>890.66</v>
      </c>
      <c r="AV2174" s="1">
        <v>0</v>
      </c>
      <c r="AW2174" s="1">
        <v>890.66</v>
      </c>
      <c r="AX2174" t="s">
        <v>238</v>
      </c>
    </row>
    <row r="2175" spans="1:50" x14ac:dyDescent="0.25">
      <c r="A2175" t="s">
        <v>4140</v>
      </c>
      <c r="B2175" t="s">
        <v>101</v>
      </c>
      <c r="C2175" t="s">
        <v>156</v>
      </c>
      <c r="D2175" t="s">
        <v>4141</v>
      </c>
      <c r="E2175" t="s">
        <v>452</v>
      </c>
      <c r="F2175" t="s">
        <v>451</v>
      </c>
      <c r="G2175" t="s">
        <v>71</v>
      </c>
      <c r="H2175" t="s">
        <v>106</v>
      </c>
      <c r="I2175" t="s">
        <v>73</v>
      </c>
      <c r="J2175" t="s">
        <v>452</v>
      </c>
      <c r="K2175" t="s">
        <v>453</v>
      </c>
      <c r="L2175" t="s">
        <v>61</v>
      </c>
      <c r="M2175" t="s">
        <v>76</v>
      </c>
      <c r="N2175" t="s">
        <v>76</v>
      </c>
      <c r="O2175" t="s">
        <v>76</v>
      </c>
      <c r="P2175" t="s">
        <v>110</v>
      </c>
      <c r="Q2175">
        <v>32</v>
      </c>
      <c r="R2175">
        <v>32</v>
      </c>
      <c r="S2175">
        <v>32</v>
      </c>
      <c r="T2175">
        <v>32</v>
      </c>
      <c r="U2175">
        <v>32</v>
      </c>
      <c r="V2175">
        <v>32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34</v>
      </c>
      <c r="AH2175">
        <v>0</v>
      </c>
      <c r="AI2175">
        <v>34</v>
      </c>
      <c r="AJ2175">
        <v>1</v>
      </c>
      <c r="AK2175">
        <v>2</v>
      </c>
      <c r="AL2175">
        <v>0</v>
      </c>
      <c r="AM2175">
        <v>0</v>
      </c>
      <c r="AN2175">
        <v>30</v>
      </c>
      <c r="AO2175">
        <v>0</v>
      </c>
      <c r="AP2175">
        <v>32</v>
      </c>
      <c r="AQ2175">
        <v>0</v>
      </c>
      <c r="AR2175">
        <v>34</v>
      </c>
      <c r="AS2175">
        <v>0</v>
      </c>
      <c r="AT2175" s="1">
        <v>542.46</v>
      </c>
      <c r="AU2175" s="1">
        <v>17358.72</v>
      </c>
      <c r="AV2175" s="1">
        <v>18443.64</v>
      </c>
      <c r="AW2175" s="1">
        <v>0</v>
      </c>
      <c r="AX2175" t="s">
        <v>453</v>
      </c>
    </row>
    <row r="2176" spans="1:50" x14ac:dyDescent="0.25">
      <c r="A2176" t="s">
        <v>4142</v>
      </c>
      <c r="B2176" t="s">
        <v>101</v>
      </c>
      <c r="C2176" t="s">
        <v>864</v>
      </c>
      <c r="D2176" t="s">
        <v>4143</v>
      </c>
      <c r="E2176" t="s">
        <v>4144</v>
      </c>
      <c r="F2176" t="s">
        <v>354</v>
      </c>
      <c r="G2176" t="s">
        <v>71</v>
      </c>
      <c r="H2176" t="s">
        <v>106</v>
      </c>
      <c r="I2176" t="s">
        <v>355</v>
      </c>
      <c r="J2176" t="s">
        <v>356</v>
      </c>
      <c r="K2176" t="s">
        <v>357</v>
      </c>
      <c r="L2176" t="s">
        <v>61</v>
      </c>
      <c r="M2176" t="s">
        <v>62</v>
      </c>
      <c r="N2176" t="s">
        <v>63</v>
      </c>
      <c r="O2176" t="s">
        <v>885</v>
      </c>
      <c r="P2176" t="s">
        <v>110</v>
      </c>
      <c r="Q2176">
        <v>1</v>
      </c>
      <c r="R2176">
        <v>1</v>
      </c>
      <c r="S2176">
        <v>1</v>
      </c>
      <c r="T2176">
        <v>1</v>
      </c>
      <c r="U2176">
        <v>1</v>
      </c>
      <c r="V2176">
        <v>1</v>
      </c>
      <c r="W2176">
        <v>1</v>
      </c>
      <c r="X2176">
        <v>1</v>
      </c>
      <c r="Y2176">
        <v>1</v>
      </c>
      <c r="Z2176">
        <v>1</v>
      </c>
      <c r="AA2176">
        <v>1</v>
      </c>
      <c r="AB2176">
        <v>1</v>
      </c>
      <c r="AC2176">
        <v>1</v>
      </c>
      <c r="AD2176">
        <v>1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1</v>
      </c>
      <c r="AL2176">
        <v>0</v>
      </c>
      <c r="AM2176">
        <v>0</v>
      </c>
      <c r="AN2176">
        <v>0</v>
      </c>
      <c r="AO2176">
        <v>0</v>
      </c>
      <c r="AP2176">
        <v>1</v>
      </c>
      <c r="AQ2176">
        <v>0</v>
      </c>
      <c r="AR2176">
        <v>0</v>
      </c>
      <c r="AS2176">
        <v>0</v>
      </c>
      <c r="AT2176" s="1">
        <v>1166.8357000000001</v>
      </c>
      <c r="AU2176" s="1">
        <v>1166.8357000000001</v>
      </c>
      <c r="AV2176" s="1">
        <v>0</v>
      </c>
      <c r="AW2176" s="1">
        <v>1166.8357000000001</v>
      </c>
      <c r="AX2176" t="s">
        <v>357</v>
      </c>
    </row>
    <row r="2177" spans="1:50" x14ac:dyDescent="0.25">
      <c r="A2177" t="s">
        <v>4145</v>
      </c>
      <c r="B2177" t="s">
        <v>67</v>
      </c>
      <c r="C2177">
        <v>2014</v>
      </c>
      <c r="D2177" t="s">
        <v>4146</v>
      </c>
      <c r="E2177" t="s">
        <v>509</v>
      </c>
      <c r="F2177" t="s">
        <v>427</v>
      </c>
      <c r="G2177" t="s">
        <v>71</v>
      </c>
      <c r="H2177" t="s">
        <v>72</v>
      </c>
      <c r="I2177" t="s">
        <v>73</v>
      </c>
      <c r="J2177" t="s">
        <v>428</v>
      </c>
      <c r="K2177" t="s">
        <v>429</v>
      </c>
      <c r="L2177" t="s">
        <v>61</v>
      </c>
      <c r="M2177" t="s">
        <v>76</v>
      </c>
      <c r="N2177" t="s">
        <v>76</v>
      </c>
      <c r="O2177" t="s">
        <v>76</v>
      </c>
      <c r="P2177" t="s">
        <v>77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 s="1" t="s">
        <v>78</v>
      </c>
      <c r="AU2177" s="1">
        <v>0</v>
      </c>
      <c r="AV2177" s="1">
        <v>0</v>
      </c>
      <c r="AW2177" s="1">
        <v>0</v>
      </c>
      <c r="AX2177" t="s">
        <v>429</v>
      </c>
    </row>
    <row r="2178" spans="1:50" x14ac:dyDescent="0.25">
      <c r="A2178" t="s">
        <v>4147</v>
      </c>
      <c r="B2178" t="s">
        <v>51</v>
      </c>
      <c r="C2178" t="s">
        <v>156</v>
      </c>
      <c r="D2178" t="s">
        <v>4148</v>
      </c>
      <c r="E2178" t="s">
        <v>4149</v>
      </c>
      <c r="F2178" t="s">
        <v>4150</v>
      </c>
      <c r="G2178" t="s">
        <v>76</v>
      </c>
      <c r="H2178" t="s">
        <v>72</v>
      </c>
      <c r="I2178" t="s">
        <v>90</v>
      </c>
      <c r="J2178" t="s">
        <v>76</v>
      </c>
      <c r="K2178" t="s">
        <v>1866</v>
      </c>
      <c r="L2178" t="s">
        <v>61</v>
      </c>
      <c r="M2178" t="s">
        <v>62</v>
      </c>
      <c r="N2178" t="s">
        <v>76</v>
      </c>
      <c r="O2178" t="s">
        <v>76</v>
      </c>
      <c r="P2178" t="s">
        <v>65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 s="1">
        <v>481.85002338363</v>
      </c>
      <c r="AU2178" s="1">
        <v>0</v>
      </c>
      <c r="AV2178" s="1">
        <v>0</v>
      </c>
      <c r="AW2178" s="1">
        <v>0</v>
      </c>
      <c r="AX2178" t="s">
        <v>1866</v>
      </c>
    </row>
    <row r="2179" spans="1:50" x14ac:dyDescent="0.25">
      <c r="A2179" t="s">
        <v>4151</v>
      </c>
      <c r="B2179" t="s">
        <v>51</v>
      </c>
      <c r="C2179" t="s">
        <v>838</v>
      </c>
      <c r="D2179" t="s">
        <v>4152</v>
      </c>
      <c r="E2179" t="s">
        <v>4153</v>
      </c>
      <c r="F2179" t="s">
        <v>1116</v>
      </c>
      <c r="G2179" t="s">
        <v>56</v>
      </c>
      <c r="H2179" t="s">
        <v>72</v>
      </c>
      <c r="I2179" t="s">
        <v>58</v>
      </c>
      <c r="J2179" t="s">
        <v>1117</v>
      </c>
      <c r="K2179" t="s">
        <v>1118</v>
      </c>
      <c r="L2179" t="s">
        <v>61</v>
      </c>
      <c r="M2179" t="s">
        <v>196</v>
      </c>
      <c r="N2179" t="s">
        <v>826</v>
      </c>
      <c r="O2179" t="s">
        <v>64</v>
      </c>
      <c r="P2179" t="s">
        <v>65</v>
      </c>
      <c r="Q2179">
        <v>1</v>
      </c>
      <c r="R2179">
        <v>1</v>
      </c>
      <c r="S2179">
        <v>1</v>
      </c>
      <c r="T2179">
        <v>1</v>
      </c>
      <c r="U2179">
        <v>1</v>
      </c>
      <c r="V2179">
        <v>1</v>
      </c>
      <c r="W2179">
        <v>1</v>
      </c>
      <c r="X2179">
        <v>1</v>
      </c>
      <c r="Y2179">
        <v>1</v>
      </c>
      <c r="Z2179">
        <v>1</v>
      </c>
      <c r="AA2179">
        <v>1</v>
      </c>
      <c r="AB2179">
        <v>1</v>
      </c>
      <c r="AC2179">
        <v>1</v>
      </c>
      <c r="AD2179">
        <v>1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1</v>
      </c>
      <c r="AM2179">
        <v>0</v>
      </c>
      <c r="AN2179">
        <v>0</v>
      </c>
      <c r="AO2179">
        <v>0</v>
      </c>
      <c r="AP2179">
        <v>1</v>
      </c>
      <c r="AQ2179">
        <v>0</v>
      </c>
      <c r="AR2179">
        <v>0</v>
      </c>
      <c r="AS2179">
        <v>0</v>
      </c>
      <c r="AT2179" s="1">
        <v>672.43</v>
      </c>
      <c r="AU2179" s="1">
        <v>672.43</v>
      </c>
      <c r="AV2179" s="1">
        <v>0</v>
      </c>
      <c r="AW2179" s="1">
        <v>672.43</v>
      </c>
      <c r="AX2179" t="s">
        <v>1118</v>
      </c>
    </row>
    <row r="2180" spans="1:50" x14ac:dyDescent="0.25">
      <c r="A2180" t="s">
        <v>4197</v>
      </c>
      <c r="B2180" t="s">
        <v>190</v>
      </c>
      <c r="C2180" t="s">
        <v>171</v>
      </c>
      <c r="D2180" t="s">
        <v>4198</v>
      </c>
      <c r="E2180" t="s">
        <v>4199</v>
      </c>
      <c r="F2180" t="s">
        <v>794</v>
      </c>
      <c r="G2180" t="s">
        <v>71</v>
      </c>
      <c r="H2180" t="s">
        <v>106</v>
      </c>
      <c r="I2180" t="s">
        <v>73</v>
      </c>
      <c r="J2180" t="s">
        <v>795</v>
      </c>
      <c r="K2180" t="s">
        <v>796</v>
      </c>
      <c r="L2180" t="s">
        <v>196</v>
      </c>
      <c r="M2180" t="s">
        <v>76</v>
      </c>
      <c r="N2180" t="s">
        <v>76</v>
      </c>
      <c r="O2180" t="s">
        <v>76</v>
      </c>
      <c r="P2180" t="s">
        <v>110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 s="1" t="s">
        <v>78</v>
      </c>
      <c r="AU2180" s="1">
        <v>0</v>
      </c>
      <c r="AV2180" s="1">
        <v>0</v>
      </c>
      <c r="AW2180" s="1">
        <v>0</v>
      </c>
      <c r="AX2180" t="s">
        <v>796</v>
      </c>
    </row>
    <row r="2181" spans="1:50" x14ac:dyDescent="0.25">
      <c r="A2181" t="s">
        <v>4200</v>
      </c>
      <c r="B2181" t="s">
        <v>67</v>
      </c>
      <c r="C2181">
        <v>2014</v>
      </c>
      <c r="D2181" t="s">
        <v>4201</v>
      </c>
      <c r="E2181" t="s">
        <v>4202</v>
      </c>
      <c r="F2181" t="s">
        <v>1652</v>
      </c>
      <c r="G2181" t="s">
        <v>116</v>
      </c>
      <c r="H2181" t="s">
        <v>72</v>
      </c>
      <c r="I2181" t="s">
        <v>117</v>
      </c>
      <c r="J2181" t="s">
        <v>118</v>
      </c>
      <c r="K2181" t="s">
        <v>1653</v>
      </c>
      <c r="L2181" t="s">
        <v>61</v>
      </c>
      <c r="M2181" t="s">
        <v>62</v>
      </c>
      <c r="N2181" t="s">
        <v>63</v>
      </c>
      <c r="O2181" t="s">
        <v>120</v>
      </c>
      <c r="P2181" t="s">
        <v>120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 s="1" t="s">
        <v>78</v>
      </c>
      <c r="AU2181" s="1">
        <v>0</v>
      </c>
      <c r="AV2181" s="1">
        <v>0</v>
      </c>
      <c r="AW2181" s="1">
        <v>0</v>
      </c>
      <c r="AX2181" t="s">
        <v>1653</v>
      </c>
    </row>
    <row r="2182" spans="1:50" x14ac:dyDescent="0.25">
      <c r="A2182" t="s">
        <v>4203</v>
      </c>
      <c r="B2182" t="s">
        <v>51</v>
      </c>
      <c r="C2182" t="s">
        <v>52</v>
      </c>
      <c r="D2182" t="s">
        <v>4204</v>
      </c>
      <c r="E2182" t="s">
        <v>4205</v>
      </c>
      <c r="F2182" t="s">
        <v>200</v>
      </c>
      <c r="G2182" t="s">
        <v>56</v>
      </c>
      <c r="H2182" t="s">
        <v>57</v>
      </c>
      <c r="I2182" t="s">
        <v>58</v>
      </c>
      <c r="J2182" t="s">
        <v>201</v>
      </c>
      <c r="K2182" t="s">
        <v>202</v>
      </c>
      <c r="L2182" t="s">
        <v>61</v>
      </c>
      <c r="M2182" t="s">
        <v>62</v>
      </c>
      <c r="N2182" t="s">
        <v>63</v>
      </c>
      <c r="O2182" t="s">
        <v>64</v>
      </c>
      <c r="P2182" t="s">
        <v>65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 s="1" t="s">
        <v>78</v>
      </c>
      <c r="AU2182" s="1">
        <v>0</v>
      </c>
      <c r="AV2182" s="1">
        <v>0</v>
      </c>
      <c r="AW2182" s="1">
        <v>0</v>
      </c>
      <c r="AX2182" t="s">
        <v>202</v>
      </c>
    </row>
    <row r="2183" spans="1:50" x14ac:dyDescent="0.25">
      <c r="A2183" t="s">
        <v>4206</v>
      </c>
      <c r="B2183" t="s">
        <v>67</v>
      </c>
      <c r="C2183" t="s">
        <v>575</v>
      </c>
      <c r="D2183" t="s">
        <v>4207</v>
      </c>
      <c r="E2183" t="s">
        <v>4208</v>
      </c>
      <c r="F2183" t="s">
        <v>3591</v>
      </c>
      <c r="G2183" t="s">
        <v>116</v>
      </c>
      <c r="H2183" t="s">
        <v>72</v>
      </c>
      <c r="I2183" t="s">
        <v>117</v>
      </c>
      <c r="J2183" t="s">
        <v>3592</v>
      </c>
      <c r="K2183" t="s">
        <v>3593</v>
      </c>
      <c r="L2183" t="s">
        <v>61</v>
      </c>
      <c r="M2183" t="s">
        <v>76</v>
      </c>
      <c r="N2183" t="s">
        <v>76</v>
      </c>
      <c r="O2183" t="s">
        <v>76</v>
      </c>
      <c r="P2183" t="s">
        <v>120</v>
      </c>
      <c r="Q2183">
        <v>11</v>
      </c>
      <c r="R2183">
        <v>11</v>
      </c>
      <c r="S2183">
        <v>11</v>
      </c>
      <c r="T2183">
        <v>11</v>
      </c>
      <c r="U2183">
        <v>11</v>
      </c>
      <c r="V2183">
        <v>11</v>
      </c>
      <c r="W2183">
        <v>11</v>
      </c>
      <c r="X2183">
        <v>11</v>
      </c>
      <c r="Y2183">
        <v>11</v>
      </c>
      <c r="Z2183">
        <v>11</v>
      </c>
      <c r="AA2183">
        <v>11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11</v>
      </c>
      <c r="AL2183">
        <v>0</v>
      </c>
      <c r="AM2183">
        <v>0</v>
      </c>
      <c r="AN2183">
        <v>0</v>
      </c>
      <c r="AO2183">
        <v>0</v>
      </c>
      <c r="AP2183">
        <v>11</v>
      </c>
      <c r="AQ2183">
        <v>0</v>
      </c>
      <c r="AR2183">
        <v>0</v>
      </c>
      <c r="AS2183">
        <v>0</v>
      </c>
      <c r="AT2183" s="1">
        <v>332.17</v>
      </c>
      <c r="AU2183" s="1">
        <v>3653.8700000000003</v>
      </c>
      <c r="AV2183" s="1">
        <v>0</v>
      </c>
      <c r="AW2183" s="1">
        <v>3653.8700000000003</v>
      </c>
      <c r="AX2183" t="s">
        <v>3593</v>
      </c>
    </row>
    <row r="2184" spans="1:50" x14ac:dyDescent="0.25">
      <c r="A2184" t="s">
        <v>4209</v>
      </c>
      <c r="B2184" t="s">
        <v>67</v>
      </c>
      <c r="C2184">
        <v>2014</v>
      </c>
      <c r="D2184" t="s">
        <v>4210</v>
      </c>
      <c r="E2184" t="s">
        <v>589</v>
      </c>
      <c r="F2184" t="s">
        <v>458</v>
      </c>
      <c r="G2184" t="s">
        <v>71</v>
      </c>
      <c r="H2184" t="s">
        <v>72</v>
      </c>
      <c r="I2184" t="s">
        <v>73</v>
      </c>
      <c r="J2184" t="s">
        <v>459</v>
      </c>
      <c r="K2184" t="s">
        <v>460</v>
      </c>
      <c r="L2184" t="s">
        <v>61</v>
      </c>
      <c r="M2184" t="s">
        <v>76</v>
      </c>
      <c r="N2184" t="s">
        <v>76</v>
      </c>
      <c r="O2184" t="s">
        <v>76</v>
      </c>
      <c r="P2184" t="s">
        <v>77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 s="1" t="s">
        <v>78</v>
      </c>
      <c r="AU2184" s="1">
        <v>0</v>
      </c>
      <c r="AV2184" s="1">
        <v>0</v>
      </c>
      <c r="AW2184" s="1">
        <v>0</v>
      </c>
      <c r="AX2184" t="s">
        <v>460</v>
      </c>
    </row>
    <row r="2185" spans="1:50" x14ac:dyDescent="0.25">
      <c r="A2185" t="s">
        <v>4337</v>
      </c>
      <c r="B2185" t="s">
        <v>101</v>
      </c>
      <c r="C2185">
        <v>2012</v>
      </c>
      <c r="D2185" t="s">
        <v>4338</v>
      </c>
      <c r="E2185" t="s">
        <v>4339</v>
      </c>
      <c r="F2185" t="s">
        <v>70</v>
      </c>
      <c r="G2185" t="s">
        <v>71</v>
      </c>
      <c r="H2185" t="s">
        <v>106</v>
      </c>
      <c r="I2185" t="s">
        <v>73</v>
      </c>
      <c r="J2185" t="s">
        <v>74</v>
      </c>
      <c r="K2185" t="s">
        <v>75</v>
      </c>
      <c r="L2185" t="s">
        <v>61</v>
      </c>
      <c r="M2185" t="s">
        <v>76</v>
      </c>
      <c r="N2185" t="s">
        <v>76</v>
      </c>
      <c r="O2185" t="s">
        <v>76</v>
      </c>
      <c r="P2185" t="s">
        <v>110</v>
      </c>
      <c r="Q2185">
        <v>9</v>
      </c>
      <c r="R2185">
        <v>9</v>
      </c>
      <c r="S2185">
        <v>9</v>
      </c>
      <c r="T2185">
        <v>9</v>
      </c>
      <c r="U2185">
        <v>9</v>
      </c>
      <c r="V2185">
        <v>9</v>
      </c>
      <c r="W2185">
        <v>9</v>
      </c>
      <c r="X2185">
        <v>9</v>
      </c>
      <c r="Y2185">
        <v>9</v>
      </c>
      <c r="Z2185">
        <v>9</v>
      </c>
      <c r="AA2185">
        <v>9</v>
      </c>
      <c r="AB2185">
        <v>9</v>
      </c>
      <c r="AC2185">
        <v>9</v>
      </c>
      <c r="AD2185">
        <v>9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9</v>
      </c>
      <c r="AL2185">
        <v>0</v>
      </c>
      <c r="AM2185">
        <v>0</v>
      </c>
      <c r="AN2185">
        <v>0</v>
      </c>
      <c r="AO2185">
        <v>0</v>
      </c>
      <c r="AP2185">
        <v>9</v>
      </c>
      <c r="AQ2185">
        <v>0</v>
      </c>
      <c r="AR2185">
        <v>0</v>
      </c>
      <c r="AS2185">
        <v>0</v>
      </c>
      <c r="AT2185" s="1">
        <v>666.01</v>
      </c>
      <c r="AU2185" s="1">
        <v>5994.09</v>
      </c>
      <c r="AV2185" s="1">
        <v>0</v>
      </c>
      <c r="AW2185" s="1">
        <v>5994.09</v>
      </c>
      <c r="AX2185" t="s">
        <v>75</v>
      </c>
    </row>
    <row r="2186" spans="1:50" x14ac:dyDescent="0.25">
      <c r="A2186" t="s">
        <v>4340</v>
      </c>
      <c r="B2186" t="s">
        <v>67</v>
      </c>
      <c r="C2186">
        <v>2014</v>
      </c>
      <c r="D2186" t="s">
        <v>4341</v>
      </c>
      <c r="E2186" t="s">
        <v>526</v>
      </c>
      <c r="F2186" t="s">
        <v>527</v>
      </c>
      <c r="G2186" t="s">
        <v>71</v>
      </c>
      <c r="H2186" t="s">
        <v>72</v>
      </c>
      <c r="I2186" t="s">
        <v>280</v>
      </c>
      <c r="J2186" t="s">
        <v>528</v>
      </c>
      <c r="K2186" t="s">
        <v>529</v>
      </c>
      <c r="L2186" t="s">
        <v>61</v>
      </c>
      <c r="M2186" t="s">
        <v>76</v>
      </c>
      <c r="N2186" t="s">
        <v>76</v>
      </c>
      <c r="O2186" t="s">
        <v>76</v>
      </c>
      <c r="P2186" t="s">
        <v>77</v>
      </c>
      <c r="Q2186">
        <v>10</v>
      </c>
      <c r="R2186">
        <v>10</v>
      </c>
      <c r="S2186">
        <v>10</v>
      </c>
      <c r="T2186">
        <v>10</v>
      </c>
      <c r="U2186">
        <v>10</v>
      </c>
      <c r="V2186">
        <v>10</v>
      </c>
      <c r="W2186">
        <v>10</v>
      </c>
      <c r="X2186">
        <v>10</v>
      </c>
      <c r="Y2186">
        <v>10</v>
      </c>
      <c r="Z2186">
        <v>10</v>
      </c>
      <c r="AA2186">
        <v>10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10</v>
      </c>
      <c r="AL2186">
        <v>0</v>
      </c>
      <c r="AM2186">
        <v>0</v>
      </c>
      <c r="AN2186">
        <v>0</v>
      </c>
      <c r="AO2186">
        <v>0</v>
      </c>
      <c r="AP2186">
        <v>10</v>
      </c>
      <c r="AQ2186">
        <v>0</v>
      </c>
      <c r="AR2186">
        <v>0</v>
      </c>
      <c r="AS2186">
        <v>0</v>
      </c>
      <c r="AT2186" s="1">
        <v>1076.49</v>
      </c>
      <c r="AU2186" s="1">
        <v>10764.9</v>
      </c>
      <c r="AV2186" s="1">
        <v>0</v>
      </c>
      <c r="AW2186" s="1">
        <v>10764.9</v>
      </c>
      <c r="AX2186" t="s">
        <v>529</v>
      </c>
    </row>
    <row r="2187" spans="1:50" x14ac:dyDescent="0.25">
      <c r="A2187" t="s">
        <v>4342</v>
      </c>
      <c r="B2187" t="s">
        <v>101</v>
      </c>
      <c r="C2187" t="s">
        <v>251</v>
      </c>
      <c r="D2187" t="s">
        <v>4343</v>
      </c>
      <c r="E2187" t="s">
        <v>389</v>
      </c>
      <c r="F2187" t="s">
        <v>390</v>
      </c>
      <c r="G2187" t="s">
        <v>71</v>
      </c>
      <c r="H2187" t="s">
        <v>106</v>
      </c>
      <c r="I2187" t="s">
        <v>391</v>
      </c>
      <c r="J2187" t="s">
        <v>392</v>
      </c>
      <c r="K2187" t="s">
        <v>393</v>
      </c>
      <c r="L2187" t="s">
        <v>61</v>
      </c>
      <c r="M2187" t="s">
        <v>76</v>
      </c>
      <c r="N2187" t="s">
        <v>76</v>
      </c>
      <c r="O2187" t="s">
        <v>76</v>
      </c>
      <c r="P2187" t="s">
        <v>110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 s="1" t="s">
        <v>78</v>
      </c>
      <c r="AU2187" s="1">
        <v>0</v>
      </c>
      <c r="AV2187" s="1">
        <v>0</v>
      </c>
      <c r="AW2187" s="1">
        <v>0</v>
      </c>
      <c r="AX2187" t="s">
        <v>393</v>
      </c>
    </row>
    <row r="2188" spans="1:50" x14ac:dyDescent="0.25">
      <c r="A2188" t="s">
        <v>4344</v>
      </c>
      <c r="B2188" t="s">
        <v>51</v>
      </c>
      <c r="C2188" t="s">
        <v>143</v>
      </c>
      <c r="D2188" t="s">
        <v>4345</v>
      </c>
      <c r="E2188" t="s">
        <v>4346</v>
      </c>
      <c r="F2188" t="s">
        <v>3031</v>
      </c>
      <c r="G2188" t="s">
        <v>56</v>
      </c>
      <c r="H2188" t="s">
        <v>72</v>
      </c>
      <c r="I2188" t="s">
        <v>90</v>
      </c>
      <c r="J2188" t="s">
        <v>3032</v>
      </c>
      <c r="K2188" t="s">
        <v>3033</v>
      </c>
      <c r="L2188" t="s">
        <v>61</v>
      </c>
      <c r="M2188" t="s">
        <v>76</v>
      </c>
      <c r="N2188" t="s">
        <v>76</v>
      </c>
      <c r="O2188" t="s">
        <v>76</v>
      </c>
      <c r="P2188" t="s">
        <v>65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1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 s="1" t="s">
        <v>78</v>
      </c>
      <c r="AU2188" s="1">
        <v>0</v>
      </c>
      <c r="AV2188" s="1">
        <v>0</v>
      </c>
      <c r="AW2188" s="1">
        <v>0</v>
      </c>
      <c r="AX2188" t="s">
        <v>3033</v>
      </c>
    </row>
    <row r="2189" spans="1:50" x14ac:dyDescent="0.25">
      <c r="A2189" t="s">
        <v>4347</v>
      </c>
      <c r="B2189" t="s">
        <v>67</v>
      </c>
      <c r="C2189" t="s">
        <v>233</v>
      </c>
      <c r="D2189" t="s">
        <v>4348</v>
      </c>
      <c r="E2189" t="s">
        <v>4349</v>
      </c>
      <c r="F2189" t="s">
        <v>236</v>
      </c>
      <c r="G2189" t="s">
        <v>71</v>
      </c>
      <c r="H2189" t="s">
        <v>72</v>
      </c>
      <c r="I2189" t="s">
        <v>73</v>
      </c>
      <c r="J2189" t="s">
        <v>237</v>
      </c>
      <c r="K2189" t="s">
        <v>238</v>
      </c>
      <c r="L2189" t="s">
        <v>61</v>
      </c>
      <c r="M2189" t="s">
        <v>62</v>
      </c>
      <c r="N2189" t="s">
        <v>76</v>
      </c>
      <c r="O2189" t="s">
        <v>76</v>
      </c>
      <c r="P2189" t="s">
        <v>77</v>
      </c>
      <c r="Q2189">
        <v>10</v>
      </c>
      <c r="R2189">
        <v>10</v>
      </c>
      <c r="S2189">
        <v>10</v>
      </c>
      <c r="T2189">
        <v>10</v>
      </c>
      <c r="U2189">
        <v>10</v>
      </c>
      <c r="V2189">
        <v>10</v>
      </c>
      <c r="W2189">
        <v>10</v>
      </c>
      <c r="X2189">
        <v>10</v>
      </c>
      <c r="Y2189">
        <v>10</v>
      </c>
      <c r="Z2189">
        <v>10</v>
      </c>
      <c r="AA2189">
        <v>10</v>
      </c>
      <c r="AB2189">
        <v>10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10</v>
      </c>
      <c r="AL2189">
        <v>0</v>
      </c>
      <c r="AM2189">
        <v>0</v>
      </c>
      <c r="AN2189">
        <v>0</v>
      </c>
      <c r="AO2189">
        <v>0</v>
      </c>
      <c r="AP2189">
        <v>10</v>
      </c>
      <c r="AQ2189">
        <v>0</v>
      </c>
      <c r="AR2189">
        <v>0</v>
      </c>
      <c r="AS2189">
        <v>0</v>
      </c>
      <c r="AT2189" s="1">
        <v>445.33</v>
      </c>
      <c r="AU2189" s="1">
        <v>4453.3</v>
      </c>
      <c r="AV2189" s="1">
        <v>0</v>
      </c>
      <c r="AW2189" s="1">
        <v>4453.3</v>
      </c>
      <c r="AX2189" t="s">
        <v>238</v>
      </c>
    </row>
    <row r="2190" spans="1:50" x14ac:dyDescent="0.25">
      <c r="A2190" t="s">
        <v>4394</v>
      </c>
      <c r="B2190" t="s">
        <v>51</v>
      </c>
      <c r="C2190" t="s">
        <v>143</v>
      </c>
      <c r="D2190" t="s">
        <v>4395</v>
      </c>
      <c r="E2190" t="s">
        <v>4396</v>
      </c>
      <c r="F2190" t="s">
        <v>714</v>
      </c>
      <c r="G2190" t="s">
        <v>56</v>
      </c>
      <c r="H2190" t="s">
        <v>72</v>
      </c>
      <c r="I2190" t="s">
        <v>90</v>
      </c>
      <c r="J2190" t="s">
        <v>715</v>
      </c>
      <c r="K2190" t="s">
        <v>716</v>
      </c>
      <c r="L2190" t="s">
        <v>61</v>
      </c>
      <c r="M2190" t="s">
        <v>76</v>
      </c>
      <c r="N2190" t="s">
        <v>76</v>
      </c>
      <c r="O2190" t="s">
        <v>76</v>
      </c>
      <c r="P2190" t="s">
        <v>65</v>
      </c>
      <c r="Q2190">
        <v>113</v>
      </c>
      <c r="R2190">
        <v>113</v>
      </c>
      <c r="S2190">
        <v>24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82</v>
      </c>
      <c r="AK2190">
        <v>113</v>
      </c>
      <c r="AL2190">
        <v>0</v>
      </c>
      <c r="AM2190">
        <v>0</v>
      </c>
      <c r="AN2190">
        <v>0</v>
      </c>
      <c r="AO2190">
        <v>0</v>
      </c>
      <c r="AP2190">
        <v>113</v>
      </c>
      <c r="AQ2190">
        <v>0</v>
      </c>
      <c r="AR2190">
        <v>0</v>
      </c>
      <c r="AS2190">
        <v>0</v>
      </c>
      <c r="AT2190" s="1">
        <v>535.84969999999998</v>
      </c>
      <c r="AU2190" s="1">
        <v>60551.016100000001</v>
      </c>
      <c r="AV2190" s="1">
        <v>0</v>
      </c>
      <c r="AW2190" s="1">
        <v>0</v>
      </c>
      <c r="AX2190" t="s">
        <v>716</v>
      </c>
    </row>
    <row r="2191" spans="1:50" x14ac:dyDescent="0.25">
      <c r="A2191" t="s">
        <v>4397</v>
      </c>
      <c r="B2191" t="s">
        <v>67</v>
      </c>
      <c r="C2191">
        <v>2014</v>
      </c>
      <c r="D2191" t="s">
        <v>4398</v>
      </c>
      <c r="E2191" t="s">
        <v>2841</v>
      </c>
      <c r="F2191" t="s">
        <v>2842</v>
      </c>
      <c r="G2191" t="s">
        <v>71</v>
      </c>
      <c r="H2191" t="s">
        <v>72</v>
      </c>
      <c r="I2191" t="s">
        <v>73</v>
      </c>
      <c r="J2191" t="s">
        <v>2843</v>
      </c>
      <c r="K2191" t="s">
        <v>2844</v>
      </c>
      <c r="L2191" t="s">
        <v>61</v>
      </c>
      <c r="M2191" t="s">
        <v>76</v>
      </c>
      <c r="N2191" t="s">
        <v>76</v>
      </c>
      <c r="O2191" t="s">
        <v>76</v>
      </c>
      <c r="P2191" t="s">
        <v>77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 s="1" t="s">
        <v>78</v>
      </c>
      <c r="AU2191" s="1">
        <v>0</v>
      </c>
      <c r="AV2191" s="1">
        <v>0</v>
      </c>
      <c r="AW2191" s="1">
        <v>0</v>
      </c>
      <c r="AX2191" t="s">
        <v>2844</v>
      </c>
    </row>
    <row r="2192" spans="1:50" x14ac:dyDescent="0.25">
      <c r="A2192" t="s">
        <v>8415</v>
      </c>
      <c r="B2192" t="s">
        <v>51</v>
      </c>
      <c r="C2192" t="s">
        <v>143</v>
      </c>
      <c r="D2192" t="s">
        <v>8416</v>
      </c>
      <c r="E2192" t="s">
        <v>8417</v>
      </c>
      <c r="F2192" t="s">
        <v>8281</v>
      </c>
      <c r="G2192" t="s">
        <v>56</v>
      </c>
      <c r="H2192" t="s">
        <v>72</v>
      </c>
      <c r="I2192" t="s">
        <v>90</v>
      </c>
      <c r="J2192" t="s">
        <v>8259</v>
      </c>
      <c r="K2192" t="s">
        <v>8282</v>
      </c>
      <c r="L2192" t="s">
        <v>61</v>
      </c>
      <c r="M2192" t="s">
        <v>76</v>
      </c>
      <c r="N2192" t="s">
        <v>76</v>
      </c>
      <c r="O2192" t="s">
        <v>76</v>
      </c>
      <c r="P2192" t="s">
        <v>65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1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 s="1" t="s">
        <v>78</v>
      </c>
      <c r="AU2192" s="1">
        <v>0</v>
      </c>
      <c r="AV2192" s="1">
        <v>0</v>
      </c>
      <c r="AW2192" s="1">
        <v>0</v>
      </c>
      <c r="AX2192" t="s">
        <v>8282</v>
      </c>
    </row>
    <row r="2193" spans="1:50" x14ac:dyDescent="0.25">
      <c r="A2193" t="s">
        <v>4399</v>
      </c>
      <c r="B2193" t="s">
        <v>67</v>
      </c>
      <c r="C2193">
        <v>2014</v>
      </c>
      <c r="D2193" t="s">
        <v>4400</v>
      </c>
      <c r="E2193" t="s">
        <v>389</v>
      </c>
      <c r="F2193" t="s">
        <v>390</v>
      </c>
      <c r="G2193" t="s">
        <v>71</v>
      </c>
      <c r="H2193" t="s">
        <v>72</v>
      </c>
      <c r="I2193" t="s">
        <v>391</v>
      </c>
      <c r="J2193" t="s">
        <v>392</v>
      </c>
      <c r="K2193" t="s">
        <v>393</v>
      </c>
      <c r="L2193" t="s">
        <v>61</v>
      </c>
      <c r="M2193" t="s">
        <v>62</v>
      </c>
      <c r="N2193" t="s">
        <v>76</v>
      </c>
      <c r="O2193" t="s">
        <v>76</v>
      </c>
      <c r="P2193" t="s">
        <v>77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 s="1" t="s">
        <v>78</v>
      </c>
      <c r="AU2193" s="1">
        <v>0</v>
      </c>
      <c r="AV2193" s="1">
        <v>0</v>
      </c>
      <c r="AW2193" s="1">
        <v>0</v>
      </c>
      <c r="AX2193" t="s">
        <v>393</v>
      </c>
    </row>
    <row r="2194" spans="1:50" x14ac:dyDescent="0.25">
      <c r="A2194" t="s">
        <v>4401</v>
      </c>
      <c r="B2194" t="s">
        <v>101</v>
      </c>
      <c r="C2194" t="s">
        <v>468</v>
      </c>
      <c r="D2194" t="s">
        <v>4402</v>
      </c>
      <c r="E2194" t="s">
        <v>4403</v>
      </c>
      <c r="F2194" t="s">
        <v>397</v>
      </c>
      <c r="G2194" t="s">
        <v>71</v>
      </c>
      <c r="H2194" t="s">
        <v>106</v>
      </c>
      <c r="I2194" t="s">
        <v>230</v>
      </c>
      <c r="J2194" t="s">
        <v>398</v>
      </c>
      <c r="K2194" t="s">
        <v>399</v>
      </c>
      <c r="L2194" t="s">
        <v>61</v>
      </c>
      <c r="M2194" t="s">
        <v>76</v>
      </c>
      <c r="N2194" t="s">
        <v>76</v>
      </c>
      <c r="O2194" t="s">
        <v>76</v>
      </c>
      <c r="P2194" t="s">
        <v>110</v>
      </c>
      <c r="Q2194">
        <v>48</v>
      </c>
      <c r="R2194">
        <v>48</v>
      </c>
      <c r="S2194">
        <v>48</v>
      </c>
      <c r="T2194">
        <v>48</v>
      </c>
      <c r="U2194">
        <v>48</v>
      </c>
      <c r="V2194">
        <v>48</v>
      </c>
      <c r="W2194">
        <v>48</v>
      </c>
      <c r="X2194">
        <v>48</v>
      </c>
      <c r="Y2194">
        <v>48</v>
      </c>
      <c r="Z2194">
        <v>48</v>
      </c>
      <c r="AA2194">
        <v>48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48</v>
      </c>
      <c r="AO2194">
        <v>0</v>
      </c>
      <c r="AP2194">
        <v>48</v>
      </c>
      <c r="AQ2194">
        <v>0</v>
      </c>
      <c r="AR2194">
        <v>0</v>
      </c>
      <c r="AS2194">
        <v>0</v>
      </c>
      <c r="AT2194" s="1">
        <v>454.05</v>
      </c>
      <c r="AU2194" s="1">
        <v>21794.400000000001</v>
      </c>
      <c r="AV2194" s="1">
        <v>0</v>
      </c>
      <c r="AW2194" s="1">
        <v>21794.400000000001</v>
      </c>
      <c r="AX2194" t="s">
        <v>399</v>
      </c>
    </row>
    <row r="2195" spans="1:50" x14ac:dyDescent="0.25">
      <c r="A2195" t="s">
        <v>4404</v>
      </c>
      <c r="B2195" t="s">
        <v>51</v>
      </c>
      <c r="C2195" t="s">
        <v>52</v>
      </c>
      <c r="D2195" t="s">
        <v>4405</v>
      </c>
      <c r="E2195" t="s">
        <v>4406</v>
      </c>
      <c r="F2195" t="s">
        <v>1671</v>
      </c>
      <c r="G2195" t="s">
        <v>56</v>
      </c>
      <c r="H2195" t="s">
        <v>57</v>
      </c>
      <c r="I2195" t="s">
        <v>58</v>
      </c>
      <c r="J2195" t="s">
        <v>1672</v>
      </c>
      <c r="K2195" t="s">
        <v>1673</v>
      </c>
      <c r="L2195" t="s">
        <v>61</v>
      </c>
      <c r="M2195" t="s">
        <v>62</v>
      </c>
      <c r="N2195" t="s">
        <v>63</v>
      </c>
      <c r="O2195" t="s">
        <v>64</v>
      </c>
      <c r="P2195" t="s">
        <v>65</v>
      </c>
      <c r="Q2195">
        <v>1</v>
      </c>
      <c r="R2195">
        <v>1</v>
      </c>
      <c r="S2195">
        <v>1</v>
      </c>
      <c r="T2195">
        <v>1</v>
      </c>
      <c r="U2195">
        <v>1</v>
      </c>
      <c r="V2195">
        <v>1</v>
      </c>
      <c r="W2195">
        <v>1</v>
      </c>
      <c r="X2195">
        <v>1</v>
      </c>
      <c r="Y2195">
        <v>1</v>
      </c>
      <c r="Z2195">
        <v>1</v>
      </c>
      <c r="AA2195">
        <v>1</v>
      </c>
      <c r="AB2195">
        <v>1</v>
      </c>
      <c r="AC2195">
        <v>1</v>
      </c>
      <c r="AD2195">
        <v>1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1</v>
      </c>
      <c r="AL2195">
        <v>0</v>
      </c>
      <c r="AM2195">
        <v>0</v>
      </c>
      <c r="AN2195">
        <v>0</v>
      </c>
      <c r="AO2195">
        <v>0</v>
      </c>
      <c r="AP2195">
        <v>1</v>
      </c>
      <c r="AQ2195">
        <v>0</v>
      </c>
      <c r="AR2195">
        <v>0</v>
      </c>
      <c r="AS2195">
        <v>0</v>
      </c>
      <c r="AT2195" s="1">
        <v>578.76</v>
      </c>
      <c r="AU2195" s="1">
        <v>578.76</v>
      </c>
      <c r="AV2195" s="1">
        <v>0</v>
      </c>
      <c r="AW2195" s="1">
        <v>578.76</v>
      </c>
      <c r="AX2195" t="s">
        <v>1673</v>
      </c>
    </row>
    <row r="2196" spans="1:50" x14ac:dyDescent="0.25">
      <c r="A2196" t="s">
        <v>4500</v>
      </c>
      <c r="B2196" t="s">
        <v>51</v>
      </c>
      <c r="C2196" t="s">
        <v>122</v>
      </c>
      <c r="D2196" t="s">
        <v>4501</v>
      </c>
      <c r="E2196" t="s">
        <v>4502</v>
      </c>
      <c r="F2196" t="s">
        <v>188</v>
      </c>
      <c r="G2196" t="s">
        <v>76</v>
      </c>
      <c r="H2196" t="s">
        <v>57</v>
      </c>
      <c r="I2196" t="s">
        <v>126</v>
      </c>
      <c r="J2196" t="s">
        <v>76</v>
      </c>
      <c r="K2196" t="s">
        <v>76</v>
      </c>
      <c r="L2196" t="s">
        <v>61</v>
      </c>
      <c r="M2196" t="s">
        <v>62</v>
      </c>
      <c r="N2196" t="s">
        <v>76</v>
      </c>
      <c r="O2196" t="s">
        <v>76</v>
      </c>
      <c r="P2196" t="s">
        <v>127</v>
      </c>
      <c r="Q2196">
        <v>14</v>
      </c>
      <c r="R2196">
        <v>14</v>
      </c>
      <c r="S2196">
        <v>10</v>
      </c>
      <c r="T2196">
        <v>6</v>
      </c>
      <c r="U2196">
        <v>6</v>
      </c>
      <c r="V2196">
        <v>6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14</v>
      </c>
      <c r="AL2196">
        <v>0</v>
      </c>
      <c r="AM2196">
        <v>0</v>
      </c>
      <c r="AN2196">
        <v>0</v>
      </c>
      <c r="AO2196">
        <v>0</v>
      </c>
      <c r="AP2196">
        <v>14</v>
      </c>
      <c r="AQ2196">
        <v>0</v>
      </c>
      <c r="AR2196">
        <v>0</v>
      </c>
      <c r="AS2196">
        <v>0</v>
      </c>
      <c r="AT2196" s="1">
        <v>7931</v>
      </c>
      <c r="AU2196" s="1">
        <v>111034</v>
      </c>
      <c r="AV2196" s="1">
        <v>0</v>
      </c>
      <c r="AW2196" s="1">
        <v>0</v>
      </c>
      <c r="AX2196" t="s">
        <v>188</v>
      </c>
    </row>
    <row r="2197" spans="1:50" x14ac:dyDescent="0.25">
      <c r="A2197" t="s">
        <v>4503</v>
      </c>
      <c r="B2197" t="s">
        <v>101</v>
      </c>
      <c r="C2197" t="s">
        <v>251</v>
      </c>
      <c r="D2197" t="s">
        <v>4504</v>
      </c>
      <c r="E2197" t="s">
        <v>4505</v>
      </c>
      <c r="F2197" t="s">
        <v>618</v>
      </c>
      <c r="G2197" t="s">
        <v>71</v>
      </c>
      <c r="H2197" t="s">
        <v>106</v>
      </c>
      <c r="I2197" t="s">
        <v>73</v>
      </c>
      <c r="J2197" t="s">
        <v>619</v>
      </c>
      <c r="K2197" t="s">
        <v>620</v>
      </c>
      <c r="L2197" t="s">
        <v>61</v>
      </c>
      <c r="M2197" t="s">
        <v>76</v>
      </c>
      <c r="N2197" t="s">
        <v>76</v>
      </c>
      <c r="O2197" t="s">
        <v>76</v>
      </c>
      <c r="P2197" t="s">
        <v>110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 s="1" t="s">
        <v>78</v>
      </c>
      <c r="AU2197" s="1">
        <v>0</v>
      </c>
      <c r="AV2197" s="1">
        <v>0</v>
      </c>
      <c r="AW2197" s="1">
        <v>0</v>
      </c>
      <c r="AX2197" t="s">
        <v>620</v>
      </c>
    </row>
    <row r="2198" spans="1:50" x14ac:dyDescent="0.25">
      <c r="A2198" t="s">
        <v>4506</v>
      </c>
      <c r="B2198" t="s">
        <v>101</v>
      </c>
      <c r="C2198" t="s">
        <v>171</v>
      </c>
      <c r="D2198" t="s">
        <v>4507</v>
      </c>
      <c r="E2198" t="s">
        <v>4508</v>
      </c>
      <c r="F2198" t="s">
        <v>4509</v>
      </c>
      <c r="G2198" t="s">
        <v>71</v>
      </c>
      <c r="H2198" t="s">
        <v>106</v>
      </c>
      <c r="I2198" t="s">
        <v>73</v>
      </c>
      <c r="J2198" t="s">
        <v>4510</v>
      </c>
      <c r="K2198" t="s">
        <v>4511</v>
      </c>
      <c r="L2198" t="s">
        <v>61</v>
      </c>
      <c r="M2198" t="s">
        <v>76</v>
      </c>
      <c r="N2198" t="s">
        <v>76</v>
      </c>
      <c r="O2198" t="s">
        <v>76</v>
      </c>
      <c r="P2198" t="s">
        <v>110</v>
      </c>
      <c r="Q2198">
        <v>604</v>
      </c>
      <c r="R2198">
        <v>604</v>
      </c>
      <c r="S2198">
        <v>604</v>
      </c>
      <c r="T2198">
        <v>604</v>
      </c>
      <c r="U2198">
        <v>604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225</v>
      </c>
      <c r="AF2198">
        <v>0</v>
      </c>
      <c r="AG2198">
        <v>0</v>
      </c>
      <c r="AH2198">
        <v>0</v>
      </c>
      <c r="AI2198">
        <v>225</v>
      </c>
      <c r="AJ2198">
        <v>279</v>
      </c>
      <c r="AK2198">
        <v>604</v>
      </c>
      <c r="AL2198">
        <v>0</v>
      </c>
      <c r="AM2198">
        <v>0</v>
      </c>
      <c r="AN2198">
        <v>0</v>
      </c>
      <c r="AO2198">
        <v>0</v>
      </c>
      <c r="AP2198">
        <v>604</v>
      </c>
      <c r="AQ2198">
        <v>225</v>
      </c>
      <c r="AR2198">
        <v>0</v>
      </c>
      <c r="AS2198">
        <v>201</v>
      </c>
      <c r="AT2198" s="1">
        <v>634.99</v>
      </c>
      <c r="AU2198" s="1">
        <v>383533.96</v>
      </c>
      <c r="AV2198" s="1">
        <v>142872.75</v>
      </c>
      <c r="AW2198" s="1">
        <v>0</v>
      </c>
      <c r="AX2198" t="s">
        <v>4511</v>
      </c>
    </row>
    <row r="2199" spans="1:50" x14ac:dyDescent="0.25">
      <c r="A2199" t="s">
        <v>4512</v>
      </c>
      <c r="B2199" t="s">
        <v>101</v>
      </c>
      <c r="C2199" t="s">
        <v>718</v>
      </c>
      <c r="D2199" t="s">
        <v>4513</v>
      </c>
      <c r="E2199" t="s">
        <v>4514</v>
      </c>
      <c r="F2199" t="s">
        <v>397</v>
      </c>
      <c r="G2199" t="s">
        <v>71</v>
      </c>
      <c r="H2199" t="s">
        <v>106</v>
      </c>
      <c r="I2199" t="s">
        <v>230</v>
      </c>
      <c r="J2199" t="s">
        <v>398</v>
      </c>
      <c r="K2199" t="s">
        <v>399</v>
      </c>
      <c r="L2199" t="s">
        <v>61</v>
      </c>
      <c r="M2199" t="s">
        <v>76</v>
      </c>
      <c r="N2199" t="s">
        <v>76</v>
      </c>
      <c r="O2199" t="s">
        <v>76</v>
      </c>
      <c r="P2199" t="s">
        <v>110</v>
      </c>
      <c r="Q2199">
        <v>46</v>
      </c>
      <c r="R2199">
        <v>46</v>
      </c>
      <c r="S2199">
        <v>46</v>
      </c>
      <c r="T2199">
        <v>46</v>
      </c>
      <c r="U2199">
        <v>46</v>
      </c>
      <c r="V2199">
        <v>46</v>
      </c>
      <c r="W2199">
        <v>46</v>
      </c>
      <c r="X2199">
        <v>46</v>
      </c>
      <c r="Y2199">
        <v>46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46</v>
      </c>
      <c r="AL2199">
        <v>0</v>
      </c>
      <c r="AM2199">
        <v>0</v>
      </c>
      <c r="AN2199">
        <v>0</v>
      </c>
      <c r="AO2199">
        <v>0</v>
      </c>
      <c r="AP2199">
        <v>46</v>
      </c>
      <c r="AQ2199">
        <v>0</v>
      </c>
      <c r="AR2199">
        <v>0</v>
      </c>
      <c r="AS2199">
        <v>0</v>
      </c>
      <c r="AT2199" s="1">
        <v>394.48</v>
      </c>
      <c r="AU2199" s="1">
        <v>18146.080000000002</v>
      </c>
      <c r="AV2199" s="1">
        <v>0</v>
      </c>
      <c r="AW2199" s="1">
        <v>18146.080000000002</v>
      </c>
      <c r="AX2199" t="s">
        <v>399</v>
      </c>
    </row>
    <row r="2200" spans="1:50" x14ac:dyDescent="0.25">
      <c r="A2200" t="s">
        <v>4515</v>
      </c>
      <c r="B2200" t="s">
        <v>67</v>
      </c>
      <c r="C2200" t="s">
        <v>455</v>
      </c>
      <c r="D2200" t="s">
        <v>4516</v>
      </c>
      <c r="E2200" t="s">
        <v>4517</v>
      </c>
      <c r="F2200" t="s">
        <v>1063</v>
      </c>
      <c r="G2200" t="s">
        <v>71</v>
      </c>
      <c r="H2200" t="s">
        <v>72</v>
      </c>
      <c r="I2200" t="s">
        <v>73</v>
      </c>
      <c r="J2200" t="s">
        <v>1064</v>
      </c>
      <c r="K2200" t="s">
        <v>1065</v>
      </c>
      <c r="L2200" t="s">
        <v>61</v>
      </c>
      <c r="M2200" t="s">
        <v>62</v>
      </c>
      <c r="N2200" t="s">
        <v>63</v>
      </c>
      <c r="O2200" t="s">
        <v>85</v>
      </c>
      <c r="P2200" t="s">
        <v>77</v>
      </c>
      <c r="Q2200">
        <v>1</v>
      </c>
      <c r="R2200">
        <v>1</v>
      </c>
      <c r="S2200">
        <v>1</v>
      </c>
      <c r="T2200">
        <v>1</v>
      </c>
      <c r="U2200">
        <v>1</v>
      </c>
      <c r="V2200">
        <v>1</v>
      </c>
      <c r="W2200">
        <v>1</v>
      </c>
      <c r="X2200">
        <v>1</v>
      </c>
      <c r="Y2200">
        <v>1</v>
      </c>
      <c r="Z2200">
        <v>1</v>
      </c>
      <c r="AA2200">
        <v>1</v>
      </c>
      <c r="AB2200">
        <v>1</v>
      </c>
      <c r="AC2200">
        <v>1</v>
      </c>
      <c r="AD2200">
        <v>1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1</v>
      </c>
      <c r="AL2200">
        <v>0</v>
      </c>
      <c r="AM2200">
        <v>0</v>
      </c>
      <c r="AN2200">
        <v>0</v>
      </c>
      <c r="AO2200">
        <v>0</v>
      </c>
      <c r="AP2200">
        <v>1</v>
      </c>
      <c r="AQ2200">
        <v>0</v>
      </c>
      <c r="AR2200">
        <v>0</v>
      </c>
      <c r="AS2200">
        <v>0</v>
      </c>
      <c r="AT2200" s="1">
        <v>633.45000000000005</v>
      </c>
      <c r="AU2200" s="1">
        <v>633.45000000000005</v>
      </c>
      <c r="AV2200" s="1">
        <v>0</v>
      </c>
      <c r="AW2200" s="1">
        <v>633.45000000000005</v>
      </c>
      <c r="AX2200" t="s">
        <v>1065</v>
      </c>
    </row>
    <row r="2201" spans="1:50" x14ac:dyDescent="0.25">
      <c r="A2201" t="s">
        <v>4557</v>
      </c>
      <c r="B2201" t="s">
        <v>67</v>
      </c>
      <c r="C2201">
        <v>2014</v>
      </c>
      <c r="D2201" t="s">
        <v>4558</v>
      </c>
      <c r="E2201" t="s">
        <v>179</v>
      </c>
      <c r="F2201" t="s">
        <v>180</v>
      </c>
      <c r="G2201" t="s">
        <v>71</v>
      </c>
      <c r="H2201" t="s">
        <v>72</v>
      </c>
      <c r="I2201" t="s">
        <v>73</v>
      </c>
      <c r="J2201" t="s">
        <v>181</v>
      </c>
      <c r="K2201" t="s">
        <v>182</v>
      </c>
      <c r="L2201" t="s">
        <v>61</v>
      </c>
      <c r="M2201" t="s">
        <v>62</v>
      </c>
      <c r="N2201" t="s">
        <v>63</v>
      </c>
      <c r="O2201" t="s">
        <v>85</v>
      </c>
      <c r="P2201" t="s">
        <v>77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 s="1" t="s">
        <v>78</v>
      </c>
      <c r="AU2201" s="1">
        <v>0</v>
      </c>
      <c r="AV2201" s="1">
        <v>0</v>
      </c>
      <c r="AW2201" s="1">
        <v>0</v>
      </c>
      <c r="AX2201" t="s">
        <v>182</v>
      </c>
    </row>
    <row r="2202" spans="1:50" x14ac:dyDescent="0.25">
      <c r="A2202" t="s">
        <v>4559</v>
      </c>
      <c r="B2202" t="s">
        <v>51</v>
      </c>
      <c r="C2202" t="s">
        <v>122</v>
      </c>
      <c r="D2202" t="s">
        <v>4560</v>
      </c>
      <c r="E2202" t="s">
        <v>4561</v>
      </c>
      <c r="F2202" t="s">
        <v>125</v>
      </c>
      <c r="G2202" t="s">
        <v>76</v>
      </c>
      <c r="H2202" t="s">
        <v>57</v>
      </c>
      <c r="I2202" t="s">
        <v>126</v>
      </c>
      <c r="J2202" t="s">
        <v>76</v>
      </c>
      <c r="K2202" t="s">
        <v>76</v>
      </c>
      <c r="L2202" t="s">
        <v>61</v>
      </c>
      <c r="M2202" t="s">
        <v>76</v>
      </c>
      <c r="N2202" t="s">
        <v>76</v>
      </c>
      <c r="O2202" t="s">
        <v>76</v>
      </c>
      <c r="P2202" t="s">
        <v>127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 s="1" t="s">
        <v>78</v>
      </c>
      <c r="AU2202" s="1">
        <v>0</v>
      </c>
      <c r="AV2202" s="1">
        <v>0</v>
      </c>
      <c r="AW2202" s="1">
        <v>0</v>
      </c>
      <c r="AX2202" t="s">
        <v>125</v>
      </c>
    </row>
    <row r="2203" spans="1:50" x14ac:dyDescent="0.25">
      <c r="A2203" t="s">
        <v>4562</v>
      </c>
      <c r="B2203" t="s">
        <v>51</v>
      </c>
      <c r="C2203" t="s">
        <v>162</v>
      </c>
      <c r="D2203" t="s">
        <v>4563</v>
      </c>
      <c r="E2203" t="s">
        <v>4564</v>
      </c>
      <c r="F2203" t="s">
        <v>571</v>
      </c>
      <c r="G2203" t="s">
        <v>56</v>
      </c>
      <c r="H2203" t="s">
        <v>57</v>
      </c>
      <c r="I2203" t="s">
        <v>58</v>
      </c>
      <c r="J2203" t="s">
        <v>572</v>
      </c>
      <c r="K2203" t="s">
        <v>573</v>
      </c>
      <c r="L2203" t="s">
        <v>61</v>
      </c>
      <c r="M2203" t="s">
        <v>62</v>
      </c>
      <c r="N2203" t="s">
        <v>76</v>
      </c>
      <c r="O2203" t="s">
        <v>757</v>
      </c>
      <c r="P2203" t="s">
        <v>65</v>
      </c>
      <c r="Q2203">
        <v>57</v>
      </c>
      <c r="R2203">
        <v>57</v>
      </c>
      <c r="S2203">
        <v>57</v>
      </c>
      <c r="T2203">
        <v>57</v>
      </c>
      <c r="U2203">
        <v>57</v>
      </c>
      <c r="V2203">
        <v>57</v>
      </c>
      <c r="W2203">
        <v>57</v>
      </c>
      <c r="X2203">
        <v>57</v>
      </c>
      <c r="Y2203">
        <v>57</v>
      </c>
      <c r="Z2203">
        <v>57</v>
      </c>
      <c r="AA2203">
        <v>57</v>
      </c>
      <c r="AB2203">
        <v>57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7</v>
      </c>
      <c r="AL2203">
        <v>50</v>
      </c>
      <c r="AM2203">
        <v>0</v>
      </c>
      <c r="AN2203">
        <v>0</v>
      </c>
      <c r="AO2203">
        <v>0</v>
      </c>
      <c r="AP2203">
        <v>57</v>
      </c>
      <c r="AQ2203">
        <v>0</v>
      </c>
      <c r="AR2203">
        <v>0</v>
      </c>
      <c r="AS2203">
        <v>0</v>
      </c>
      <c r="AT2203" s="1">
        <v>626.88</v>
      </c>
      <c r="AU2203" s="1">
        <v>35732.159999999996</v>
      </c>
      <c r="AV2203" s="1">
        <v>0</v>
      </c>
      <c r="AW2203" s="1">
        <v>35732.159999999996</v>
      </c>
      <c r="AX2203" t="s">
        <v>573</v>
      </c>
    </row>
    <row r="2204" spans="1:50" x14ac:dyDescent="0.25">
      <c r="A2204" t="s">
        <v>6732</v>
      </c>
      <c r="B2204" t="s">
        <v>67</v>
      </c>
      <c r="C2204" t="s">
        <v>284</v>
      </c>
      <c r="D2204" t="s">
        <v>6733</v>
      </c>
      <c r="E2204" t="s">
        <v>8418</v>
      </c>
      <c r="F2204" t="s">
        <v>974</v>
      </c>
      <c r="G2204" t="s">
        <v>71</v>
      </c>
      <c r="H2204" t="s">
        <v>72</v>
      </c>
      <c r="I2204" t="s">
        <v>73</v>
      </c>
      <c r="J2204" t="s">
        <v>975</v>
      </c>
      <c r="K2204" t="s">
        <v>976</v>
      </c>
      <c r="L2204" t="s">
        <v>61</v>
      </c>
      <c r="M2204" t="s">
        <v>76</v>
      </c>
      <c r="N2204" t="s">
        <v>76</v>
      </c>
      <c r="O2204" t="s">
        <v>76</v>
      </c>
      <c r="P2204" t="s">
        <v>77</v>
      </c>
      <c r="Q2204">
        <v>126</v>
      </c>
      <c r="R2204">
        <v>126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1212</v>
      </c>
      <c r="AF2204">
        <v>0</v>
      </c>
      <c r="AG2204">
        <v>48</v>
      </c>
      <c r="AH2204">
        <v>0</v>
      </c>
      <c r="AI2204">
        <v>1260</v>
      </c>
      <c r="AJ2204">
        <v>68</v>
      </c>
      <c r="AK2204">
        <v>126</v>
      </c>
      <c r="AL2204">
        <v>0</v>
      </c>
      <c r="AM2204">
        <v>0</v>
      </c>
      <c r="AN2204">
        <v>0</v>
      </c>
      <c r="AO2204">
        <v>0</v>
      </c>
      <c r="AP2204">
        <v>126</v>
      </c>
      <c r="AQ2204">
        <v>396</v>
      </c>
      <c r="AR2204">
        <v>864</v>
      </c>
      <c r="AS2204">
        <v>864</v>
      </c>
      <c r="AT2204" s="1">
        <v>519.26</v>
      </c>
      <c r="AU2204" s="1">
        <v>65426.76</v>
      </c>
      <c r="AV2204" s="1">
        <v>654267.6</v>
      </c>
      <c r="AW2204" s="1">
        <v>0</v>
      </c>
      <c r="AX2204" t="s">
        <v>976</v>
      </c>
    </row>
    <row r="2205" spans="1:50" x14ac:dyDescent="0.25">
      <c r="A2205" t="s">
        <v>4565</v>
      </c>
      <c r="B2205" t="s">
        <v>51</v>
      </c>
      <c r="C2205" t="s">
        <v>122</v>
      </c>
      <c r="D2205" t="s">
        <v>4566</v>
      </c>
      <c r="E2205" t="s">
        <v>4567</v>
      </c>
      <c r="F2205" t="s">
        <v>700</v>
      </c>
      <c r="G2205" t="s">
        <v>76</v>
      </c>
      <c r="H2205" t="s">
        <v>57</v>
      </c>
      <c r="I2205" t="s">
        <v>126</v>
      </c>
      <c r="J2205" t="s">
        <v>76</v>
      </c>
      <c r="K2205" t="s">
        <v>76</v>
      </c>
      <c r="L2205" t="s">
        <v>61</v>
      </c>
      <c r="M2205" t="s">
        <v>62</v>
      </c>
      <c r="N2205" t="s">
        <v>63</v>
      </c>
      <c r="O2205" t="s">
        <v>127</v>
      </c>
      <c r="P2205" t="s">
        <v>127</v>
      </c>
      <c r="Q2205">
        <v>14</v>
      </c>
      <c r="R2205">
        <v>14</v>
      </c>
      <c r="S2205">
        <v>10</v>
      </c>
      <c r="T2205">
        <v>10</v>
      </c>
      <c r="U2205">
        <v>10</v>
      </c>
      <c r="V2205">
        <v>6</v>
      </c>
      <c r="W2205">
        <v>2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14</v>
      </c>
      <c r="AL2205">
        <v>0</v>
      </c>
      <c r="AM2205">
        <v>0</v>
      </c>
      <c r="AN2205">
        <v>0</v>
      </c>
      <c r="AO2205">
        <v>0</v>
      </c>
      <c r="AP2205">
        <v>14</v>
      </c>
      <c r="AQ2205">
        <v>0</v>
      </c>
      <c r="AR2205">
        <v>0</v>
      </c>
      <c r="AS2205">
        <v>0</v>
      </c>
      <c r="AT2205" s="1">
        <v>5190</v>
      </c>
      <c r="AU2205" s="1">
        <v>72660</v>
      </c>
      <c r="AV2205" s="1">
        <v>0</v>
      </c>
      <c r="AW2205" s="1">
        <v>0</v>
      </c>
      <c r="AX2205" t="s">
        <v>700</v>
      </c>
    </row>
    <row r="2206" spans="1:50" x14ac:dyDescent="0.25">
      <c r="A2206" t="s">
        <v>4568</v>
      </c>
      <c r="B2206" t="s">
        <v>67</v>
      </c>
      <c r="C2206">
        <v>2014</v>
      </c>
      <c r="D2206" t="s">
        <v>4569</v>
      </c>
      <c r="E2206" t="s">
        <v>834</v>
      </c>
      <c r="F2206" t="s">
        <v>451</v>
      </c>
      <c r="G2206" t="s">
        <v>71</v>
      </c>
      <c r="H2206" t="s">
        <v>72</v>
      </c>
      <c r="I2206" t="s">
        <v>73</v>
      </c>
      <c r="J2206" t="s">
        <v>452</v>
      </c>
      <c r="K2206" t="s">
        <v>453</v>
      </c>
      <c r="L2206" t="s">
        <v>61</v>
      </c>
      <c r="M2206" t="s">
        <v>76</v>
      </c>
      <c r="N2206" t="s">
        <v>76</v>
      </c>
      <c r="O2206" t="s">
        <v>76</v>
      </c>
      <c r="P2206" t="s">
        <v>77</v>
      </c>
      <c r="Q2206">
        <v>301</v>
      </c>
      <c r="R2206">
        <v>301</v>
      </c>
      <c r="S2206">
        <v>301</v>
      </c>
      <c r="T2206">
        <v>301</v>
      </c>
      <c r="U2206">
        <v>301</v>
      </c>
      <c r="V2206">
        <v>301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301</v>
      </c>
      <c r="AL2206">
        <v>0</v>
      </c>
      <c r="AM2206">
        <v>0</v>
      </c>
      <c r="AN2206">
        <v>0</v>
      </c>
      <c r="AO2206">
        <v>0</v>
      </c>
      <c r="AP2206">
        <v>301</v>
      </c>
      <c r="AQ2206">
        <v>0</v>
      </c>
      <c r="AR2206">
        <v>0</v>
      </c>
      <c r="AS2206">
        <v>0</v>
      </c>
      <c r="AT2206" s="1">
        <v>602.15</v>
      </c>
      <c r="AU2206" s="1">
        <v>181247.15</v>
      </c>
      <c r="AV2206" s="1">
        <v>0</v>
      </c>
      <c r="AW2206" s="1">
        <v>0</v>
      </c>
      <c r="AX2206" t="s">
        <v>453</v>
      </c>
    </row>
    <row r="2207" spans="1:50" x14ac:dyDescent="0.25">
      <c r="A2207" t="s">
        <v>4736</v>
      </c>
      <c r="B2207" t="s">
        <v>101</v>
      </c>
      <c r="C2207" t="s">
        <v>1595</v>
      </c>
      <c r="D2207" t="s">
        <v>4737</v>
      </c>
      <c r="E2207" t="s">
        <v>3203</v>
      </c>
      <c r="F2207" t="s">
        <v>1598</v>
      </c>
      <c r="G2207" t="s">
        <v>76</v>
      </c>
      <c r="H2207" t="s">
        <v>106</v>
      </c>
      <c r="I2207" t="s">
        <v>117</v>
      </c>
      <c r="J2207" t="s">
        <v>76</v>
      </c>
      <c r="K2207" t="s">
        <v>4081</v>
      </c>
      <c r="L2207" t="s">
        <v>61</v>
      </c>
      <c r="M2207" t="s">
        <v>62</v>
      </c>
      <c r="N2207" t="s">
        <v>63</v>
      </c>
      <c r="O2207" t="s">
        <v>120</v>
      </c>
      <c r="P2207" t="s">
        <v>120</v>
      </c>
      <c r="Q2207">
        <v>17</v>
      </c>
      <c r="R2207">
        <v>17</v>
      </c>
      <c r="S2207">
        <v>17</v>
      </c>
      <c r="T2207">
        <v>17</v>
      </c>
      <c r="U2207">
        <v>17</v>
      </c>
      <c r="V2207">
        <v>17</v>
      </c>
      <c r="W2207">
        <v>17</v>
      </c>
      <c r="X2207">
        <v>17</v>
      </c>
      <c r="Y2207">
        <v>17</v>
      </c>
      <c r="Z2207">
        <v>17</v>
      </c>
      <c r="AA2207">
        <v>17</v>
      </c>
      <c r="AB2207">
        <v>17</v>
      </c>
      <c r="AC2207">
        <v>17</v>
      </c>
      <c r="AD2207">
        <v>17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17</v>
      </c>
      <c r="AL2207">
        <v>0</v>
      </c>
      <c r="AM2207">
        <v>0</v>
      </c>
      <c r="AN2207">
        <v>0</v>
      </c>
      <c r="AO2207">
        <v>0</v>
      </c>
      <c r="AP2207">
        <v>17</v>
      </c>
      <c r="AQ2207">
        <v>0</v>
      </c>
      <c r="AR2207">
        <v>0</v>
      </c>
      <c r="AS2207">
        <v>0</v>
      </c>
      <c r="AT2207" s="1">
        <v>144.87</v>
      </c>
      <c r="AU2207" s="1">
        <v>2462.79</v>
      </c>
      <c r="AV2207" s="1">
        <v>0</v>
      </c>
      <c r="AW2207" s="1">
        <v>2462.79</v>
      </c>
      <c r="AX2207" t="s">
        <v>4081</v>
      </c>
    </row>
    <row r="2208" spans="1:50" x14ac:dyDescent="0.25">
      <c r="A2208" t="s">
        <v>4738</v>
      </c>
      <c r="B2208" t="s">
        <v>51</v>
      </c>
      <c r="C2208" t="s">
        <v>162</v>
      </c>
      <c r="D2208" t="s">
        <v>4739</v>
      </c>
      <c r="E2208" t="s">
        <v>4740</v>
      </c>
      <c r="F2208" t="s">
        <v>200</v>
      </c>
      <c r="G2208" t="s">
        <v>56</v>
      </c>
      <c r="H2208" t="s">
        <v>57</v>
      </c>
      <c r="I2208" t="s">
        <v>58</v>
      </c>
      <c r="J2208" t="s">
        <v>201</v>
      </c>
      <c r="K2208" t="s">
        <v>202</v>
      </c>
      <c r="L2208" t="s">
        <v>61</v>
      </c>
      <c r="M2208" t="s">
        <v>62</v>
      </c>
      <c r="N2208" t="s">
        <v>76</v>
      </c>
      <c r="O2208" t="s">
        <v>76</v>
      </c>
      <c r="P2208" t="s">
        <v>65</v>
      </c>
      <c r="Q2208">
        <v>148</v>
      </c>
      <c r="R2208">
        <v>148</v>
      </c>
      <c r="S2208">
        <v>148</v>
      </c>
      <c r="T2208">
        <v>148</v>
      </c>
      <c r="U2208">
        <v>148</v>
      </c>
      <c r="V2208">
        <v>148</v>
      </c>
      <c r="W2208">
        <v>148</v>
      </c>
      <c r="X2208">
        <v>148</v>
      </c>
      <c r="Y2208">
        <v>148</v>
      </c>
      <c r="Z2208">
        <v>148</v>
      </c>
      <c r="AA2208">
        <v>148</v>
      </c>
      <c r="AB2208">
        <v>148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58</v>
      </c>
      <c r="AL2208">
        <v>90</v>
      </c>
      <c r="AM2208">
        <v>0</v>
      </c>
      <c r="AN2208">
        <v>0</v>
      </c>
      <c r="AO2208">
        <v>0</v>
      </c>
      <c r="AP2208">
        <v>148</v>
      </c>
      <c r="AQ2208">
        <v>0</v>
      </c>
      <c r="AR2208">
        <v>0</v>
      </c>
      <c r="AS2208">
        <v>0</v>
      </c>
      <c r="AT2208" s="1">
        <v>710.73</v>
      </c>
      <c r="AU2208" s="1">
        <v>105188.04000000001</v>
      </c>
      <c r="AV2208" s="1">
        <v>0</v>
      </c>
      <c r="AW2208" s="1">
        <v>105188.04000000001</v>
      </c>
      <c r="AX2208" t="s">
        <v>202</v>
      </c>
    </row>
    <row r="2209" spans="1:50" x14ac:dyDescent="0.25">
      <c r="A2209" t="s">
        <v>4741</v>
      </c>
      <c r="B2209" t="s">
        <v>101</v>
      </c>
      <c r="C2209" t="s">
        <v>718</v>
      </c>
      <c r="D2209" t="s">
        <v>4742</v>
      </c>
      <c r="E2209" t="s">
        <v>4743</v>
      </c>
      <c r="F2209" t="s">
        <v>657</v>
      </c>
      <c r="G2209" t="s">
        <v>71</v>
      </c>
      <c r="H2209" t="s">
        <v>106</v>
      </c>
      <c r="I2209" t="s">
        <v>230</v>
      </c>
      <c r="J2209" t="s">
        <v>658</v>
      </c>
      <c r="K2209" t="s">
        <v>659</v>
      </c>
      <c r="L2209" t="s">
        <v>61</v>
      </c>
      <c r="M2209" t="s">
        <v>76</v>
      </c>
      <c r="N2209" t="s">
        <v>76</v>
      </c>
      <c r="O2209" t="s">
        <v>76</v>
      </c>
      <c r="P2209" t="s">
        <v>110</v>
      </c>
      <c r="Q2209">
        <v>316</v>
      </c>
      <c r="R2209">
        <v>316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316</v>
      </c>
      <c r="AL2209">
        <v>0</v>
      </c>
      <c r="AM2209">
        <v>0</v>
      </c>
      <c r="AN2209">
        <v>0</v>
      </c>
      <c r="AO2209">
        <v>0</v>
      </c>
      <c r="AP2209">
        <v>316</v>
      </c>
      <c r="AQ2209">
        <v>0</v>
      </c>
      <c r="AR2209">
        <v>0</v>
      </c>
      <c r="AS2209">
        <v>0</v>
      </c>
      <c r="AT2209" s="1">
        <v>309.24</v>
      </c>
      <c r="AU2209" s="1">
        <v>97719.84</v>
      </c>
      <c r="AV2209" s="1">
        <v>0</v>
      </c>
      <c r="AW2209" s="1">
        <v>0</v>
      </c>
      <c r="AX2209" t="s">
        <v>659</v>
      </c>
    </row>
    <row r="2210" spans="1:50" x14ac:dyDescent="0.25">
      <c r="A2210" t="s">
        <v>4744</v>
      </c>
      <c r="B2210" t="s">
        <v>101</v>
      </c>
      <c r="C2210" t="s">
        <v>1012</v>
      </c>
      <c r="D2210" t="s">
        <v>4745</v>
      </c>
      <c r="E2210" t="s">
        <v>4746</v>
      </c>
      <c r="F2210" t="s">
        <v>1063</v>
      </c>
      <c r="G2210" t="s">
        <v>71</v>
      </c>
      <c r="H2210" t="s">
        <v>106</v>
      </c>
      <c r="I2210" t="s">
        <v>73</v>
      </c>
      <c r="J2210" t="s">
        <v>1064</v>
      </c>
      <c r="K2210" t="s">
        <v>1065</v>
      </c>
      <c r="L2210" t="s">
        <v>61</v>
      </c>
      <c r="M2210" t="s">
        <v>62</v>
      </c>
      <c r="N2210" t="s">
        <v>63</v>
      </c>
      <c r="O2210" t="s">
        <v>885</v>
      </c>
      <c r="P2210" t="s">
        <v>110</v>
      </c>
      <c r="Q2210">
        <v>17</v>
      </c>
      <c r="R2210">
        <v>17</v>
      </c>
      <c r="S2210">
        <v>17</v>
      </c>
      <c r="T2210">
        <v>17</v>
      </c>
      <c r="U2210">
        <v>17</v>
      </c>
      <c r="V2210">
        <v>17</v>
      </c>
      <c r="W2210">
        <v>17</v>
      </c>
      <c r="X2210">
        <v>17</v>
      </c>
      <c r="Y2210">
        <v>17</v>
      </c>
      <c r="Z2210">
        <v>17</v>
      </c>
      <c r="AA2210">
        <v>17</v>
      </c>
      <c r="AB2210">
        <v>17</v>
      </c>
      <c r="AC2210">
        <v>17</v>
      </c>
      <c r="AD2210">
        <v>17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17</v>
      </c>
      <c r="AL2210">
        <v>0</v>
      </c>
      <c r="AM2210">
        <v>0</v>
      </c>
      <c r="AN2210">
        <v>0</v>
      </c>
      <c r="AO2210">
        <v>0</v>
      </c>
      <c r="AP2210">
        <v>17</v>
      </c>
      <c r="AQ2210">
        <v>0</v>
      </c>
      <c r="AR2210">
        <v>0</v>
      </c>
      <c r="AS2210">
        <v>0</v>
      </c>
      <c r="AT2210" s="1">
        <v>664.78</v>
      </c>
      <c r="AU2210" s="1">
        <v>11301.26</v>
      </c>
      <c r="AV2210" s="1">
        <v>0</v>
      </c>
      <c r="AW2210" s="1">
        <v>11301.26</v>
      </c>
      <c r="AX2210" t="s">
        <v>1065</v>
      </c>
    </row>
    <row r="2211" spans="1:50" x14ac:dyDescent="0.25">
      <c r="A2211" t="s">
        <v>4747</v>
      </c>
      <c r="B2211" t="s">
        <v>67</v>
      </c>
      <c r="C2211">
        <v>2014</v>
      </c>
      <c r="D2211" t="s">
        <v>4748</v>
      </c>
      <c r="E2211" t="s">
        <v>1993</v>
      </c>
      <c r="F2211" t="s">
        <v>900</v>
      </c>
      <c r="G2211" t="s">
        <v>71</v>
      </c>
      <c r="H2211" t="s">
        <v>72</v>
      </c>
      <c r="I2211" t="s">
        <v>230</v>
      </c>
      <c r="J2211" t="s">
        <v>901</v>
      </c>
      <c r="K2211" t="s">
        <v>902</v>
      </c>
      <c r="L2211" t="s">
        <v>61</v>
      </c>
      <c r="M2211" t="s">
        <v>76</v>
      </c>
      <c r="N2211" t="s">
        <v>76</v>
      </c>
      <c r="O2211" t="s">
        <v>76</v>
      </c>
      <c r="P2211" t="s">
        <v>77</v>
      </c>
      <c r="Q2211">
        <v>140</v>
      </c>
      <c r="R2211">
        <v>140</v>
      </c>
      <c r="S2211">
        <v>140</v>
      </c>
      <c r="T2211">
        <v>140</v>
      </c>
      <c r="U2211">
        <v>140</v>
      </c>
      <c r="V2211">
        <v>140</v>
      </c>
      <c r="W2211">
        <v>140</v>
      </c>
      <c r="X2211">
        <v>58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140</v>
      </c>
      <c r="AL2211">
        <v>0</v>
      </c>
      <c r="AM2211">
        <v>0</v>
      </c>
      <c r="AN2211">
        <v>0</v>
      </c>
      <c r="AO2211">
        <v>0</v>
      </c>
      <c r="AP2211">
        <v>140</v>
      </c>
      <c r="AQ2211">
        <v>0</v>
      </c>
      <c r="AR2211">
        <v>0</v>
      </c>
      <c r="AS2211">
        <v>0</v>
      </c>
      <c r="AT2211" s="1">
        <v>573.94000000000005</v>
      </c>
      <c r="AU2211" s="1">
        <v>80351.600000000006</v>
      </c>
      <c r="AV2211" s="1">
        <v>0</v>
      </c>
      <c r="AW2211" s="1">
        <v>33288.520000000004</v>
      </c>
      <c r="AX2211" t="s">
        <v>902</v>
      </c>
    </row>
    <row r="2212" spans="1:50" x14ac:dyDescent="0.25">
      <c r="A2212" t="s">
        <v>4908</v>
      </c>
      <c r="B2212" t="s">
        <v>101</v>
      </c>
      <c r="C2212" t="s">
        <v>1833</v>
      </c>
      <c r="D2212" t="s">
        <v>4909</v>
      </c>
      <c r="E2212" t="s">
        <v>1433</v>
      </c>
      <c r="F2212" t="s">
        <v>132</v>
      </c>
      <c r="G2212" t="s">
        <v>71</v>
      </c>
      <c r="H2212" t="s">
        <v>106</v>
      </c>
      <c r="I2212" t="s">
        <v>133</v>
      </c>
      <c r="J2212" t="s">
        <v>134</v>
      </c>
      <c r="K2212" t="s">
        <v>135</v>
      </c>
      <c r="L2212" t="s">
        <v>61</v>
      </c>
      <c r="M2212" t="s">
        <v>76</v>
      </c>
      <c r="N2212" t="s">
        <v>76</v>
      </c>
      <c r="O2212" t="s">
        <v>76</v>
      </c>
      <c r="P2212" t="s">
        <v>110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 s="1" t="s">
        <v>78</v>
      </c>
      <c r="AU2212" s="1">
        <v>0</v>
      </c>
      <c r="AV2212" s="1">
        <v>0</v>
      </c>
      <c r="AW2212" s="1">
        <v>0</v>
      </c>
      <c r="AX2212" t="s">
        <v>135</v>
      </c>
    </row>
    <row r="2213" spans="1:50" x14ac:dyDescent="0.25">
      <c r="A2213" t="s">
        <v>4910</v>
      </c>
      <c r="B2213" t="s">
        <v>67</v>
      </c>
      <c r="C2213" t="s">
        <v>102</v>
      </c>
      <c r="D2213" t="s">
        <v>4911</v>
      </c>
      <c r="E2213" t="s">
        <v>4912</v>
      </c>
      <c r="F2213" t="s">
        <v>651</v>
      </c>
      <c r="G2213" t="s">
        <v>71</v>
      </c>
      <c r="H2213" t="s">
        <v>72</v>
      </c>
      <c r="I2213" t="s">
        <v>73</v>
      </c>
      <c r="J2213" t="s">
        <v>652</v>
      </c>
      <c r="K2213" t="s">
        <v>653</v>
      </c>
      <c r="L2213" t="s">
        <v>61</v>
      </c>
      <c r="M2213" t="s">
        <v>76</v>
      </c>
      <c r="N2213" t="s">
        <v>76</v>
      </c>
      <c r="O2213" t="s">
        <v>76</v>
      </c>
      <c r="P2213" t="s">
        <v>77</v>
      </c>
      <c r="Q2213">
        <v>2172</v>
      </c>
      <c r="R2213">
        <v>2172</v>
      </c>
      <c r="S2213">
        <v>2172</v>
      </c>
      <c r="T2213">
        <v>2135</v>
      </c>
      <c r="U2213">
        <v>461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2172</v>
      </c>
      <c r="AL2213">
        <v>0</v>
      </c>
      <c r="AM2213">
        <v>0</v>
      </c>
      <c r="AN2213">
        <v>0</v>
      </c>
      <c r="AO2213">
        <v>0</v>
      </c>
      <c r="AP2213">
        <v>2172</v>
      </c>
      <c r="AQ2213">
        <v>0</v>
      </c>
      <c r="AR2213">
        <v>0</v>
      </c>
      <c r="AS2213">
        <v>0</v>
      </c>
      <c r="AT2213" s="1">
        <v>673.93</v>
      </c>
      <c r="AU2213" s="1">
        <v>1463775.96</v>
      </c>
      <c r="AV2213" s="1">
        <v>0</v>
      </c>
      <c r="AW2213" s="1">
        <v>0</v>
      </c>
      <c r="AX2213" t="s">
        <v>653</v>
      </c>
    </row>
    <row r="2214" spans="1:50" x14ac:dyDescent="0.25">
      <c r="A2214" t="s">
        <v>4913</v>
      </c>
      <c r="B2214" t="s">
        <v>67</v>
      </c>
      <c r="C2214">
        <v>2014</v>
      </c>
      <c r="D2214" t="s">
        <v>4914</v>
      </c>
      <c r="E2214" t="s">
        <v>179</v>
      </c>
      <c r="F2214" t="s">
        <v>180</v>
      </c>
      <c r="G2214" t="s">
        <v>71</v>
      </c>
      <c r="H2214" t="s">
        <v>72</v>
      </c>
      <c r="I2214" t="s">
        <v>73</v>
      </c>
      <c r="J2214" t="s">
        <v>181</v>
      </c>
      <c r="K2214" t="s">
        <v>182</v>
      </c>
      <c r="L2214" t="s">
        <v>61</v>
      </c>
      <c r="M2214" t="s">
        <v>76</v>
      </c>
      <c r="N2214" t="s">
        <v>76</v>
      </c>
      <c r="O2214" t="s">
        <v>76</v>
      </c>
      <c r="P2214" t="s">
        <v>77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 s="1" t="s">
        <v>78</v>
      </c>
      <c r="AU2214" s="1">
        <v>0</v>
      </c>
      <c r="AV2214" s="1">
        <v>0</v>
      </c>
      <c r="AW2214" s="1">
        <v>0</v>
      </c>
      <c r="AX2214" t="s">
        <v>182</v>
      </c>
    </row>
    <row r="2215" spans="1:50" x14ac:dyDescent="0.25">
      <c r="A2215" t="s">
        <v>4915</v>
      </c>
      <c r="B2215" t="s">
        <v>101</v>
      </c>
      <c r="C2215" t="s">
        <v>112</v>
      </c>
      <c r="D2215" t="s">
        <v>4916</v>
      </c>
      <c r="E2215" t="s">
        <v>2369</v>
      </c>
      <c r="F2215" t="s">
        <v>1506</v>
      </c>
      <c r="G2215" t="s">
        <v>116</v>
      </c>
      <c r="H2215" t="s">
        <v>106</v>
      </c>
      <c r="I2215" t="s">
        <v>117</v>
      </c>
      <c r="J2215" t="s">
        <v>1507</v>
      </c>
      <c r="K2215" t="s">
        <v>1508</v>
      </c>
      <c r="L2215" t="s">
        <v>61</v>
      </c>
      <c r="M2215" t="s">
        <v>76</v>
      </c>
      <c r="N2215" t="s">
        <v>76</v>
      </c>
      <c r="O2215" t="s">
        <v>76</v>
      </c>
      <c r="P2215" t="s">
        <v>120</v>
      </c>
      <c r="Q2215">
        <v>105</v>
      </c>
      <c r="R2215">
        <v>105</v>
      </c>
      <c r="S2215">
        <v>105</v>
      </c>
      <c r="T2215">
        <v>105</v>
      </c>
      <c r="U2215">
        <v>105</v>
      </c>
      <c r="V2215">
        <v>105</v>
      </c>
      <c r="W2215">
        <v>105</v>
      </c>
      <c r="X2215">
        <v>105</v>
      </c>
      <c r="Y2215">
        <v>105</v>
      </c>
      <c r="Z2215">
        <v>105</v>
      </c>
      <c r="AA2215">
        <v>105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105</v>
      </c>
      <c r="AL2215">
        <v>0</v>
      </c>
      <c r="AM2215">
        <v>0</v>
      </c>
      <c r="AN2215">
        <v>0</v>
      </c>
      <c r="AO2215">
        <v>0</v>
      </c>
      <c r="AP2215">
        <v>105</v>
      </c>
      <c r="AQ2215">
        <v>0</v>
      </c>
      <c r="AR2215">
        <v>0</v>
      </c>
      <c r="AS2215">
        <v>0</v>
      </c>
      <c r="AT2215" s="1">
        <v>714.77</v>
      </c>
      <c r="AU2215" s="1">
        <v>75050.849999999991</v>
      </c>
      <c r="AV2215" s="1">
        <v>0</v>
      </c>
      <c r="AW2215" s="1">
        <v>75050.849999999991</v>
      </c>
      <c r="AX2215" t="s">
        <v>1508</v>
      </c>
    </row>
    <row r="2216" spans="1:50" x14ac:dyDescent="0.25">
      <c r="A2216" t="s">
        <v>4917</v>
      </c>
      <c r="B2216" t="s">
        <v>67</v>
      </c>
      <c r="C2216">
        <v>2014</v>
      </c>
      <c r="D2216" t="s">
        <v>4918</v>
      </c>
      <c r="E2216" t="s">
        <v>923</v>
      </c>
      <c r="F2216" t="s">
        <v>397</v>
      </c>
      <c r="G2216" t="s">
        <v>71</v>
      </c>
      <c r="H2216" t="s">
        <v>72</v>
      </c>
      <c r="I2216" t="s">
        <v>230</v>
      </c>
      <c r="J2216" t="s">
        <v>398</v>
      </c>
      <c r="K2216" t="s">
        <v>399</v>
      </c>
      <c r="L2216" t="s">
        <v>61</v>
      </c>
      <c r="M2216" t="s">
        <v>76</v>
      </c>
      <c r="N2216" t="s">
        <v>76</v>
      </c>
      <c r="O2216" t="s">
        <v>76</v>
      </c>
      <c r="P2216" t="s">
        <v>77</v>
      </c>
      <c r="Q2216">
        <v>791</v>
      </c>
      <c r="R2216">
        <v>791</v>
      </c>
      <c r="S2216">
        <v>791</v>
      </c>
      <c r="T2216">
        <v>791</v>
      </c>
      <c r="U2216">
        <v>791</v>
      </c>
      <c r="V2216">
        <v>791</v>
      </c>
      <c r="W2216">
        <v>791</v>
      </c>
      <c r="X2216">
        <v>791</v>
      </c>
      <c r="Y2216">
        <v>765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1</v>
      </c>
      <c r="AK2216">
        <v>789</v>
      </c>
      <c r="AL2216">
        <v>0</v>
      </c>
      <c r="AM2216">
        <v>0</v>
      </c>
      <c r="AN2216">
        <v>2</v>
      </c>
      <c r="AO2216">
        <v>0</v>
      </c>
      <c r="AP2216">
        <v>791</v>
      </c>
      <c r="AQ2216">
        <v>0</v>
      </c>
      <c r="AR2216">
        <v>0</v>
      </c>
      <c r="AS2216">
        <v>0</v>
      </c>
      <c r="AT2216" s="1">
        <v>620.79</v>
      </c>
      <c r="AU2216" s="1">
        <v>491044.88999999996</v>
      </c>
      <c r="AV2216" s="1">
        <v>0</v>
      </c>
      <c r="AW2216" s="1">
        <v>491044.88999999996</v>
      </c>
      <c r="AX2216" t="s">
        <v>399</v>
      </c>
    </row>
    <row r="2217" spans="1:50" x14ac:dyDescent="0.25">
      <c r="A2217" t="s">
        <v>5004</v>
      </c>
      <c r="B2217" t="s">
        <v>67</v>
      </c>
      <c r="C2217">
        <v>2014</v>
      </c>
      <c r="D2217" t="s">
        <v>5005</v>
      </c>
      <c r="E2217" t="s">
        <v>923</v>
      </c>
      <c r="F2217" t="s">
        <v>397</v>
      </c>
      <c r="G2217" t="s">
        <v>71</v>
      </c>
      <c r="H2217" t="s">
        <v>72</v>
      </c>
      <c r="I2217" t="s">
        <v>230</v>
      </c>
      <c r="J2217" t="s">
        <v>398</v>
      </c>
      <c r="K2217" t="s">
        <v>399</v>
      </c>
      <c r="L2217" t="s">
        <v>61</v>
      </c>
      <c r="M2217" t="s">
        <v>76</v>
      </c>
      <c r="N2217" t="s">
        <v>76</v>
      </c>
      <c r="O2217" t="s">
        <v>76</v>
      </c>
      <c r="P2217" t="s">
        <v>77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 s="1" t="s">
        <v>78</v>
      </c>
      <c r="AU2217" s="1">
        <v>0</v>
      </c>
      <c r="AV2217" s="1">
        <v>0</v>
      </c>
      <c r="AW2217" s="1">
        <v>0</v>
      </c>
      <c r="AX2217" t="s">
        <v>399</v>
      </c>
    </row>
    <row r="2218" spans="1:50" x14ac:dyDescent="0.25">
      <c r="A2218" t="s">
        <v>8449</v>
      </c>
      <c r="B2218" t="s">
        <v>76</v>
      </c>
      <c r="C2218" t="s">
        <v>156</v>
      </c>
      <c r="D2218" t="s">
        <v>8450</v>
      </c>
      <c r="E2218" t="s">
        <v>8600</v>
      </c>
      <c r="F2218" t="s">
        <v>892</v>
      </c>
      <c r="G2218" t="s">
        <v>71</v>
      </c>
      <c r="H2218" t="s">
        <v>76</v>
      </c>
      <c r="I2218" t="s">
        <v>391</v>
      </c>
      <c r="J2218" t="s">
        <v>893</v>
      </c>
      <c r="K2218" t="s">
        <v>894</v>
      </c>
      <c r="L2218" t="s">
        <v>61</v>
      </c>
      <c r="M2218" t="s">
        <v>76</v>
      </c>
      <c r="N2218" t="s">
        <v>76</v>
      </c>
      <c r="O2218" t="s">
        <v>76</v>
      </c>
      <c r="P2218" t="s">
        <v>110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59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 s="1" t="s">
        <v>78</v>
      </c>
      <c r="AU2218" s="1">
        <v>0</v>
      </c>
      <c r="AV2218" s="1">
        <v>0</v>
      </c>
      <c r="AW2218" s="1">
        <v>0</v>
      </c>
      <c r="AX2218" t="s">
        <v>894</v>
      </c>
    </row>
    <row r="2219" spans="1:50" x14ac:dyDescent="0.25">
      <c r="A2219" t="s">
        <v>5006</v>
      </c>
      <c r="B2219" t="s">
        <v>67</v>
      </c>
      <c r="C2219">
        <v>2014</v>
      </c>
      <c r="D2219" t="s">
        <v>5007</v>
      </c>
      <c r="E2219" t="s">
        <v>5008</v>
      </c>
      <c r="F2219" t="s">
        <v>5009</v>
      </c>
      <c r="G2219" t="s">
        <v>71</v>
      </c>
      <c r="H2219" t="s">
        <v>72</v>
      </c>
      <c r="I2219" t="s">
        <v>73</v>
      </c>
      <c r="J2219" t="s">
        <v>5010</v>
      </c>
      <c r="K2219" t="s">
        <v>5011</v>
      </c>
      <c r="L2219" t="s">
        <v>61</v>
      </c>
      <c r="M2219" t="s">
        <v>76</v>
      </c>
      <c r="N2219" t="s">
        <v>76</v>
      </c>
      <c r="O2219" t="s">
        <v>76</v>
      </c>
      <c r="P2219" t="s">
        <v>77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 s="1" t="s">
        <v>78</v>
      </c>
      <c r="AU2219" s="1">
        <v>0</v>
      </c>
      <c r="AV2219" s="1">
        <v>0</v>
      </c>
      <c r="AW2219" s="1">
        <v>0</v>
      </c>
      <c r="AX2219" t="s">
        <v>5011</v>
      </c>
    </row>
    <row r="2220" spans="1:50" x14ac:dyDescent="0.25">
      <c r="A2220" t="s">
        <v>5012</v>
      </c>
      <c r="B2220" t="s">
        <v>101</v>
      </c>
      <c r="C2220" t="s">
        <v>171</v>
      </c>
      <c r="D2220" t="s">
        <v>5013</v>
      </c>
      <c r="E2220" t="s">
        <v>5014</v>
      </c>
      <c r="F2220" t="s">
        <v>1527</v>
      </c>
      <c r="G2220" t="s">
        <v>71</v>
      </c>
      <c r="H2220" t="s">
        <v>106</v>
      </c>
      <c r="I2220" t="s">
        <v>73</v>
      </c>
      <c r="J2220" t="s">
        <v>1528</v>
      </c>
      <c r="K2220" t="s">
        <v>1529</v>
      </c>
      <c r="L2220" t="s">
        <v>61</v>
      </c>
      <c r="M2220" t="s">
        <v>76</v>
      </c>
      <c r="N2220" t="s">
        <v>76</v>
      </c>
      <c r="O2220" t="s">
        <v>76</v>
      </c>
      <c r="P2220" t="s">
        <v>110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 s="1" t="s">
        <v>78</v>
      </c>
      <c r="AU2220" s="1">
        <v>0</v>
      </c>
      <c r="AV2220" s="1">
        <v>0</v>
      </c>
      <c r="AW2220" s="1">
        <v>0</v>
      </c>
      <c r="AX2220" t="s">
        <v>1529</v>
      </c>
    </row>
    <row r="2221" spans="1:50" x14ac:dyDescent="0.25">
      <c r="A2221" t="s">
        <v>5015</v>
      </c>
      <c r="B2221" t="s">
        <v>67</v>
      </c>
      <c r="C2221">
        <v>2014</v>
      </c>
      <c r="D2221" t="s">
        <v>5016</v>
      </c>
      <c r="E2221" t="s">
        <v>334</v>
      </c>
      <c r="F2221" t="s">
        <v>335</v>
      </c>
      <c r="G2221" t="s">
        <v>71</v>
      </c>
      <c r="H2221" t="s">
        <v>72</v>
      </c>
      <c r="I2221" t="s">
        <v>230</v>
      </c>
      <c r="J2221" t="s">
        <v>336</v>
      </c>
      <c r="K2221" t="s">
        <v>335</v>
      </c>
      <c r="L2221" t="s">
        <v>61</v>
      </c>
      <c r="M2221" t="s">
        <v>76</v>
      </c>
      <c r="N2221" t="s">
        <v>76</v>
      </c>
      <c r="O2221" t="s">
        <v>76</v>
      </c>
      <c r="P2221" t="s">
        <v>77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 s="1" t="s">
        <v>78</v>
      </c>
      <c r="AU2221" s="1">
        <v>0</v>
      </c>
      <c r="AV2221" s="1">
        <v>0</v>
      </c>
      <c r="AW2221" s="1">
        <v>0</v>
      </c>
      <c r="AX2221" t="s">
        <v>335</v>
      </c>
    </row>
    <row r="2222" spans="1:50" x14ac:dyDescent="0.25">
      <c r="A2222" t="s">
        <v>5378</v>
      </c>
      <c r="B2222" t="s">
        <v>67</v>
      </c>
      <c r="C2222" t="s">
        <v>94</v>
      </c>
      <c r="D2222" t="s">
        <v>5379</v>
      </c>
      <c r="E2222" t="s">
        <v>5380</v>
      </c>
      <c r="F2222" t="s">
        <v>339</v>
      </c>
      <c r="G2222" t="s">
        <v>71</v>
      </c>
      <c r="H2222" t="s">
        <v>72</v>
      </c>
      <c r="I2222" t="s">
        <v>73</v>
      </c>
      <c r="J2222" t="s">
        <v>340</v>
      </c>
      <c r="K2222" t="s">
        <v>341</v>
      </c>
      <c r="L2222" t="s">
        <v>61</v>
      </c>
      <c r="M2222" t="s">
        <v>76</v>
      </c>
      <c r="N2222" t="s">
        <v>76</v>
      </c>
      <c r="O2222" t="s">
        <v>76</v>
      </c>
      <c r="P2222" t="s">
        <v>77</v>
      </c>
      <c r="Q2222">
        <v>105</v>
      </c>
      <c r="R2222">
        <v>105</v>
      </c>
      <c r="S2222">
        <v>105</v>
      </c>
      <c r="T2222">
        <v>105</v>
      </c>
      <c r="U2222">
        <v>105</v>
      </c>
      <c r="V2222">
        <v>105</v>
      </c>
      <c r="W2222">
        <v>105</v>
      </c>
      <c r="X2222">
        <v>105</v>
      </c>
      <c r="Y2222">
        <v>105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105</v>
      </c>
      <c r="AL2222">
        <v>0</v>
      </c>
      <c r="AM2222">
        <v>0</v>
      </c>
      <c r="AN2222">
        <v>0</v>
      </c>
      <c r="AO2222">
        <v>0</v>
      </c>
      <c r="AP2222">
        <v>105</v>
      </c>
      <c r="AQ2222">
        <v>0</v>
      </c>
      <c r="AR2222">
        <v>0</v>
      </c>
      <c r="AS2222">
        <v>0</v>
      </c>
      <c r="AT2222" s="1">
        <v>996.34</v>
      </c>
      <c r="AU2222" s="1">
        <v>104615.7</v>
      </c>
      <c r="AV2222" s="1">
        <v>0</v>
      </c>
      <c r="AW2222" s="1">
        <v>104615.7</v>
      </c>
      <c r="AX2222" t="s">
        <v>341</v>
      </c>
    </row>
    <row r="2223" spans="1:50" x14ac:dyDescent="0.25">
      <c r="A2223" t="s">
        <v>5381</v>
      </c>
      <c r="B2223" t="s">
        <v>67</v>
      </c>
      <c r="C2223">
        <v>2014</v>
      </c>
      <c r="D2223" t="s">
        <v>5382</v>
      </c>
      <c r="E2223" t="s">
        <v>1715</v>
      </c>
      <c r="F2223" t="s">
        <v>1716</v>
      </c>
      <c r="G2223" t="s">
        <v>71</v>
      </c>
      <c r="H2223" t="s">
        <v>72</v>
      </c>
      <c r="I2223" t="s">
        <v>280</v>
      </c>
      <c r="J2223" t="s">
        <v>1717</v>
      </c>
      <c r="K2223" t="s">
        <v>1718</v>
      </c>
      <c r="L2223" t="s">
        <v>61</v>
      </c>
      <c r="M2223" t="s">
        <v>76</v>
      </c>
      <c r="N2223" t="s">
        <v>76</v>
      </c>
      <c r="O2223" t="s">
        <v>76</v>
      </c>
      <c r="P2223" t="s">
        <v>77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 s="1" t="s">
        <v>78</v>
      </c>
      <c r="AU2223" s="1">
        <v>0</v>
      </c>
      <c r="AV2223" s="1">
        <v>0</v>
      </c>
      <c r="AW2223" s="1">
        <v>0</v>
      </c>
      <c r="AX2223" t="s">
        <v>1718</v>
      </c>
    </row>
    <row r="2224" spans="1:50" x14ac:dyDescent="0.25">
      <c r="A2224" t="s">
        <v>5383</v>
      </c>
      <c r="B2224" t="s">
        <v>101</v>
      </c>
      <c r="C2224" t="s">
        <v>615</v>
      </c>
      <c r="D2224" t="s">
        <v>5384</v>
      </c>
      <c r="E2224" t="s">
        <v>5385</v>
      </c>
      <c r="F2224" t="s">
        <v>82</v>
      </c>
      <c r="G2224" t="s">
        <v>71</v>
      </c>
      <c r="H2224" t="s">
        <v>106</v>
      </c>
      <c r="I2224" t="s">
        <v>73</v>
      </c>
      <c r="J2224" t="s">
        <v>83</v>
      </c>
      <c r="K2224" t="s">
        <v>84</v>
      </c>
      <c r="L2224" t="s">
        <v>61</v>
      </c>
      <c r="M2224" t="s">
        <v>62</v>
      </c>
      <c r="N2224" t="s">
        <v>76</v>
      </c>
      <c r="O2224" t="s">
        <v>76</v>
      </c>
      <c r="P2224" t="s">
        <v>110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 s="1">
        <v>712.29</v>
      </c>
      <c r="AU2224" s="1">
        <v>0</v>
      </c>
      <c r="AV2224" s="1">
        <v>0</v>
      </c>
      <c r="AW2224" s="1">
        <v>0</v>
      </c>
      <c r="AX2224" t="s">
        <v>84</v>
      </c>
    </row>
    <row r="2225" spans="1:50" x14ac:dyDescent="0.25">
      <c r="A2225" t="s">
        <v>5386</v>
      </c>
      <c r="B2225" t="s">
        <v>101</v>
      </c>
      <c r="C2225" t="s">
        <v>718</v>
      </c>
      <c r="D2225" t="s">
        <v>5387</v>
      </c>
      <c r="E2225" t="s">
        <v>5388</v>
      </c>
      <c r="F2225" t="s">
        <v>451</v>
      </c>
      <c r="G2225" t="s">
        <v>71</v>
      </c>
      <c r="H2225" t="s">
        <v>106</v>
      </c>
      <c r="I2225" t="s">
        <v>73</v>
      </c>
      <c r="J2225" t="s">
        <v>452</v>
      </c>
      <c r="K2225" t="s">
        <v>453</v>
      </c>
      <c r="L2225" t="s">
        <v>61</v>
      </c>
      <c r="M2225" t="s">
        <v>76</v>
      </c>
      <c r="N2225" t="s">
        <v>76</v>
      </c>
      <c r="O2225" t="s">
        <v>76</v>
      </c>
      <c r="P2225" t="s">
        <v>110</v>
      </c>
      <c r="Q2225">
        <v>74</v>
      </c>
      <c r="R2225">
        <v>74</v>
      </c>
      <c r="S2225">
        <v>74</v>
      </c>
      <c r="T2225">
        <v>74</v>
      </c>
      <c r="U2225">
        <v>74</v>
      </c>
      <c r="V2225">
        <v>74</v>
      </c>
      <c r="W2225">
        <v>74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1</v>
      </c>
      <c r="AK2225">
        <v>74</v>
      </c>
      <c r="AL2225">
        <v>0</v>
      </c>
      <c r="AM2225">
        <v>0</v>
      </c>
      <c r="AN2225">
        <v>0</v>
      </c>
      <c r="AO2225">
        <v>0</v>
      </c>
      <c r="AP2225">
        <v>74</v>
      </c>
      <c r="AQ2225">
        <v>0</v>
      </c>
      <c r="AR2225">
        <v>0</v>
      </c>
      <c r="AS2225">
        <v>0</v>
      </c>
      <c r="AT2225" s="1">
        <v>602.15</v>
      </c>
      <c r="AU2225" s="1">
        <v>44559.1</v>
      </c>
      <c r="AV2225" s="1">
        <v>0</v>
      </c>
      <c r="AW2225" s="1">
        <v>0</v>
      </c>
      <c r="AX2225" t="s">
        <v>453</v>
      </c>
    </row>
    <row r="2226" spans="1:50" x14ac:dyDescent="0.25">
      <c r="A2226" t="s">
        <v>5389</v>
      </c>
      <c r="B2226" t="s">
        <v>67</v>
      </c>
      <c r="C2226">
        <v>2014</v>
      </c>
      <c r="D2226" t="s">
        <v>5390</v>
      </c>
      <c r="E2226" t="s">
        <v>1543</v>
      </c>
      <c r="F2226" t="s">
        <v>1544</v>
      </c>
      <c r="G2226" t="s">
        <v>71</v>
      </c>
      <c r="H2226" t="s">
        <v>72</v>
      </c>
      <c r="I2226" t="s">
        <v>355</v>
      </c>
      <c r="J2226" t="s">
        <v>1545</v>
      </c>
      <c r="K2226" t="s">
        <v>1546</v>
      </c>
      <c r="L2226" t="s">
        <v>61</v>
      </c>
      <c r="M2226" t="s">
        <v>76</v>
      </c>
      <c r="N2226" t="s">
        <v>76</v>
      </c>
      <c r="O2226" t="s">
        <v>76</v>
      </c>
      <c r="P2226" t="s">
        <v>77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 s="1" t="s">
        <v>78</v>
      </c>
      <c r="AU2226" s="1">
        <v>0</v>
      </c>
      <c r="AV2226" s="1">
        <v>0</v>
      </c>
      <c r="AW2226" s="1">
        <v>0</v>
      </c>
      <c r="AX2226" t="s">
        <v>1546</v>
      </c>
    </row>
    <row r="2227" spans="1:50" x14ac:dyDescent="0.25">
      <c r="A2227" t="s">
        <v>5439</v>
      </c>
      <c r="B2227" t="s">
        <v>67</v>
      </c>
      <c r="C2227">
        <v>2014</v>
      </c>
      <c r="D2227" t="s">
        <v>5440</v>
      </c>
      <c r="E2227" t="s">
        <v>5441</v>
      </c>
      <c r="F2227" t="s">
        <v>1461</v>
      </c>
      <c r="G2227" t="s">
        <v>71</v>
      </c>
      <c r="H2227" t="s">
        <v>72</v>
      </c>
      <c r="I2227" t="s">
        <v>230</v>
      </c>
      <c r="J2227" t="s">
        <v>1462</v>
      </c>
      <c r="K2227" t="s">
        <v>1463</v>
      </c>
      <c r="L2227" t="s">
        <v>61</v>
      </c>
      <c r="M2227" t="s">
        <v>62</v>
      </c>
      <c r="N2227" t="s">
        <v>63</v>
      </c>
      <c r="O2227" t="s">
        <v>85</v>
      </c>
      <c r="P2227" t="s">
        <v>77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 s="1" t="s">
        <v>78</v>
      </c>
      <c r="AU2227" s="1">
        <v>0</v>
      </c>
      <c r="AV2227" s="1">
        <v>0</v>
      </c>
      <c r="AW2227" s="1">
        <v>0</v>
      </c>
      <c r="AX2227" t="s">
        <v>1463</v>
      </c>
    </row>
    <row r="2228" spans="1:50" x14ac:dyDescent="0.25">
      <c r="A2228" t="s">
        <v>5442</v>
      </c>
      <c r="B2228" t="s">
        <v>51</v>
      </c>
      <c r="C2228" t="s">
        <v>122</v>
      </c>
      <c r="D2228" t="s">
        <v>5443</v>
      </c>
      <c r="E2228" t="s">
        <v>5444</v>
      </c>
      <c r="F2228" t="s">
        <v>125</v>
      </c>
      <c r="G2228" t="s">
        <v>76</v>
      </c>
      <c r="H2228" t="s">
        <v>57</v>
      </c>
      <c r="I2228" t="s">
        <v>126</v>
      </c>
      <c r="J2228" t="s">
        <v>76</v>
      </c>
      <c r="K2228" t="s">
        <v>76</v>
      </c>
      <c r="L2228" t="s">
        <v>61</v>
      </c>
      <c r="M2228" t="s">
        <v>76</v>
      </c>
      <c r="N2228" t="s">
        <v>76</v>
      </c>
      <c r="O2228" t="s">
        <v>76</v>
      </c>
      <c r="P2228" t="s">
        <v>127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 s="1" t="s">
        <v>78</v>
      </c>
      <c r="AU2228" s="1">
        <v>0</v>
      </c>
      <c r="AV2228" s="1">
        <v>0</v>
      </c>
      <c r="AW2228" s="1">
        <v>0</v>
      </c>
      <c r="AX2228" t="s">
        <v>125</v>
      </c>
    </row>
    <row r="2229" spans="1:50" x14ac:dyDescent="0.25">
      <c r="A2229" t="s">
        <v>5445</v>
      </c>
      <c r="B2229" t="s">
        <v>67</v>
      </c>
      <c r="C2229" t="s">
        <v>575</v>
      </c>
      <c r="D2229" t="s">
        <v>5446</v>
      </c>
      <c r="E2229" t="s">
        <v>5447</v>
      </c>
      <c r="F2229" t="s">
        <v>3235</v>
      </c>
      <c r="G2229" t="s">
        <v>116</v>
      </c>
      <c r="H2229" t="s">
        <v>72</v>
      </c>
      <c r="I2229" t="s">
        <v>117</v>
      </c>
      <c r="J2229" t="s">
        <v>3236</v>
      </c>
      <c r="K2229" t="s">
        <v>3237</v>
      </c>
      <c r="L2229" t="s">
        <v>61</v>
      </c>
      <c r="M2229" t="s">
        <v>76</v>
      </c>
      <c r="N2229" t="s">
        <v>76</v>
      </c>
      <c r="O2229" t="s">
        <v>76</v>
      </c>
      <c r="P2229" t="s">
        <v>120</v>
      </c>
      <c r="Q2229">
        <v>67</v>
      </c>
      <c r="R2229">
        <v>67</v>
      </c>
      <c r="S2229">
        <v>67</v>
      </c>
      <c r="T2229">
        <v>67</v>
      </c>
      <c r="U2229">
        <v>67</v>
      </c>
      <c r="V2229">
        <v>67</v>
      </c>
      <c r="W2229">
        <v>67</v>
      </c>
      <c r="X2229">
        <v>67</v>
      </c>
      <c r="Y2229">
        <v>67</v>
      </c>
      <c r="Z2229">
        <v>67</v>
      </c>
      <c r="AA2229">
        <v>67</v>
      </c>
      <c r="AB2229">
        <v>67</v>
      </c>
      <c r="AC2229">
        <v>67</v>
      </c>
      <c r="AD2229">
        <v>67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67</v>
      </c>
      <c r="AL2229">
        <v>0</v>
      </c>
      <c r="AM2229">
        <v>0</v>
      </c>
      <c r="AN2229">
        <v>0</v>
      </c>
      <c r="AO2229">
        <v>0</v>
      </c>
      <c r="AP2229">
        <v>67</v>
      </c>
      <c r="AQ2229">
        <v>0</v>
      </c>
      <c r="AR2229">
        <v>0</v>
      </c>
      <c r="AS2229">
        <v>0</v>
      </c>
      <c r="AT2229" s="1">
        <v>164.16</v>
      </c>
      <c r="AU2229" s="1">
        <v>10998.72</v>
      </c>
      <c r="AV2229" s="1">
        <v>0</v>
      </c>
      <c r="AW2229" s="1">
        <v>10998.72</v>
      </c>
      <c r="AX2229" t="s">
        <v>3237</v>
      </c>
    </row>
    <row r="2230" spans="1:50" x14ac:dyDescent="0.25">
      <c r="A2230" t="s">
        <v>5448</v>
      </c>
      <c r="B2230" t="s">
        <v>67</v>
      </c>
      <c r="C2230">
        <v>2014</v>
      </c>
      <c r="D2230" t="s">
        <v>5449</v>
      </c>
      <c r="E2230" t="s">
        <v>441</v>
      </c>
      <c r="F2230" t="s">
        <v>362</v>
      </c>
      <c r="G2230" t="s">
        <v>71</v>
      </c>
      <c r="H2230" t="s">
        <v>72</v>
      </c>
      <c r="I2230" t="s">
        <v>230</v>
      </c>
      <c r="J2230" t="s">
        <v>363</v>
      </c>
      <c r="K2230" t="s">
        <v>364</v>
      </c>
      <c r="L2230" t="s">
        <v>61</v>
      </c>
      <c r="M2230" t="s">
        <v>76</v>
      </c>
      <c r="N2230" t="s">
        <v>76</v>
      </c>
      <c r="O2230" t="s">
        <v>76</v>
      </c>
      <c r="P2230" t="s">
        <v>77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 s="1" t="s">
        <v>78</v>
      </c>
      <c r="AU2230" s="1">
        <v>0</v>
      </c>
      <c r="AV2230" s="1">
        <v>0</v>
      </c>
      <c r="AW2230" s="1">
        <v>0</v>
      </c>
      <c r="AX2230" t="s">
        <v>364</v>
      </c>
    </row>
    <row r="2231" spans="1:50" x14ac:dyDescent="0.25">
      <c r="A2231" t="s">
        <v>5450</v>
      </c>
      <c r="B2231" t="s">
        <v>190</v>
      </c>
      <c r="C2231" t="s">
        <v>539</v>
      </c>
      <c r="D2231" t="s">
        <v>5451</v>
      </c>
      <c r="E2231" t="s">
        <v>5452</v>
      </c>
      <c r="F2231" t="s">
        <v>900</v>
      </c>
      <c r="G2231" t="s">
        <v>71</v>
      </c>
      <c r="H2231" t="s">
        <v>106</v>
      </c>
      <c r="I2231" t="s">
        <v>230</v>
      </c>
      <c r="J2231" t="s">
        <v>901</v>
      </c>
      <c r="K2231" t="s">
        <v>902</v>
      </c>
      <c r="L2231" t="s">
        <v>196</v>
      </c>
      <c r="M2231" t="s">
        <v>76</v>
      </c>
      <c r="N2231" t="s">
        <v>76</v>
      </c>
      <c r="O2231" t="s">
        <v>76</v>
      </c>
      <c r="P2231" t="s">
        <v>110</v>
      </c>
      <c r="Q2231">
        <v>380</v>
      </c>
      <c r="R2231">
        <v>380</v>
      </c>
      <c r="S2231">
        <v>380</v>
      </c>
      <c r="T2231">
        <v>380</v>
      </c>
      <c r="U2231">
        <v>380</v>
      </c>
      <c r="V2231">
        <v>367</v>
      </c>
      <c r="W2231">
        <v>367</v>
      </c>
      <c r="X2231">
        <v>367</v>
      </c>
      <c r="Y2231">
        <v>277</v>
      </c>
      <c r="Z2231">
        <v>277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13</v>
      </c>
      <c r="AL2231">
        <v>0</v>
      </c>
      <c r="AM2231">
        <v>0</v>
      </c>
      <c r="AN2231">
        <v>0</v>
      </c>
      <c r="AO2231">
        <v>367</v>
      </c>
      <c r="AP2231">
        <v>380</v>
      </c>
      <c r="AQ2231">
        <v>0</v>
      </c>
      <c r="AR2231">
        <v>0</v>
      </c>
      <c r="AS2231">
        <v>0</v>
      </c>
      <c r="AT2231" s="1">
        <v>864.77</v>
      </c>
      <c r="AU2231" s="1">
        <v>328612.59999999998</v>
      </c>
      <c r="AV2231" s="1">
        <v>0</v>
      </c>
      <c r="AW2231" s="1">
        <v>317370.58999999997</v>
      </c>
      <c r="AX2231" t="s">
        <v>902</v>
      </c>
    </row>
    <row r="2232" spans="1:50" x14ac:dyDescent="0.25">
      <c r="A2232" t="s">
        <v>5485</v>
      </c>
      <c r="B2232" t="s">
        <v>51</v>
      </c>
      <c r="C2232" t="s">
        <v>52</v>
      </c>
      <c r="D2232" t="s">
        <v>5486</v>
      </c>
      <c r="E2232" t="s">
        <v>5487</v>
      </c>
      <c r="F2232" t="s">
        <v>306</v>
      </c>
      <c r="G2232" t="s">
        <v>56</v>
      </c>
      <c r="H2232" t="s">
        <v>57</v>
      </c>
      <c r="I2232" t="s">
        <v>90</v>
      </c>
      <c r="J2232" t="s">
        <v>307</v>
      </c>
      <c r="K2232" t="s">
        <v>308</v>
      </c>
      <c r="L2232" t="s">
        <v>61</v>
      </c>
      <c r="M2232" t="s">
        <v>62</v>
      </c>
      <c r="N2232" t="s">
        <v>63</v>
      </c>
      <c r="O2232" t="s">
        <v>64</v>
      </c>
      <c r="P2232" t="s">
        <v>65</v>
      </c>
      <c r="Q2232">
        <v>14</v>
      </c>
      <c r="R2232">
        <v>14</v>
      </c>
      <c r="S2232">
        <v>14</v>
      </c>
      <c r="T2232">
        <v>14</v>
      </c>
      <c r="U2232">
        <v>14</v>
      </c>
      <c r="V2232">
        <v>14</v>
      </c>
      <c r="W2232">
        <v>14</v>
      </c>
      <c r="X2232">
        <v>14</v>
      </c>
      <c r="Y2232">
        <v>14</v>
      </c>
      <c r="Z2232">
        <v>14</v>
      </c>
      <c r="AA2232">
        <v>14</v>
      </c>
      <c r="AB2232">
        <v>14</v>
      </c>
      <c r="AC2232">
        <v>14</v>
      </c>
      <c r="AD2232">
        <v>14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14</v>
      </c>
      <c r="AL2232">
        <v>0</v>
      </c>
      <c r="AM2232">
        <v>0</v>
      </c>
      <c r="AN2232">
        <v>0</v>
      </c>
      <c r="AO2232">
        <v>0</v>
      </c>
      <c r="AP2232">
        <v>14</v>
      </c>
      <c r="AQ2232">
        <v>0</v>
      </c>
      <c r="AR2232">
        <v>0</v>
      </c>
      <c r="AS2232">
        <v>0</v>
      </c>
      <c r="AT2232" s="1">
        <v>447.23</v>
      </c>
      <c r="AU2232" s="1">
        <v>6261.22</v>
      </c>
      <c r="AV2232" s="1">
        <v>0</v>
      </c>
      <c r="AW2232" s="1">
        <v>6261.22</v>
      </c>
      <c r="AX2232" t="s">
        <v>308</v>
      </c>
    </row>
    <row r="2233" spans="1:50" x14ac:dyDescent="0.25">
      <c r="A2233" t="s">
        <v>5488</v>
      </c>
      <c r="B2233" t="s">
        <v>67</v>
      </c>
      <c r="C2233">
        <v>2014</v>
      </c>
      <c r="D2233" t="s">
        <v>5489</v>
      </c>
      <c r="E2233" t="s">
        <v>2452</v>
      </c>
      <c r="F2233" t="s">
        <v>97</v>
      </c>
      <c r="G2233" t="s">
        <v>71</v>
      </c>
      <c r="H2233" t="s">
        <v>72</v>
      </c>
      <c r="I2233" t="s">
        <v>73</v>
      </c>
      <c r="J2233" t="s">
        <v>98</v>
      </c>
      <c r="K2233" t="s">
        <v>99</v>
      </c>
      <c r="L2233" t="s">
        <v>61</v>
      </c>
      <c r="M2233" t="s">
        <v>62</v>
      </c>
      <c r="N2233" t="s">
        <v>76</v>
      </c>
      <c r="O2233" t="s">
        <v>76</v>
      </c>
      <c r="P2233" t="s">
        <v>77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 s="1" t="s">
        <v>78</v>
      </c>
      <c r="AU2233" s="1">
        <v>0</v>
      </c>
      <c r="AV2233" s="1">
        <v>0</v>
      </c>
      <c r="AW2233" s="1">
        <v>0</v>
      </c>
      <c r="AX2233" t="s">
        <v>99</v>
      </c>
    </row>
    <row r="2234" spans="1:50" x14ac:dyDescent="0.25">
      <c r="A2234" t="s">
        <v>5490</v>
      </c>
      <c r="B2234" t="s">
        <v>51</v>
      </c>
      <c r="C2234">
        <v>2013</v>
      </c>
      <c r="D2234" t="s">
        <v>5491</v>
      </c>
      <c r="E2234" t="s">
        <v>5492</v>
      </c>
      <c r="F2234" t="s">
        <v>1974</v>
      </c>
      <c r="G2234" t="s">
        <v>76</v>
      </c>
      <c r="H2234" t="s">
        <v>57</v>
      </c>
      <c r="I2234" t="s">
        <v>689</v>
      </c>
      <c r="J2234" t="s">
        <v>76</v>
      </c>
      <c r="K2234" t="s">
        <v>76</v>
      </c>
      <c r="L2234" t="s">
        <v>61</v>
      </c>
      <c r="M2234" t="s">
        <v>62</v>
      </c>
      <c r="N2234" t="s">
        <v>76</v>
      </c>
      <c r="O2234" t="s">
        <v>76</v>
      </c>
      <c r="P2234" t="s">
        <v>65</v>
      </c>
      <c r="Q2234">
        <v>3</v>
      </c>
      <c r="R2234">
        <v>3</v>
      </c>
      <c r="S2234">
        <v>3</v>
      </c>
      <c r="T2234">
        <v>3</v>
      </c>
      <c r="U2234">
        <v>3</v>
      </c>
      <c r="V2234">
        <v>3</v>
      </c>
      <c r="W2234">
        <v>3</v>
      </c>
      <c r="X2234">
        <v>3</v>
      </c>
      <c r="Y2234">
        <v>3</v>
      </c>
      <c r="Z2234">
        <v>3</v>
      </c>
      <c r="AA2234">
        <v>3</v>
      </c>
      <c r="AB2234">
        <v>3</v>
      </c>
      <c r="AC2234">
        <v>3</v>
      </c>
      <c r="AD2234">
        <v>3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3</v>
      </c>
      <c r="AL2234">
        <v>0</v>
      </c>
      <c r="AM2234">
        <v>0</v>
      </c>
      <c r="AN2234">
        <v>0</v>
      </c>
      <c r="AO2234">
        <v>0</v>
      </c>
      <c r="AP2234">
        <v>3</v>
      </c>
      <c r="AQ2234">
        <v>0</v>
      </c>
      <c r="AR2234">
        <v>0</v>
      </c>
      <c r="AS2234">
        <v>0</v>
      </c>
      <c r="AT2234" s="1">
        <v>282.79028521489289</v>
      </c>
      <c r="AU2234" s="1">
        <v>848.37085564467861</v>
      </c>
      <c r="AV2234" s="1">
        <v>0</v>
      </c>
      <c r="AW2234" s="1">
        <v>848.37085564467861</v>
      </c>
      <c r="AX2234" t="s">
        <v>1974</v>
      </c>
    </row>
    <row r="2235" spans="1:50" x14ac:dyDescent="0.25">
      <c r="A2235" t="s">
        <v>5493</v>
      </c>
      <c r="B2235" t="s">
        <v>101</v>
      </c>
      <c r="C2235" t="s">
        <v>2104</v>
      </c>
      <c r="D2235" t="s">
        <v>5494</v>
      </c>
      <c r="E2235" t="s">
        <v>5495</v>
      </c>
      <c r="F2235" t="s">
        <v>97</v>
      </c>
      <c r="G2235" t="s">
        <v>71</v>
      </c>
      <c r="H2235" t="s">
        <v>106</v>
      </c>
      <c r="I2235" t="s">
        <v>73</v>
      </c>
      <c r="J2235" t="s">
        <v>98</v>
      </c>
      <c r="K2235" t="s">
        <v>99</v>
      </c>
      <c r="L2235" t="s">
        <v>61</v>
      </c>
      <c r="M2235" t="s">
        <v>76</v>
      </c>
      <c r="N2235" t="s">
        <v>76</v>
      </c>
      <c r="O2235" t="s">
        <v>76</v>
      </c>
      <c r="P2235" t="s">
        <v>110</v>
      </c>
      <c r="Q2235">
        <v>1</v>
      </c>
      <c r="R2235">
        <v>1</v>
      </c>
      <c r="S2235">
        <v>1</v>
      </c>
      <c r="T2235">
        <v>1</v>
      </c>
      <c r="U2235">
        <v>1</v>
      </c>
      <c r="V2235">
        <v>1</v>
      </c>
      <c r="W2235">
        <v>1</v>
      </c>
      <c r="X2235">
        <v>1</v>
      </c>
      <c r="Y2235">
        <v>1</v>
      </c>
      <c r="Z2235">
        <v>1</v>
      </c>
      <c r="AA2235">
        <v>1</v>
      </c>
      <c r="AB2235">
        <v>1</v>
      </c>
      <c r="AC2235">
        <v>1</v>
      </c>
      <c r="AD2235">
        <v>1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>
        <v>0</v>
      </c>
      <c r="AP2235">
        <v>1</v>
      </c>
      <c r="AQ2235">
        <v>0</v>
      </c>
      <c r="AR2235">
        <v>0</v>
      </c>
      <c r="AS2235">
        <v>0</v>
      </c>
      <c r="AT2235" s="1">
        <v>444.71890000000002</v>
      </c>
      <c r="AU2235" s="1">
        <v>444.71890000000002</v>
      </c>
      <c r="AV2235" s="1">
        <v>0</v>
      </c>
      <c r="AW2235" s="1">
        <v>444.71890000000002</v>
      </c>
      <c r="AX2235" t="s">
        <v>99</v>
      </c>
    </row>
    <row r="2236" spans="1:50" x14ac:dyDescent="0.25">
      <c r="A2236" t="s">
        <v>5496</v>
      </c>
      <c r="B2236" t="s">
        <v>67</v>
      </c>
      <c r="C2236" t="s">
        <v>575</v>
      </c>
      <c r="D2236" t="s">
        <v>5497</v>
      </c>
      <c r="E2236" t="s">
        <v>5498</v>
      </c>
      <c r="F2236" t="s">
        <v>229</v>
      </c>
      <c r="G2236" t="s">
        <v>71</v>
      </c>
      <c r="H2236" t="s">
        <v>72</v>
      </c>
      <c r="I2236" t="s">
        <v>230</v>
      </c>
      <c r="J2236" t="s">
        <v>231</v>
      </c>
      <c r="K2236" t="s">
        <v>229</v>
      </c>
      <c r="L2236" t="s">
        <v>61</v>
      </c>
      <c r="M2236" t="s">
        <v>62</v>
      </c>
      <c r="N2236" t="s">
        <v>76</v>
      </c>
      <c r="O2236" t="s">
        <v>76</v>
      </c>
      <c r="P2236" t="s">
        <v>77</v>
      </c>
      <c r="Q2236">
        <v>57</v>
      </c>
      <c r="R2236">
        <v>57</v>
      </c>
      <c r="S2236">
        <v>57</v>
      </c>
      <c r="T2236">
        <v>57</v>
      </c>
      <c r="U2236">
        <v>57</v>
      </c>
      <c r="V2236">
        <v>57</v>
      </c>
      <c r="W2236">
        <v>57</v>
      </c>
      <c r="X2236">
        <v>57</v>
      </c>
      <c r="Y2236">
        <v>57</v>
      </c>
      <c r="Z2236">
        <v>57</v>
      </c>
      <c r="AA2236">
        <v>57</v>
      </c>
      <c r="AB2236">
        <v>57</v>
      </c>
      <c r="AC2236">
        <v>57</v>
      </c>
      <c r="AD2236">
        <v>57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57</v>
      </c>
      <c r="AL2236">
        <v>0</v>
      </c>
      <c r="AM2236">
        <v>0</v>
      </c>
      <c r="AN2236">
        <v>0</v>
      </c>
      <c r="AO2236">
        <v>0</v>
      </c>
      <c r="AP2236">
        <v>57</v>
      </c>
      <c r="AQ2236">
        <v>0</v>
      </c>
      <c r="AR2236">
        <v>0</v>
      </c>
      <c r="AS2236">
        <v>0</v>
      </c>
      <c r="AT2236" s="1">
        <v>484.06</v>
      </c>
      <c r="AU2236" s="1">
        <v>27591.420000000002</v>
      </c>
      <c r="AV2236" s="1">
        <v>0</v>
      </c>
      <c r="AW2236" s="1">
        <v>27591.420000000002</v>
      </c>
      <c r="AX2236" t="s">
        <v>229</v>
      </c>
    </row>
    <row r="2237" spans="1:50" x14ac:dyDescent="0.25">
      <c r="A2237" t="s">
        <v>5657</v>
      </c>
      <c r="B2237" t="s">
        <v>101</v>
      </c>
      <c r="C2237" t="s">
        <v>251</v>
      </c>
      <c r="D2237" t="s">
        <v>5658</v>
      </c>
      <c r="E2237" t="s">
        <v>5659</v>
      </c>
      <c r="F2237" t="s">
        <v>892</v>
      </c>
      <c r="G2237" t="s">
        <v>71</v>
      </c>
      <c r="H2237" t="s">
        <v>106</v>
      </c>
      <c r="I2237" t="s">
        <v>391</v>
      </c>
      <c r="J2237" t="s">
        <v>893</v>
      </c>
      <c r="K2237" t="s">
        <v>894</v>
      </c>
      <c r="L2237" t="s">
        <v>61</v>
      </c>
      <c r="M2237" t="s">
        <v>76</v>
      </c>
      <c r="N2237" t="s">
        <v>76</v>
      </c>
      <c r="O2237" t="s">
        <v>76</v>
      </c>
      <c r="P2237" t="s">
        <v>110</v>
      </c>
      <c r="Q2237">
        <v>21</v>
      </c>
      <c r="R2237">
        <v>21</v>
      </c>
      <c r="S2237">
        <v>21</v>
      </c>
      <c r="T2237">
        <v>21</v>
      </c>
      <c r="U2237">
        <v>21</v>
      </c>
      <c r="V2237">
        <v>21</v>
      </c>
      <c r="W2237">
        <v>21</v>
      </c>
      <c r="X2237">
        <v>21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21</v>
      </c>
      <c r="AL2237">
        <v>0</v>
      </c>
      <c r="AM2237">
        <v>0</v>
      </c>
      <c r="AN2237">
        <v>0</v>
      </c>
      <c r="AO2237">
        <v>0</v>
      </c>
      <c r="AP2237">
        <v>21</v>
      </c>
      <c r="AQ2237">
        <v>0</v>
      </c>
      <c r="AR2237">
        <v>0</v>
      </c>
      <c r="AS2237">
        <v>0</v>
      </c>
      <c r="AT2237" s="1">
        <v>710</v>
      </c>
      <c r="AU2237" s="1">
        <v>14910</v>
      </c>
      <c r="AV2237" s="1">
        <v>0</v>
      </c>
      <c r="AW2237" s="1">
        <v>14910</v>
      </c>
      <c r="AX2237" t="s">
        <v>894</v>
      </c>
    </row>
    <row r="2238" spans="1:50" x14ac:dyDescent="0.25">
      <c r="A2238" t="s">
        <v>642</v>
      </c>
      <c r="B2238" t="s">
        <v>67</v>
      </c>
      <c r="C2238" t="s">
        <v>575</v>
      </c>
      <c r="D2238" t="s">
        <v>643</v>
      </c>
      <c r="E2238" t="s">
        <v>644</v>
      </c>
      <c r="F2238" t="s">
        <v>645</v>
      </c>
      <c r="G2238" t="s">
        <v>71</v>
      </c>
      <c r="H2238" t="s">
        <v>72</v>
      </c>
      <c r="I2238" t="s">
        <v>73</v>
      </c>
      <c r="J2238" t="s">
        <v>646</v>
      </c>
      <c r="K2238" t="s">
        <v>647</v>
      </c>
      <c r="L2238" t="s">
        <v>61</v>
      </c>
      <c r="M2238" t="s">
        <v>62</v>
      </c>
      <c r="N2238" t="s">
        <v>76</v>
      </c>
      <c r="O2238" t="s">
        <v>76</v>
      </c>
      <c r="P2238" t="s">
        <v>77</v>
      </c>
      <c r="Q2238">
        <v>10</v>
      </c>
      <c r="R2238">
        <v>10</v>
      </c>
      <c r="S2238">
        <v>10</v>
      </c>
      <c r="T2238">
        <v>10</v>
      </c>
      <c r="U2238">
        <v>10</v>
      </c>
      <c r="V2238">
        <v>10</v>
      </c>
      <c r="W2238">
        <v>10</v>
      </c>
      <c r="X2238">
        <v>10</v>
      </c>
      <c r="Y2238">
        <v>10</v>
      </c>
      <c r="Z2238">
        <v>10</v>
      </c>
      <c r="AA2238">
        <v>10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10</v>
      </c>
      <c r="AL2238">
        <v>0</v>
      </c>
      <c r="AM2238">
        <v>0</v>
      </c>
      <c r="AN2238">
        <v>0</v>
      </c>
      <c r="AO2238">
        <v>0</v>
      </c>
      <c r="AP2238">
        <v>10</v>
      </c>
      <c r="AQ2238">
        <v>0</v>
      </c>
      <c r="AR2238">
        <v>0</v>
      </c>
      <c r="AS2238">
        <v>0</v>
      </c>
      <c r="AT2238" s="1">
        <v>637.13</v>
      </c>
      <c r="AU2238" s="1">
        <v>6371.3</v>
      </c>
      <c r="AV2238" s="1">
        <v>0</v>
      </c>
      <c r="AW2238" s="1">
        <v>6371.3</v>
      </c>
      <c r="AX2238" t="s">
        <v>647</v>
      </c>
    </row>
    <row r="2239" spans="1:50" x14ac:dyDescent="0.25">
      <c r="A2239" t="s">
        <v>1549</v>
      </c>
      <c r="B2239" t="s">
        <v>51</v>
      </c>
      <c r="C2239" t="s">
        <v>156</v>
      </c>
      <c r="D2239" t="s">
        <v>1550</v>
      </c>
      <c r="E2239" t="s">
        <v>1551</v>
      </c>
      <c r="F2239" t="s">
        <v>748</v>
      </c>
      <c r="G2239" t="s">
        <v>56</v>
      </c>
      <c r="H2239" t="s">
        <v>57</v>
      </c>
      <c r="I2239" t="s">
        <v>58</v>
      </c>
      <c r="J2239" t="s">
        <v>749</v>
      </c>
      <c r="K2239" t="s">
        <v>750</v>
      </c>
      <c r="L2239" t="s">
        <v>61</v>
      </c>
      <c r="M2239" t="s">
        <v>76</v>
      </c>
      <c r="N2239" t="s">
        <v>76</v>
      </c>
      <c r="O2239" t="s">
        <v>76</v>
      </c>
      <c r="P2239" t="s">
        <v>65</v>
      </c>
      <c r="Q2239">
        <v>2367</v>
      </c>
      <c r="R2239">
        <v>2367</v>
      </c>
      <c r="S2239">
        <v>1542</v>
      </c>
      <c r="T2239">
        <v>580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128</v>
      </c>
      <c r="AF2239">
        <v>0</v>
      </c>
      <c r="AG2239">
        <v>1890</v>
      </c>
      <c r="AH2239">
        <v>0</v>
      </c>
      <c r="AI2239">
        <v>2018</v>
      </c>
      <c r="AJ2239">
        <v>180</v>
      </c>
      <c r="AK2239">
        <v>2265</v>
      </c>
      <c r="AL2239">
        <v>102</v>
      </c>
      <c r="AM2239">
        <v>0</v>
      </c>
      <c r="AN2239">
        <v>0</v>
      </c>
      <c r="AO2239">
        <v>0</v>
      </c>
      <c r="AP2239">
        <v>2367</v>
      </c>
      <c r="AQ2239">
        <v>848</v>
      </c>
      <c r="AR2239">
        <v>1170</v>
      </c>
      <c r="AS2239">
        <v>938</v>
      </c>
      <c r="AT2239" s="1">
        <v>633.20000000000005</v>
      </c>
      <c r="AU2239" s="1">
        <v>1498784.4000000001</v>
      </c>
      <c r="AV2239" s="1">
        <v>1277797.6000000001</v>
      </c>
      <c r="AW2239" s="1">
        <v>0</v>
      </c>
      <c r="AX2239" t="s">
        <v>750</v>
      </c>
    </row>
    <row r="2240" spans="1:50" x14ac:dyDescent="0.25">
      <c r="A2240" t="s">
        <v>1552</v>
      </c>
      <c r="B2240" t="s">
        <v>67</v>
      </c>
      <c r="C2240">
        <v>2014</v>
      </c>
      <c r="D2240" t="s">
        <v>1553</v>
      </c>
      <c r="E2240" t="s">
        <v>1318</v>
      </c>
      <c r="F2240" t="s">
        <v>1063</v>
      </c>
      <c r="G2240" t="s">
        <v>71</v>
      </c>
      <c r="H2240" t="s">
        <v>72</v>
      </c>
      <c r="I2240" t="s">
        <v>73</v>
      </c>
      <c r="J2240" t="s">
        <v>1064</v>
      </c>
      <c r="K2240" t="s">
        <v>1065</v>
      </c>
      <c r="L2240" t="s">
        <v>61</v>
      </c>
      <c r="M2240" t="s">
        <v>76</v>
      </c>
      <c r="N2240" t="s">
        <v>76</v>
      </c>
      <c r="O2240" t="s">
        <v>76</v>
      </c>
      <c r="P2240" t="s">
        <v>77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 s="1" t="s">
        <v>78</v>
      </c>
      <c r="AU2240" s="1">
        <v>0</v>
      </c>
      <c r="AV2240" s="1">
        <v>0</v>
      </c>
      <c r="AW2240" s="1">
        <v>0</v>
      </c>
      <c r="AX2240" t="s">
        <v>1065</v>
      </c>
    </row>
    <row r="2241" spans="1:50" x14ac:dyDescent="0.25">
      <c r="A2241" t="s">
        <v>1554</v>
      </c>
      <c r="B2241" t="s">
        <v>67</v>
      </c>
      <c r="C2241">
        <v>2014</v>
      </c>
      <c r="D2241" t="s">
        <v>1555</v>
      </c>
      <c r="E2241" t="s">
        <v>1032</v>
      </c>
      <c r="F2241" t="s">
        <v>1033</v>
      </c>
      <c r="G2241" t="s">
        <v>71</v>
      </c>
      <c r="H2241" t="s">
        <v>72</v>
      </c>
      <c r="I2241" t="s">
        <v>133</v>
      </c>
      <c r="J2241" t="s">
        <v>1034</v>
      </c>
      <c r="K2241" t="s">
        <v>1035</v>
      </c>
      <c r="L2241" t="s">
        <v>61</v>
      </c>
      <c r="M2241" t="s">
        <v>76</v>
      </c>
      <c r="N2241" t="s">
        <v>76</v>
      </c>
      <c r="O2241" t="s">
        <v>76</v>
      </c>
      <c r="P2241" t="s">
        <v>77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 s="1" t="s">
        <v>78</v>
      </c>
      <c r="AU2241" s="1">
        <v>0</v>
      </c>
      <c r="AV2241" s="1">
        <v>0</v>
      </c>
      <c r="AW2241" s="1">
        <v>0</v>
      </c>
      <c r="AX2241" t="s">
        <v>1035</v>
      </c>
    </row>
    <row r="2242" spans="1:50" x14ac:dyDescent="0.25">
      <c r="A2242" t="s">
        <v>1556</v>
      </c>
      <c r="B2242" t="s">
        <v>67</v>
      </c>
      <c r="C2242" t="s">
        <v>94</v>
      </c>
      <c r="D2242" t="s">
        <v>1557</v>
      </c>
      <c r="E2242" t="s">
        <v>1558</v>
      </c>
      <c r="F2242" t="s">
        <v>474</v>
      </c>
      <c r="G2242" t="s">
        <v>71</v>
      </c>
      <c r="H2242" t="s">
        <v>72</v>
      </c>
      <c r="I2242" t="s">
        <v>230</v>
      </c>
      <c r="J2242" t="s">
        <v>475</v>
      </c>
      <c r="K2242" t="s">
        <v>476</v>
      </c>
      <c r="L2242" t="s">
        <v>61</v>
      </c>
      <c r="M2242" t="s">
        <v>76</v>
      </c>
      <c r="N2242" t="s">
        <v>76</v>
      </c>
      <c r="O2242" t="s">
        <v>76</v>
      </c>
      <c r="P2242" t="s">
        <v>77</v>
      </c>
      <c r="Q2242">
        <v>1114</v>
      </c>
      <c r="R2242">
        <v>1114</v>
      </c>
      <c r="S2242">
        <v>114</v>
      </c>
      <c r="T2242">
        <v>114</v>
      </c>
      <c r="U2242">
        <v>114</v>
      </c>
      <c r="V2242">
        <v>114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2233</v>
      </c>
      <c r="AH2242">
        <v>0</v>
      </c>
      <c r="AI2242">
        <v>2233</v>
      </c>
      <c r="AJ2242">
        <v>0</v>
      </c>
      <c r="AK2242">
        <v>1082</v>
      </c>
      <c r="AL2242">
        <v>0</v>
      </c>
      <c r="AM2242">
        <v>0</v>
      </c>
      <c r="AN2242">
        <v>32</v>
      </c>
      <c r="AO2242">
        <v>0</v>
      </c>
      <c r="AP2242">
        <v>1114</v>
      </c>
      <c r="AQ2242">
        <v>0</v>
      </c>
      <c r="AR2242">
        <v>2233</v>
      </c>
      <c r="AS2242">
        <v>0</v>
      </c>
      <c r="AT2242" s="1">
        <v>830.65</v>
      </c>
      <c r="AU2242" s="1">
        <v>925344.1</v>
      </c>
      <c r="AV2242" s="1">
        <v>1854841.45</v>
      </c>
      <c r="AW2242" s="1">
        <v>0</v>
      </c>
      <c r="AX2242" t="s">
        <v>476</v>
      </c>
    </row>
    <row r="2243" spans="1:50" x14ac:dyDescent="0.25">
      <c r="A2243" t="s">
        <v>5660</v>
      </c>
      <c r="B2243" t="s">
        <v>101</v>
      </c>
      <c r="C2243" t="s">
        <v>171</v>
      </c>
      <c r="D2243" t="s">
        <v>5661</v>
      </c>
      <c r="E2243" t="s">
        <v>4508</v>
      </c>
      <c r="F2243" t="s">
        <v>4509</v>
      </c>
      <c r="G2243" t="s">
        <v>71</v>
      </c>
      <c r="H2243" t="s">
        <v>106</v>
      </c>
      <c r="I2243" t="s">
        <v>73</v>
      </c>
      <c r="J2243" t="s">
        <v>4510</v>
      </c>
      <c r="K2243" t="s">
        <v>4511</v>
      </c>
      <c r="L2243" t="s">
        <v>61</v>
      </c>
      <c r="M2243" t="s">
        <v>76</v>
      </c>
      <c r="N2243" t="s">
        <v>76</v>
      </c>
      <c r="O2243" t="s">
        <v>76</v>
      </c>
      <c r="P2243" t="s">
        <v>110</v>
      </c>
      <c r="Q2243">
        <v>129</v>
      </c>
      <c r="R2243">
        <v>129</v>
      </c>
      <c r="S2243">
        <v>101</v>
      </c>
      <c r="T2243">
        <v>101</v>
      </c>
      <c r="U2243">
        <v>101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30</v>
      </c>
      <c r="AF2243">
        <v>0</v>
      </c>
      <c r="AG2243">
        <v>0</v>
      </c>
      <c r="AH2243">
        <v>0</v>
      </c>
      <c r="AI2243">
        <v>30</v>
      </c>
      <c r="AJ2243">
        <v>99</v>
      </c>
      <c r="AK2243">
        <v>129</v>
      </c>
      <c r="AL2243">
        <v>0</v>
      </c>
      <c r="AM2243">
        <v>0</v>
      </c>
      <c r="AN2243">
        <v>0</v>
      </c>
      <c r="AO2243">
        <v>0</v>
      </c>
      <c r="AP2243">
        <v>129</v>
      </c>
      <c r="AQ2243">
        <v>30</v>
      </c>
      <c r="AR2243">
        <v>0</v>
      </c>
      <c r="AS2243">
        <v>29</v>
      </c>
      <c r="AT2243" s="1">
        <v>666.36</v>
      </c>
      <c r="AU2243" s="1">
        <v>85960.44</v>
      </c>
      <c r="AV2243" s="1">
        <v>19990.8</v>
      </c>
      <c r="AW2243" s="1">
        <v>0</v>
      </c>
      <c r="AX2243" t="s">
        <v>4511</v>
      </c>
    </row>
    <row r="2244" spans="1:50" x14ac:dyDescent="0.25">
      <c r="A2244" t="s">
        <v>5662</v>
      </c>
      <c r="B2244" t="s">
        <v>51</v>
      </c>
      <c r="C2244" t="s">
        <v>156</v>
      </c>
      <c r="D2244" t="s">
        <v>5663</v>
      </c>
      <c r="E2244" t="s">
        <v>5664</v>
      </c>
      <c r="F2244" t="s">
        <v>306</v>
      </c>
      <c r="G2244" t="s">
        <v>56</v>
      </c>
      <c r="H2244" t="s">
        <v>57</v>
      </c>
      <c r="I2244" t="s">
        <v>90</v>
      </c>
      <c r="J2244" t="s">
        <v>307</v>
      </c>
      <c r="K2244" t="s">
        <v>308</v>
      </c>
      <c r="L2244" t="s">
        <v>61</v>
      </c>
      <c r="M2244" t="s">
        <v>62</v>
      </c>
      <c r="N2244" t="s">
        <v>76</v>
      </c>
      <c r="O2244" t="s">
        <v>76</v>
      </c>
      <c r="P2244" t="s">
        <v>65</v>
      </c>
      <c r="Q2244">
        <v>4035</v>
      </c>
      <c r="R2244">
        <v>4035</v>
      </c>
      <c r="S2244">
        <v>2895</v>
      </c>
      <c r="T2244">
        <v>2895</v>
      </c>
      <c r="U2244">
        <v>2583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4252</v>
      </c>
      <c r="AH2244">
        <v>0</v>
      </c>
      <c r="AI2244">
        <v>4252</v>
      </c>
      <c r="AJ2244">
        <v>360</v>
      </c>
      <c r="AK2244">
        <v>2798</v>
      </c>
      <c r="AL2244">
        <v>5</v>
      </c>
      <c r="AM2244">
        <v>0</v>
      </c>
      <c r="AN2244">
        <v>1232</v>
      </c>
      <c r="AO2244">
        <v>0</v>
      </c>
      <c r="AP2244">
        <v>4035</v>
      </c>
      <c r="AQ2244">
        <v>1288</v>
      </c>
      <c r="AR2244">
        <v>2964</v>
      </c>
      <c r="AS2244">
        <v>200</v>
      </c>
      <c r="AT2244" s="1">
        <v>484.76</v>
      </c>
      <c r="AU2244" s="1">
        <v>1956006.5999999999</v>
      </c>
      <c r="AV2244" s="1">
        <v>2061199.52</v>
      </c>
      <c r="AW2244" s="1">
        <v>0</v>
      </c>
      <c r="AX2244" t="s">
        <v>308</v>
      </c>
    </row>
    <row r="2245" spans="1:50" x14ac:dyDescent="0.25">
      <c r="A2245" t="s">
        <v>5665</v>
      </c>
      <c r="B2245" t="s">
        <v>101</v>
      </c>
      <c r="C2245" t="s">
        <v>171</v>
      </c>
      <c r="D2245" t="s">
        <v>5666</v>
      </c>
      <c r="E2245" t="s">
        <v>5244</v>
      </c>
      <c r="F2245" t="s">
        <v>1808</v>
      </c>
      <c r="G2245" t="s">
        <v>71</v>
      </c>
      <c r="H2245" t="s">
        <v>106</v>
      </c>
      <c r="I2245" t="s">
        <v>73</v>
      </c>
      <c r="J2245" t="s">
        <v>1809</v>
      </c>
      <c r="K2245" t="s">
        <v>1810</v>
      </c>
      <c r="L2245" t="s">
        <v>61</v>
      </c>
      <c r="M2245" t="s">
        <v>76</v>
      </c>
      <c r="N2245" t="s">
        <v>76</v>
      </c>
      <c r="O2245" t="s">
        <v>76</v>
      </c>
      <c r="P2245" t="s">
        <v>110</v>
      </c>
      <c r="Q2245">
        <v>473</v>
      </c>
      <c r="R2245">
        <v>473</v>
      </c>
      <c r="S2245">
        <v>341</v>
      </c>
      <c r="T2245">
        <v>154</v>
      </c>
      <c r="U2245">
        <v>154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316</v>
      </c>
      <c r="AF2245">
        <v>0</v>
      </c>
      <c r="AG2245">
        <v>2358</v>
      </c>
      <c r="AH2245">
        <v>0</v>
      </c>
      <c r="AI2245">
        <v>2674</v>
      </c>
      <c r="AJ2245">
        <v>0</v>
      </c>
      <c r="AK2245">
        <v>473</v>
      </c>
      <c r="AL2245">
        <v>0</v>
      </c>
      <c r="AM2245">
        <v>0</v>
      </c>
      <c r="AN2245">
        <v>0</v>
      </c>
      <c r="AO2245">
        <v>0</v>
      </c>
      <c r="AP2245">
        <v>473</v>
      </c>
      <c r="AQ2245">
        <v>2674</v>
      </c>
      <c r="AR2245">
        <v>0</v>
      </c>
      <c r="AS2245">
        <v>1223</v>
      </c>
      <c r="AT2245" s="1">
        <v>648.45000000000005</v>
      </c>
      <c r="AU2245" s="1">
        <v>306716.85000000003</v>
      </c>
      <c r="AV2245" s="1">
        <v>1733955.3</v>
      </c>
      <c r="AW2245" s="1">
        <v>0</v>
      </c>
      <c r="AX2245" t="s">
        <v>1810</v>
      </c>
    </row>
    <row r="2246" spans="1:50" x14ac:dyDescent="0.25">
      <c r="A2246" t="s">
        <v>5667</v>
      </c>
      <c r="B2246" t="s">
        <v>51</v>
      </c>
      <c r="C2246" t="s">
        <v>156</v>
      </c>
      <c r="D2246" t="s">
        <v>604</v>
      </c>
      <c r="E2246" t="s">
        <v>605</v>
      </c>
      <c r="F2246" t="s">
        <v>606</v>
      </c>
      <c r="G2246" t="s">
        <v>76</v>
      </c>
      <c r="H2246" t="s">
        <v>72</v>
      </c>
      <c r="I2246" t="s">
        <v>607</v>
      </c>
      <c r="J2246" t="s">
        <v>76</v>
      </c>
      <c r="K2246" t="s">
        <v>76</v>
      </c>
      <c r="L2246" t="s">
        <v>61</v>
      </c>
      <c r="M2246" t="s">
        <v>76</v>
      </c>
      <c r="N2246" t="s">
        <v>76</v>
      </c>
      <c r="O2246" t="s">
        <v>76</v>
      </c>
      <c r="P2246" t="s">
        <v>127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 s="1" t="s">
        <v>78</v>
      </c>
      <c r="AU2246" s="1">
        <v>0</v>
      </c>
      <c r="AV2246" s="1">
        <v>0</v>
      </c>
      <c r="AW2246" s="1">
        <v>0</v>
      </c>
      <c r="AX2246" t="s">
        <v>606</v>
      </c>
    </row>
    <row r="2247" spans="1:50" x14ac:dyDescent="0.25">
      <c r="A2247" t="s">
        <v>5734</v>
      </c>
      <c r="B2247" t="s">
        <v>101</v>
      </c>
      <c r="C2247" t="s">
        <v>615</v>
      </c>
      <c r="D2247" t="s">
        <v>5735</v>
      </c>
      <c r="E2247" t="s">
        <v>954</v>
      </c>
      <c r="F2247" t="s">
        <v>229</v>
      </c>
      <c r="G2247" t="s">
        <v>71</v>
      </c>
      <c r="H2247" t="s">
        <v>106</v>
      </c>
      <c r="I2247" t="s">
        <v>230</v>
      </c>
      <c r="J2247" t="s">
        <v>231</v>
      </c>
      <c r="K2247" t="s">
        <v>229</v>
      </c>
      <c r="L2247" t="s">
        <v>61</v>
      </c>
      <c r="M2247" t="s">
        <v>62</v>
      </c>
      <c r="N2247" t="s">
        <v>76</v>
      </c>
      <c r="O2247" t="s">
        <v>76</v>
      </c>
      <c r="P2247" t="s">
        <v>110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 s="1" t="s">
        <v>78</v>
      </c>
      <c r="AU2247" s="1">
        <v>0</v>
      </c>
      <c r="AV2247" s="1">
        <v>0</v>
      </c>
      <c r="AW2247" s="1">
        <v>0</v>
      </c>
      <c r="AX2247" t="s">
        <v>229</v>
      </c>
    </row>
    <row r="2248" spans="1:50" x14ac:dyDescent="0.25">
      <c r="A2248" t="s">
        <v>1559</v>
      </c>
      <c r="B2248" t="s">
        <v>67</v>
      </c>
      <c r="C2248">
        <v>2014</v>
      </c>
      <c r="D2248" t="s">
        <v>1560</v>
      </c>
      <c r="E2248" t="s">
        <v>375</v>
      </c>
      <c r="F2248" t="s">
        <v>376</v>
      </c>
      <c r="G2248" t="s">
        <v>56</v>
      </c>
      <c r="H2248" t="s">
        <v>72</v>
      </c>
      <c r="I2248" t="s">
        <v>90</v>
      </c>
      <c r="J2248" t="s">
        <v>377</v>
      </c>
      <c r="K2248" t="s">
        <v>378</v>
      </c>
      <c r="L2248" t="s">
        <v>61</v>
      </c>
      <c r="M2248" t="s">
        <v>76</v>
      </c>
      <c r="N2248" t="s">
        <v>76</v>
      </c>
      <c r="O2248" t="s">
        <v>76</v>
      </c>
      <c r="P2248" t="s">
        <v>65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 s="1" t="s">
        <v>78</v>
      </c>
      <c r="AU2248" s="1">
        <v>0</v>
      </c>
      <c r="AV2248" s="1">
        <v>0</v>
      </c>
      <c r="AW2248" s="1">
        <v>0</v>
      </c>
      <c r="AX2248" t="s">
        <v>378</v>
      </c>
    </row>
    <row r="2249" spans="1:50" x14ac:dyDescent="0.25">
      <c r="A2249" t="s">
        <v>2201</v>
      </c>
      <c r="B2249" t="s">
        <v>51</v>
      </c>
      <c r="C2249">
        <v>2013</v>
      </c>
      <c r="D2249" t="s">
        <v>2202</v>
      </c>
      <c r="E2249" t="s">
        <v>2203</v>
      </c>
      <c r="F2249" t="s">
        <v>2204</v>
      </c>
      <c r="G2249" t="s">
        <v>116</v>
      </c>
      <c r="H2249" t="s">
        <v>57</v>
      </c>
      <c r="I2249" t="s">
        <v>117</v>
      </c>
      <c r="J2249" t="s">
        <v>2203</v>
      </c>
      <c r="K2249" t="s">
        <v>2205</v>
      </c>
      <c r="L2249" t="s">
        <v>61</v>
      </c>
      <c r="M2249" t="s">
        <v>62</v>
      </c>
      <c r="N2249" t="s">
        <v>76</v>
      </c>
      <c r="O2249" t="s">
        <v>76</v>
      </c>
      <c r="P2249" t="s">
        <v>120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 s="1" t="s">
        <v>78</v>
      </c>
      <c r="AU2249" s="1">
        <v>0</v>
      </c>
      <c r="AV2249" s="1">
        <v>0</v>
      </c>
      <c r="AW2249" s="1">
        <v>0</v>
      </c>
      <c r="AX2249" t="s">
        <v>2205</v>
      </c>
    </row>
    <row r="2250" spans="1:50" x14ac:dyDescent="0.25">
      <c r="A2250" t="s">
        <v>6853</v>
      </c>
      <c r="B2250" t="s">
        <v>67</v>
      </c>
      <c r="C2250" t="s">
        <v>284</v>
      </c>
      <c r="D2250" t="s">
        <v>6854</v>
      </c>
      <c r="E2250" t="s">
        <v>8394</v>
      </c>
      <c r="F2250" t="s">
        <v>8358</v>
      </c>
      <c r="G2250" t="s">
        <v>71</v>
      </c>
      <c r="H2250" t="s">
        <v>72</v>
      </c>
      <c r="I2250" t="s">
        <v>133</v>
      </c>
      <c r="J2250" t="s">
        <v>8359</v>
      </c>
      <c r="K2250" t="s">
        <v>6796</v>
      </c>
      <c r="L2250" t="s">
        <v>61</v>
      </c>
      <c r="M2250" t="s">
        <v>76</v>
      </c>
      <c r="N2250" t="s">
        <v>76</v>
      </c>
      <c r="O2250" t="s">
        <v>76</v>
      </c>
      <c r="P2250" t="s">
        <v>77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6142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 s="1" t="s">
        <v>78</v>
      </c>
      <c r="AU2250" s="1">
        <v>0</v>
      </c>
      <c r="AV2250" s="1">
        <v>0</v>
      </c>
      <c r="AW2250" s="1">
        <v>0</v>
      </c>
      <c r="AX2250" t="s">
        <v>6796</v>
      </c>
    </row>
    <row r="2251" spans="1:50" x14ac:dyDescent="0.25">
      <c r="A2251" t="s">
        <v>2206</v>
      </c>
      <c r="B2251" t="s">
        <v>51</v>
      </c>
      <c r="C2251" t="s">
        <v>156</v>
      </c>
      <c r="D2251" t="s">
        <v>2207</v>
      </c>
      <c r="E2251" t="s">
        <v>2208</v>
      </c>
      <c r="F2251" t="s">
        <v>2209</v>
      </c>
      <c r="G2251" t="s">
        <v>56</v>
      </c>
      <c r="H2251" t="s">
        <v>72</v>
      </c>
      <c r="I2251" t="s">
        <v>1849</v>
      </c>
      <c r="J2251" t="s">
        <v>2210</v>
      </c>
      <c r="K2251" t="s">
        <v>2211</v>
      </c>
      <c r="L2251" t="s">
        <v>61</v>
      </c>
      <c r="M2251" t="s">
        <v>62</v>
      </c>
      <c r="N2251" t="s">
        <v>63</v>
      </c>
      <c r="O2251" t="s">
        <v>64</v>
      </c>
      <c r="P2251" t="s">
        <v>65</v>
      </c>
      <c r="Q2251">
        <v>1</v>
      </c>
      <c r="R2251">
        <v>1</v>
      </c>
      <c r="S2251">
        <v>1</v>
      </c>
      <c r="T2251">
        <v>1</v>
      </c>
      <c r="U2251">
        <v>1</v>
      </c>
      <c r="V2251">
        <v>1</v>
      </c>
      <c r="W2251">
        <v>1</v>
      </c>
      <c r="X2251">
        <v>1</v>
      </c>
      <c r="Y2251">
        <v>1</v>
      </c>
      <c r="Z2251">
        <v>1</v>
      </c>
      <c r="AA2251">
        <v>1</v>
      </c>
      <c r="AB2251">
        <v>1</v>
      </c>
      <c r="AC2251">
        <v>1</v>
      </c>
      <c r="AD2251">
        <v>1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</v>
      </c>
      <c r="AL2251">
        <v>0</v>
      </c>
      <c r="AM2251">
        <v>0</v>
      </c>
      <c r="AN2251">
        <v>0</v>
      </c>
      <c r="AO2251">
        <v>0</v>
      </c>
      <c r="AP2251">
        <v>1</v>
      </c>
      <c r="AQ2251">
        <v>0</v>
      </c>
      <c r="AR2251">
        <v>0</v>
      </c>
      <c r="AS2251">
        <v>0</v>
      </c>
      <c r="AT2251" s="1">
        <v>1631.97</v>
      </c>
      <c r="AU2251" s="1">
        <v>1631.97</v>
      </c>
      <c r="AV2251" s="1">
        <v>0</v>
      </c>
      <c r="AW2251" s="1">
        <v>1631.97</v>
      </c>
      <c r="AX2251" t="s">
        <v>2211</v>
      </c>
    </row>
    <row r="2252" spans="1:50" x14ac:dyDescent="0.25">
      <c r="A2252" t="s">
        <v>2212</v>
      </c>
      <c r="B2252" t="s">
        <v>67</v>
      </c>
      <c r="C2252">
        <v>2014</v>
      </c>
      <c r="D2252" t="s">
        <v>2213</v>
      </c>
      <c r="E2252" t="s">
        <v>268</v>
      </c>
      <c r="F2252" t="s">
        <v>269</v>
      </c>
      <c r="G2252" t="s">
        <v>71</v>
      </c>
      <c r="H2252" t="s">
        <v>72</v>
      </c>
      <c r="I2252" t="s">
        <v>73</v>
      </c>
      <c r="J2252" t="s">
        <v>270</v>
      </c>
      <c r="K2252" t="s">
        <v>271</v>
      </c>
      <c r="L2252" t="s">
        <v>61</v>
      </c>
      <c r="M2252" t="s">
        <v>62</v>
      </c>
      <c r="N2252" t="s">
        <v>63</v>
      </c>
      <c r="O2252" t="s">
        <v>85</v>
      </c>
      <c r="P2252" t="s">
        <v>77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 s="1" t="s">
        <v>78</v>
      </c>
      <c r="AU2252" s="1">
        <v>0</v>
      </c>
      <c r="AV2252" s="1">
        <v>0</v>
      </c>
      <c r="AW2252" s="1">
        <v>0</v>
      </c>
      <c r="AX2252" t="s">
        <v>271</v>
      </c>
    </row>
    <row r="2253" spans="1:50" x14ac:dyDescent="0.25">
      <c r="A2253" t="s">
        <v>5736</v>
      </c>
      <c r="B2253" t="s">
        <v>190</v>
      </c>
      <c r="C2253" t="s">
        <v>539</v>
      </c>
      <c r="D2253" t="s">
        <v>5737</v>
      </c>
      <c r="E2253" t="s">
        <v>2366</v>
      </c>
      <c r="F2253" t="s">
        <v>451</v>
      </c>
      <c r="G2253" t="s">
        <v>71</v>
      </c>
      <c r="H2253" t="s">
        <v>106</v>
      </c>
      <c r="I2253" t="s">
        <v>73</v>
      </c>
      <c r="J2253" t="s">
        <v>452</v>
      </c>
      <c r="K2253" t="s">
        <v>453</v>
      </c>
      <c r="L2253" t="s">
        <v>196</v>
      </c>
      <c r="M2253" t="s">
        <v>76</v>
      </c>
      <c r="N2253" t="s">
        <v>76</v>
      </c>
      <c r="O2253" t="s">
        <v>76</v>
      </c>
      <c r="P2253" t="s">
        <v>110</v>
      </c>
      <c r="Q2253">
        <v>67</v>
      </c>
      <c r="R2253">
        <v>67</v>
      </c>
      <c r="S2253">
        <v>67</v>
      </c>
      <c r="T2253">
        <v>67</v>
      </c>
      <c r="U2253">
        <v>67</v>
      </c>
      <c r="V2253">
        <v>67</v>
      </c>
      <c r="W2253">
        <v>67</v>
      </c>
      <c r="X2253">
        <v>67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6</v>
      </c>
      <c r="AL2253">
        <v>0</v>
      </c>
      <c r="AM2253">
        <v>0</v>
      </c>
      <c r="AN2253">
        <v>0</v>
      </c>
      <c r="AO2253">
        <v>61</v>
      </c>
      <c r="AP2253">
        <v>67</v>
      </c>
      <c r="AQ2253">
        <v>0</v>
      </c>
      <c r="AR2253">
        <v>0</v>
      </c>
      <c r="AS2253">
        <v>0</v>
      </c>
      <c r="AT2253" s="1">
        <v>741.43</v>
      </c>
      <c r="AU2253" s="1">
        <v>49675.81</v>
      </c>
      <c r="AV2253" s="1">
        <v>0</v>
      </c>
      <c r="AW2253" s="1">
        <v>49675.81</v>
      </c>
      <c r="AX2253" t="s">
        <v>453</v>
      </c>
    </row>
    <row r="2254" spans="1:50" x14ac:dyDescent="0.25">
      <c r="A2254" t="s">
        <v>5738</v>
      </c>
      <c r="B2254" t="s">
        <v>67</v>
      </c>
      <c r="C2254">
        <v>2014</v>
      </c>
      <c r="D2254" t="s">
        <v>5739</v>
      </c>
      <c r="E2254" t="s">
        <v>2874</v>
      </c>
      <c r="F2254" t="s">
        <v>2875</v>
      </c>
      <c r="G2254" t="s">
        <v>71</v>
      </c>
      <c r="H2254" t="s">
        <v>72</v>
      </c>
      <c r="I2254" t="s">
        <v>133</v>
      </c>
      <c r="J2254" t="s">
        <v>215</v>
      </c>
      <c r="K2254" t="s">
        <v>2876</v>
      </c>
      <c r="L2254" t="s">
        <v>61</v>
      </c>
      <c r="M2254" t="s">
        <v>76</v>
      </c>
      <c r="N2254" t="s">
        <v>76</v>
      </c>
      <c r="O2254" t="s">
        <v>76</v>
      </c>
      <c r="P2254" t="s">
        <v>77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 s="1" t="s">
        <v>78</v>
      </c>
      <c r="AU2254" s="1">
        <v>0</v>
      </c>
      <c r="AV2254" s="1">
        <v>0</v>
      </c>
      <c r="AW2254" s="1">
        <v>0</v>
      </c>
      <c r="AX2254" t="s">
        <v>2876</v>
      </c>
    </row>
    <row r="2255" spans="1:50" x14ac:dyDescent="0.25">
      <c r="A2255" t="s">
        <v>5740</v>
      </c>
      <c r="B2255" t="s">
        <v>51</v>
      </c>
      <c r="C2255" t="s">
        <v>143</v>
      </c>
      <c r="D2255" t="s">
        <v>5741</v>
      </c>
      <c r="E2255" t="s">
        <v>5742</v>
      </c>
      <c r="F2255" t="s">
        <v>2527</v>
      </c>
      <c r="G2255" t="s">
        <v>56</v>
      </c>
      <c r="H2255" t="s">
        <v>72</v>
      </c>
      <c r="I2255" t="s">
        <v>90</v>
      </c>
      <c r="J2255" t="s">
        <v>715</v>
      </c>
      <c r="K2255" t="s">
        <v>2528</v>
      </c>
      <c r="L2255" t="s">
        <v>61</v>
      </c>
      <c r="M2255" t="s">
        <v>76</v>
      </c>
      <c r="N2255" t="s">
        <v>76</v>
      </c>
      <c r="O2255" t="s">
        <v>76</v>
      </c>
      <c r="P2255" t="s">
        <v>65</v>
      </c>
      <c r="Q2255">
        <v>81</v>
      </c>
      <c r="R2255">
        <v>81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50</v>
      </c>
      <c r="AK2255">
        <v>81</v>
      </c>
      <c r="AL2255">
        <v>0</v>
      </c>
      <c r="AM2255">
        <v>0</v>
      </c>
      <c r="AN2255">
        <v>0</v>
      </c>
      <c r="AO2255">
        <v>0</v>
      </c>
      <c r="AP2255">
        <v>81</v>
      </c>
      <c r="AQ2255">
        <v>0</v>
      </c>
      <c r="AR2255">
        <v>0</v>
      </c>
      <c r="AS2255">
        <v>63</v>
      </c>
      <c r="AT2255" s="1">
        <v>537.33000000000004</v>
      </c>
      <c r="AU2255" s="1">
        <v>43523.73</v>
      </c>
      <c r="AV2255" s="1">
        <v>0</v>
      </c>
      <c r="AW2255" s="1">
        <v>0</v>
      </c>
      <c r="AX2255" t="s">
        <v>2528</v>
      </c>
    </row>
    <row r="2256" spans="1:50" x14ac:dyDescent="0.25">
      <c r="A2256" t="s">
        <v>5743</v>
      </c>
      <c r="B2256" t="s">
        <v>51</v>
      </c>
      <c r="C2256" t="s">
        <v>162</v>
      </c>
      <c r="D2256" t="s">
        <v>5744</v>
      </c>
      <c r="E2256" t="s">
        <v>5745</v>
      </c>
      <c r="F2256" t="s">
        <v>200</v>
      </c>
      <c r="G2256" t="s">
        <v>56</v>
      </c>
      <c r="H2256" t="s">
        <v>57</v>
      </c>
      <c r="I2256" t="s">
        <v>58</v>
      </c>
      <c r="J2256" t="s">
        <v>201</v>
      </c>
      <c r="K2256" t="s">
        <v>202</v>
      </c>
      <c r="L2256" t="s">
        <v>61</v>
      </c>
      <c r="M2256" t="s">
        <v>62</v>
      </c>
      <c r="N2256" t="s">
        <v>76</v>
      </c>
      <c r="O2256" t="s">
        <v>76</v>
      </c>
      <c r="P2256" t="s">
        <v>65</v>
      </c>
      <c r="Q2256">
        <v>2</v>
      </c>
      <c r="R2256">
        <v>2</v>
      </c>
      <c r="S2256">
        <v>2</v>
      </c>
      <c r="T2256">
        <v>2</v>
      </c>
      <c r="U2256">
        <v>2</v>
      </c>
      <c r="V2256">
        <v>2</v>
      </c>
      <c r="W2256">
        <v>2</v>
      </c>
      <c r="X2256">
        <v>2</v>
      </c>
      <c r="Y2256">
        <v>2</v>
      </c>
      <c r="Z2256">
        <v>2</v>
      </c>
      <c r="AA2256">
        <v>2</v>
      </c>
      <c r="AB2256">
        <v>2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2</v>
      </c>
      <c r="AL2256">
        <v>0</v>
      </c>
      <c r="AM2256">
        <v>0</v>
      </c>
      <c r="AN2256">
        <v>0</v>
      </c>
      <c r="AO2256">
        <v>0</v>
      </c>
      <c r="AP2256">
        <v>2</v>
      </c>
      <c r="AQ2256">
        <v>0</v>
      </c>
      <c r="AR2256">
        <v>0</v>
      </c>
      <c r="AS2256">
        <v>0</v>
      </c>
      <c r="AT2256" s="1">
        <v>627.6</v>
      </c>
      <c r="AU2256" s="1">
        <v>1255.2</v>
      </c>
      <c r="AV2256" s="1">
        <v>0</v>
      </c>
      <c r="AW2256" s="1">
        <v>1255.2</v>
      </c>
      <c r="AX2256" t="s">
        <v>202</v>
      </c>
    </row>
    <row r="2257" spans="1:50" x14ac:dyDescent="0.25">
      <c r="A2257" t="s">
        <v>5785</v>
      </c>
      <c r="B2257" t="s">
        <v>101</v>
      </c>
      <c r="C2257" t="s">
        <v>718</v>
      </c>
      <c r="D2257" t="s">
        <v>5786</v>
      </c>
      <c r="E2257" t="s">
        <v>4277</v>
      </c>
      <c r="F2257" t="s">
        <v>229</v>
      </c>
      <c r="G2257" t="s">
        <v>71</v>
      </c>
      <c r="H2257" t="s">
        <v>106</v>
      </c>
      <c r="I2257" t="s">
        <v>230</v>
      </c>
      <c r="J2257" t="s">
        <v>231</v>
      </c>
      <c r="K2257" t="s">
        <v>229</v>
      </c>
      <c r="L2257" t="s">
        <v>61</v>
      </c>
      <c r="M2257" t="s">
        <v>76</v>
      </c>
      <c r="N2257" t="s">
        <v>76</v>
      </c>
      <c r="O2257" t="s">
        <v>76</v>
      </c>
      <c r="P2257" t="s">
        <v>110</v>
      </c>
      <c r="Q2257">
        <v>158</v>
      </c>
      <c r="R2257">
        <v>158</v>
      </c>
      <c r="S2257">
        <v>49</v>
      </c>
      <c r="T2257">
        <v>49</v>
      </c>
      <c r="U2257">
        <v>49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220</v>
      </c>
      <c r="AH2257">
        <v>0</v>
      </c>
      <c r="AI2257">
        <v>220</v>
      </c>
      <c r="AJ2257">
        <v>0</v>
      </c>
      <c r="AK2257">
        <v>158</v>
      </c>
      <c r="AL2257">
        <v>0</v>
      </c>
      <c r="AM2257">
        <v>0</v>
      </c>
      <c r="AN2257">
        <v>0</v>
      </c>
      <c r="AO2257">
        <v>0</v>
      </c>
      <c r="AP2257">
        <v>158</v>
      </c>
      <c r="AQ2257">
        <v>220</v>
      </c>
      <c r="AR2257">
        <v>0</v>
      </c>
      <c r="AS2257">
        <v>20</v>
      </c>
      <c r="AT2257" s="1">
        <v>412.9</v>
      </c>
      <c r="AU2257" s="1">
        <v>65238.2</v>
      </c>
      <c r="AV2257" s="1">
        <v>90838</v>
      </c>
      <c r="AW2257" s="1">
        <v>0</v>
      </c>
      <c r="AX2257" t="s">
        <v>229</v>
      </c>
    </row>
    <row r="2258" spans="1:50" x14ac:dyDescent="0.25">
      <c r="A2258" t="s">
        <v>2214</v>
      </c>
      <c r="B2258" t="s">
        <v>67</v>
      </c>
      <c r="C2258">
        <v>2014</v>
      </c>
      <c r="D2258" t="s">
        <v>2215</v>
      </c>
      <c r="E2258" t="s">
        <v>1469</v>
      </c>
      <c r="F2258" t="s">
        <v>236</v>
      </c>
      <c r="G2258" t="s">
        <v>71</v>
      </c>
      <c r="H2258" t="s">
        <v>72</v>
      </c>
      <c r="I2258" t="s">
        <v>73</v>
      </c>
      <c r="J2258" t="s">
        <v>237</v>
      </c>
      <c r="K2258" t="s">
        <v>238</v>
      </c>
      <c r="L2258" t="s">
        <v>61</v>
      </c>
      <c r="M2258" t="s">
        <v>76</v>
      </c>
      <c r="N2258" t="s">
        <v>76</v>
      </c>
      <c r="O2258" t="s">
        <v>76</v>
      </c>
      <c r="P2258" t="s">
        <v>77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 s="1" t="s">
        <v>78</v>
      </c>
      <c r="AU2258" s="1">
        <v>0</v>
      </c>
      <c r="AV2258" s="1">
        <v>0</v>
      </c>
      <c r="AW2258" s="1">
        <v>0</v>
      </c>
      <c r="AX2258" t="s">
        <v>238</v>
      </c>
    </row>
    <row r="2259" spans="1:50" x14ac:dyDescent="0.25">
      <c r="A2259" t="s">
        <v>2216</v>
      </c>
      <c r="B2259" t="s">
        <v>67</v>
      </c>
      <c r="C2259">
        <v>2014</v>
      </c>
      <c r="D2259" t="s">
        <v>2217</v>
      </c>
      <c r="E2259" t="s">
        <v>2218</v>
      </c>
      <c r="F2259" t="s">
        <v>2010</v>
      </c>
      <c r="G2259" t="s">
        <v>71</v>
      </c>
      <c r="H2259" t="s">
        <v>72</v>
      </c>
      <c r="I2259" t="s">
        <v>73</v>
      </c>
      <c r="J2259" t="s">
        <v>2011</v>
      </c>
      <c r="K2259" t="s">
        <v>2012</v>
      </c>
      <c r="L2259" t="s">
        <v>61</v>
      </c>
      <c r="M2259" t="s">
        <v>76</v>
      </c>
      <c r="N2259" t="s">
        <v>76</v>
      </c>
      <c r="O2259" t="s">
        <v>76</v>
      </c>
      <c r="P2259" t="s">
        <v>77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 s="1" t="s">
        <v>78</v>
      </c>
      <c r="AU2259" s="1">
        <v>0</v>
      </c>
      <c r="AV2259" s="1">
        <v>0</v>
      </c>
      <c r="AW2259" s="1">
        <v>0</v>
      </c>
      <c r="AX2259" t="s">
        <v>2012</v>
      </c>
    </row>
    <row r="2260" spans="1:50" x14ac:dyDescent="0.25">
      <c r="A2260" t="s">
        <v>2551</v>
      </c>
      <c r="B2260" t="s">
        <v>67</v>
      </c>
      <c r="C2260" t="s">
        <v>94</v>
      </c>
      <c r="D2260" t="s">
        <v>2552</v>
      </c>
      <c r="E2260" t="s">
        <v>2553</v>
      </c>
      <c r="F2260" t="s">
        <v>892</v>
      </c>
      <c r="G2260" t="s">
        <v>71</v>
      </c>
      <c r="H2260" t="s">
        <v>72</v>
      </c>
      <c r="I2260" t="s">
        <v>391</v>
      </c>
      <c r="J2260" t="s">
        <v>893</v>
      </c>
      <c r="K2260" t="s">
        <v>894</v>
      </c>
      <c r="L2260" t="s">
        <v>61</v>
      </c>
      <c r="M2260" t="s">
        <v>76</v>
      </c>
      <c r="N2260" t="s">
        <v>76</v>
      </c>
      <c r="O2260" t="s">
        <v>76</v>
      </c>
      <c r="P2260" t="s">
        <v>77</v>
      </c>
      <c r="Q2260">
        <v>76</v>
      </c>
      <c r="R2260">
        <v>76</v>
      </c>
      <c r="S2260">
        <v>76</v>
      </c>
      <c r="T2260">
        <v>76</v>
      </c>
      <c r="U2260">
        <v>76</v>
      </c>
      <c r="V2260">
        <v>56</v>
      </c>
      <c r="W2260">
        <v>56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76</v>
      </c>
      <c r="AL2260">
        <v>0</v>
      </c>
      <c r="AM2260">
        <v>0</v>
      </c>
      <c r="AN2260">
        <v>0</v>
      </c>
      <c r="AO2260">
        <v>0</v>
      </c>
      <c r="AP2260">
        <v>76</v>
      </c>
      <c r="AQ2260">
        <v>0</v>
      </c>
      <c r="AR2260">
        <v>0</v>
      </c>
      <c r="AS2260">
        <v>0</v>
      </c>
      <c r="AT2260" s="1">
        <v>711.7</v>
      </c>
      <c r="AU2260" s="1">
        <v>54089.200000000004</v>
      </c>
      <c r="AV2260" s="1">
        <v>0</v>
      </c>
      <c r="AW2260" s="1">
        <v>0</v>
      </c>
      <c r="AX2260" t="s">
        <v>894</v>
      </c>
    </row>
    <row r="2261" spans="1:50" x14ac:dyDescent="0.25">
      <c r="A2261" t="s">
        <v>2554</v>
      </c>
      <c r="B2261" t="s">
        <v>67</v>
      </c>
      <c r="C2261" t="s">
        <v>455</v>
      </c>
      <c r="D2261" t="s">
        <v>2555</v>
      </c>
      <c r="E2261" t="s">
        <v>2556</v>
      </c>
      <c r="F2261" t="s">
        <v>637</v>
      </c>
      <c r="G2261" t="s">
        <v>71</v>
      </c>
      <c r="H2261" t="s">
        <v>72</v>
      </c>
      <c r="I2261" t="s">
        <v>73</v>
      </c>
      <c r="J2261" t="s">
        <v>638</v>
      </c>
      <c r="K2261" t="s">
        <v>639</v>
      </c>
      <c r="L2261" t="s">
        <v>61</v>
      </c>
      <c r="M2261" t="s">
        <v>76</v>
      </c>
      <c r="N2261" t="s">
        <v>76</v>
      </c>
      <c r="O2261" t="s">
        <v>76</v>
      </c>
      <c r="P2261" t="s">
        <v>77</v>
      </c>
      <c r="Q2261">
        <v>10</v>
      </c>
      <c r="R2261">
        <v>10</v>
      </c>
      <c r="S2261">
        <v>10</v>
      </c>
      <c r="T2261">
        <v>10</v>
      </c>
      <c r="U2261">
        <v>10</v>
      </c>
      <c r="V2261">
        <v>10</v>
      </c>
      <c r="W2261">
        <v>10</v>
      </c>
      <c r="X2261">
        <v>10</v>
      </c>
      <c r="Y2261">
        <v>10</v>
      </c>
      <c r="Z2261">
        <v>10</v>
      </c>
      <c r="AA2261">
        <v>10</v>
      </c>
      <c r="AB2261">
        <v>10</v>
      </c>
      <c r="AC2261">
        <v>10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10</v>
      </c>
      <c r="AL2261">
        <v>0</v>
      </c>
      <c r="AM2261">
        <v>0</v>
      </c>
      <c r="AN2261">
        <v>0</v>
      </c>
      <c r="AO2261">
        <v>0</v>
      </c>
      <c r="AP2261">
        <v>10</v>
      </c>
      <c r="AQ2261">
        <v>0</v>
      </c>
      <c r="AR2261">
        <v>0</v>
      </c>
      <c r="AS2261">
        <v>0</v>
      </c>
      <c r="AT2261" s="1">
        <v>627.29999999999995</v>
      </c>
      <c r="AU2261" s="1">
        <v>6273</v>
      </c>
      <c r="AV2261" s="1">
        <v>0</v>
      </c>
      <c r="AW2261" s="1">
        <v>6273</v>
      </c>
      <c r="AX2261" t="s">
        <v>639</v>
      </c>
    </row>
    <row r="2262" spans="1:50" x14ac:dyDescent="0.25">
      <c r="A2262" t="s">
        <v>2557</v>
      </c>
      <c r="B2262" t="s">
        <v>67</v>
      </c>
      <c r="C2262">
        <v>2014</v>
      </c>
      <c r="D2262" t="s">
        <v>2558</v>
      </c>
      <c r="E2262" t="s">
        <v>1318</v>
      </c>
      <c r="F2262" t="s">
        <v>1063</v>
      </c>
      <c r="G2262" t="s">
        <v>71</v>
      </c>
      <c r="H2262" t="s">
        <v>72</v>
      </c>
      <c r="I2262" t="s">
        <v>73</v>
      </c>
      <c r="J2262" t="s">
        <v>1064</v>
      </c>
      <c r="K2262" t="s">
        <v>1065</v>
      </c>
      <c r="L2262" t="s">
        <v>61</v>
      </c>
      <c r="M2262" t="s">
        <v>76</v>
      </c>
      <c r="N2262" t="s">
        <v>76</v>
      </c>
      <c r="O2262" t="s">
        <v>76</v>
      </c>
      <c r="P2262" t="s">
        <v>77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 s="1" t="s">
        <v>78</v>
      </c>
      <c r="AU2262" s="1">
        <v>0</v>
      </c>
      <c r="AV2262" s="1">
        <v>0</v>
      </c>
      <c r="AW2262" s="1">
        <v>0</v>
      </c>
      <c r="AX2262" t="s">
        <v>1065</v>
      </c>
    </row>
    <row r="2263" spans="1:50" x14ac:dyDescent="0.25">
      <c r="A2263" t="s">
        <v>5787</v>
      </c>
      <c r="B2263" t="s">
        <v>67</v>
      </c>
      <c r="C2263" t="s">
        <v>102</v>
      </c>
      <c r="D2263" t="s">
        <v>5788</v>
      </c>
      <c r="E2263" t="s">
        <v>5789</v>
      </c>
      <c r="F2263" t="s">
        <v>451</v>
      </c>
      <c r="G2263" t="s">
        <v>71</v>
      </c>
      <c r="H2263" t="s">
        <v>72</v>
      </c>
      <c r="I2263" t="s">
        <v>73</v>
      </c>
      <c r="J2263" t="s">
        <v>452</v>
      </c>
      <c r="K2263" t="s">
        <v>453</v>
      </c>
      <c r="L2263" t="s">
        <v>61</v>
      </c>
      <c r="M2263" t="s">
        <v>76</v>
      </c>
      <c r="N2263" t="s">
        <v>76</v>
      </c>
      <c r="O2263" t="s">
        <v>76</v>
      </c>
      <c r="P2263" t="s">
        <v>77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 s="1" t="s">
        <v>78</v>
      </c>
      <c r="AU2263" s="1">
        <v>0</v>
      </c>
      <c r="AV2263" s="1">
        <v>0</v>
      </c>
      <c r="AW2263" s="1">
        <v>0</v>
      </c>
      <c r="AX2263" t="s">
        <v>453</v>
      </c>
    </row>
    <row r="2264" spans="1:50" x14ac:dyDescent="0.25">
      <c r="A2264" t="s">
        <v>5790</v>
      </c>
      <c r="B2264" t="s">
        <v>67</v>
      </c>
      <c r="C2264">
        <v>2014</v>
      </c>
      <c r="D2264" t="s">
        <v>5791</v>
      </c>
      <c r="E2264" t="s">
        <v>88</v>
      </c>
      <c r="F2264" t="s">
        <v>89</v>
      </c>
      <c r="G2264" t="s">
        <v>56</v>
      </c>
      <c r="H2264" t="s">
        <v>72</v>
      </c>
      <c r="I2264" t="s">
        <v>90</v>
      </c>
      <c r="J2264" t="s">
        <v>91</v>
      </c>
      <c r="K2264" t="s">
        <v>92</v>
      </c>
      <c r="L2264" t="s">
        <v>61</v>
      </c>
      <c r="M2264" t="s">
        <v>76</v>
      </c>
      <c r="N2264" t="s">
        <v>76</v>
      </c>
      <c r="O2264" t="s">
        <v>76</v>
      </c>
      <c r="P2264" t="s">
        <v>65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 s="1" t="s">
        <v>78</v>
      </c>
      <c r="AU2264" s="1">
        <v>0</v>
      </c>
      <c r="AV2264" s="1">
        <v>0</v>
      </c>
      <c r="AW2264" s="1">
        <v>0</v>
      </c>
      <c r="AX2264" t="s">
        <v>92</v>
      </c>
    </row>
    <row r="2265" spans="1:50" x14ac:dyDescent="0.25">
      <c r="A2265" t="s">
        <v>5792</v>
      </c>
      <c r="B2265" t="s">
        <v>67</v>
      </c>
      <c r="C2265" t="s">
        <v>102</v>
      </c>
      <c r="D2265" t="s">
        <v>5793</v>
      </c>
      <c r="E2265" t="s">
        <v>5794</v>
      </c>
      <c r="F2265" t="s">
        <v>397</v>
      </c>
      <c r="G2265" t="s">
        <v>71</v>
      </c>
      <c r="H2265" t="s">
        <v>72</v>
      </c>
      <c r="I2265" t="s">
        <v>230</v>
      </c>
      <c r="J2265" t="s">
        <v>398</v>
      </c>
      <c r="K2265" t="s">
        <v>399</v>
      </c>
      <c r="L2265" t="s">
        <v>61</v>
      </c>
      <c r="M2265" t="s">
        <v>76</v>
      </c>
      <c r="N2265" t="s">
        <v>76</v>
      </c>
      <c r="O2265" t="s">
        <v>76</v>
      </c>
      <c r="P2265" t="s">
        <v>77</v>
      </c>
      <c r="Q2265">
        <v>6440</v>
      </c>
      <c r="R2265">
        <v>6440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36</v>
      </c>
      <c r="AG2265">
        <v>13650</v>
      </c>
      <c r="AH2265">
        <v>0</v>
      </c>
      <c r="AI2265">
        <v>13686</v>
      </c>
      <c r="AJ2265">
        <v>3692</v>
      </c>
      <c r="AK2265">
        <v>260</v>
      </c>
      <c r="AL2265">
        <v>0</v>
      </c>
      <c r="AM2265">
        <v>0</v>
      </c>
      <c r="AN2265">
        <v>6180</v>
      </c>
      <c r="AO2265">
        <v>0</v>
      </c>
      <c r="AP2265">
        <v>6440</v>
      </c>
      <c r="AQ2265">
        <v>0</v>
      </c>
      <c r="AR2265">
        <v>13686</v>
      </c>
      <c r="AS2265">
        <v>264</v>
      </c>
      <c r="AT2265" s="1">
        <v>394.43</v>
      </c>
      <c r="AU2265" s="1">
        <v>2540129.2000000002</v>
      </c>
      <c r="AV2265" s="1">
        <v>5398168.9800000004</v>
      </c>
      <c r="AW2265" s="1">
        <v>0</v>
      </c>
      <c r="AX2265" t="s">
        <v>399</v>
      </c>
    </row>
    <row r="2266" spans="1:50" x14ac:dyDescent="0.25">
      <c r="A2266" t="s">
        <v>5875</v>
      </c>
      <c r="B2266" t="s">
        <v>101</v>
      </c>
      <c r="C2266" t="s">
        <v>171</v>
      </c>
      <c r="D2266" t="s">
        <v>5876</v>
      </c>
      <c r="E2266" t="s">
        <v>4213</v>
      </c>
      <c r="F2266" t="s">
        <v>1614</v>
      </c>
      <c r="G2266" t="s">
        <v>71</v>
      </c>
      <c r="H2266" t="s">
        <v>106</v>
      </c>
      <c r="I2266" t="s">
        <v>73</v>
      </c>
      <c r="J2266" t="s">
        <v>2854</v>
      </c>
      <c r="K2266" t="s">
        <v>2855</v>
      </c>
      <c r="L2266" t="s">
        <v>61</v>
      </c>
      <c r="M2266" t="s">
        <v>76</v>
      </c>
      <c r="N2266" t="s">
        <v>76</v>
      </c>
      <c r="O2266" t="s">
        <v>76</v>
      </c>
      <c r="P2266" t="s">
        <v>110</v>
      </c>
      <c r="Q2266">
        <v>17</v>
      </c>
      <c r="R2266">
        <v>17</v>
      </c>
      <c r="S2266">
        <v>17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1</v>
      </c>
      <c r="AK2266">
        <v>17</v>
      </c>
      <c r="AL2266">
        <v>0</v>
      </c>
      <c r="AM2266">
        <v>0</v>
      </c>
      <c r="AN2266">
        <v>0</v>
      </c>
      <c r="AO2266">
        <v>0</v>
      </c>
      <c r="AP2266">
        <v>17</v>
      </c>
      <c r="AQ2266">
        <v>0</v>
      </c>
      <c r="AR2266">
        <v>0</v>
      </c>
      <c r="AS2266">
        <v>0</v>
      </c>
      <c r="AT2266" s="1">
        <v>712.13649999999996</v>
      </c>
      <c r="AU2266" s="1">
        <v>12106.3205</v>
      </c>
      <c r="AV2266" s="1">
        <v>0</v>
      </c>
      <c r="AW2266" s="1">
        <v>0</v>
      </c>
      <c r="AX2266" t="s">
        <v>2855</v>
      </c>
    </row>
    <row r="2267" spans="1:50" x14ac:dyDescent="0.25">
      <c r="A2267" t="s">
        <v>2559</v>
      </c>
      <c r="B2267" t="s">
        <v>67</v>
      </c>
      <c r="C2267" t="s">
        <v>129</v>
      </c>
      <c r="D2267" t="s">
        <v>2560</v>
      </c>
      <c r="E2267" t="s">
        <v>76</v>
      </c>
      <c r="F2267" t="s">
        <v>556</v>
      </c>
      <c r="G2267" t="s">
        <v>71</v>
      </c>
      <c r="H2267" t="s">
        <v>72</v>
      </c>
      <c r="I2267" t="s">
        <v>355</v>
      </c>
      <c r="J2267" t="s">
        <v>557</v>
      </c>
      <c r="K2267" t="s">
        <v>558</v>
      </c>
      <c r="L2267" t="s">
        <v>61</v>
      </c>
      <c r="M2267" t="s">
        <v>62</v>
      </c>
      <c r="N2267" t="s">
        <v>76</v>
      </c>
      <c r="O2267" t="s">
        <v>76</v>
      </c>
      <c r="P2267" t="s">
        <v>77</v>
      </c>
      <c r="Q2267">
        <v>7</v>
      </c>
      <c r="R2267">
        <v>7</v>
      </c>
      <c r="S2267">
        <v>7</v>
      </c>
      <c r="T2267">
        <v>7</v>
      </c>
      <c r="U2267">
        <v>7</v>
      </c>
      <c r="V2267">
        <v>7</v>
      </c>
      <c r="W2267">
        <v>7</v>
      </c>
      <c r="X2267">
        <v>7</v>
      </c>
      <c r="Y2267">
        <v>7</v>
      </c>
      <c r="Z2267">
        <v>7</v>
      </c>
      <c r="AA2267">
        <v>7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7</v>
      </c>
      <c r="AL2267">
        <v>0</v>
      </c>
      <c r="AM2267">
        <v>0</v>
      </c>
      <c r="AN2267">
        <v>0</v>
      </c>
      <c r="AO2267">
        <v>0</v>
      </c>
      <c r="AP2267">
        <v>7</v>
      </c>
      <c r="AQ2267">
        <v>0</v>
      </c>
      <c r="AR2267">
        <v>0</v>
      </c>
      <c r="AS2267">
        <v>0</v>
      </c>
      <c r="AT2267" s="1">
        <v>752.1</v>
      </c>
      <c r="AU2267" s="1">
        <v>5264.7</v>
      </c>
      <c r="AV2267" s="1">
        <v>0</v>
      </c>
      <c r="AW2267" s="1">
        <v>5264.7</v>
      </c>
      <c r="AX2267" t="s">
        <v>558</v>
      </c>
    </row>
    <row r="2268" spans="1:50" x14ac:dyDescent="0.25">
      <c r="A2268" t="s">
        <v>2561</v>
      </c>
      <c r="B2268" t="s">
        <v>51</v>
      </c>
      <c r="C2268" t="s">
        <v>162</v>
      </c>
      <c r="D2268" t="s">
        <v>2562</v>
      </c>
      <c r="E2268" t="s">
        <v>2563</v>
      </c>
      <c r="F2268" t="s">
        <v>571</v>
      </c>
      <c r="G2268" t="s">
        <v>56</v>
      </c>
      <c r="H2268" t="s">
        <v>57</v>
      </c>
      <c r="I2268" t="s">
        <v>58</v>
      </c>
      <c r="J2268" t="s">
        <v>572</v>
      </c>
      <c r="K2268" t="s">
        <v>573</v>
      </c>
      <c r="L2268" t="s">
        <v>61</v>
      </c>
      <c r="M2268" t="s">
        <v>62</v>
      </c>
      <c r="N2268" t="s">
        <v>76</v>
      </c>
      <c r="O2268" t="s">
        <v>76</v>
      </c>
      <c r="P2268" t="s">
        <v>65</v>
      </c>
      <c r="Q2268">
        <v>46</v>
      </c>
      <c r="R2268">
        <v>46</v>
      </c>
      <c r="S2268">
        <v>46</v>
      </c>
      <c r="T2268">
        <v>46</v>
      </c>
      <c r="U2268">
        <v>46</v>
      </c>
      <c r="V2268">
        <v>46</v>
      </c>
      <c r="W2268">
        <v>46</v>
      </c>
      <c r="X2268">
        <v>46</v>
      </c>
      <c r="Y2268">
        <v>46</v>
      </c>
      <c r="Z2268">
        <v>46</v>
      </c>
      <c r="AA2268">
        <v>46</v>
      </c>
      <c r="AB2268">
        <v>46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13</v>
      </c>
      <c r="AL2268">
        <v>33</v>
      </c>
      <c r="AM2268">
        <v>0</v>
      </c>
      <c r="AN2268">
        <v>0</v>
      </c>
      <c r="AO2268">
        <v>0</v>
      </c>
      <c r="AP2268">
        <v>46</v>
      </c>
      <c r="AQ2268">
        <v>0</v>
      </c>
      <c r="AR2268">
        <v>0</v>
      </c>
      <c r="AS2268">
        <v>0</v>
      </c>
      <c r="AT2268" s="1">
        <v>687.59</v>
      </c>
      <c r="AU2268" s="1">
        <v>31629.140000000003</v>
      </c>
      <c r="AV2268" s="1">
        <v>0</v>
      </c>
      <c r="AW2268" s="1">
        <v>31629.140000000003</v>
      </c>
      <c r="AX2268" t="s">
        <v>573</v>
      </c>
    </row>
    <row r="2269" spans="1:50" x14ac:dyDescent="0.25">
      <c r="A2269" t="s">
        <v>2601</v>
      </c>
      <c r="B2269" t="s">
        <v>190</v>
      </c>
      <c r="C2269" t="s">
        <v>171</v>
      </c>
      <c r="D2269" t="s">
        <v>2602</v>
      </c>
      <c r="E2269" t="s">
        <v>2603</v>
      </c>
      <c r="F2269" t="s">
        <v>535</v>
      </c>
      <c r="G2269" t="s">
        <v>71</v>
      </c>
      <c r="H2269" t="s">
        <v>106</v>
      </c>
      <c r="I2269" t="s">
        <v>230</v>
      </c>
      <c r="J2269" t="s">
        <v>536</v>
      </c>
      <c r="K2269" t="s">
        <v>537</v>
      </c>
      <c r="L2269" t="s">
        <v>196</v>
      </c>
      <c r="M2269" t="s">
        <v>76</v>
      </c>
      <c r="N2269" t="s">
        <v>76</v>
      </c>
      <c r="O2269" t="s">
        <v>76</v>
      </c>
      <c r="P2269" t="s">
        <v>110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3180</v>
      </c>
      <c r="AH2269">
        <v>0</v>
      </c>
      <c r="AI2269">
        <v>3180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3180</v>
      </c>
      <c r="AR2269">
        <v>0</v>
      </c>
      <c r="AS2269">
        <v>0</v>
      </c>
      <c r="AT2269" s="1">
        <v>485.82330000000002</v>
      </c>
      <c r="AU2269" s="1">
        <v>0</v>
      </c>
      <c r="AV2269" s="1">
        <v>1544918.094</v>
      </c>
      <c r="AW2269" s="1">
        <v>0</v>
      </c>
      <c r="AX2269" t="s">
        <v>537</v>
      </c>
    </row>
    <row r="2270" spans="1:50" x14ac:dyDescent="0.25">
      <c r="A2270" t="s">
        <v>2604</v>
      </c>
      <c r="B2270" t="s">
        <v>67</v>
      </c>
      <c r="C2270">
        <v>2014</v>
      </c>
      <c r="D2270" t="s">
        <v>2605</v>
      </c>
      <c r="E2270" t="s">
        <v>2027</v>
      </c>
      <c r="F2270" t="s">
        <v>2028</v>
      </c>
      <c r="G2270" t="s">
        <v>71</v>
      </c>
      <c r="H2270" t="s">
        <v>72</v>
      </c>
      <c r="I2270" t="s">
        <v>280</v>
      </c>
      <c r="J2270" t="s">
        <v>2029</v>
      </c>
      <c r="K2270" t="s">
        <v>2030</v>
      </c>
      <c r="L2270" t="s">
        <v>61</v>
      </c>
      <c r="M2270" t="s">
        <v>62</v>
      </c>
      <c r="N2270" t="s">
        <v>76</v>
      </c>
      <c r="O2270" t="s">
        <v>76</v>
      </c>
      <c r="P2270" t="s">
        <v>77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 s="1" t="s">
        <v>78</v>
      </c>
      <c r="AU2270" s="1">
        <v>0</v>
      </c>
      <c r="AV2270" s="1">
        <v>0</v>
      </c>
      <c r="AW2270" s="1">
        <v>0</v>
      </c>
      <c r="AX2270" t="s">
        <v>2030</v>
      </c>
    </row>
    <row r="2271" spans="1:50" x14ac:dyDescent="0.25">
      <c r="A2271" t="s">
        <v>2606</v>
      </c>
      <c r="B2271" t="s">
        <v>51</v>
      </c>
      <c r="C2271" t="s">
        <v>156</v>
      </c>
      <c r="D2271" t="s">
        <v>2607</v>
      </c>
      <c r="E2271" t="s">
        <v>2608</v>
      </c>
      <c r="F2271" t="s">
        <v>2609</v>
      </c>
      <c r="G2271" t="s">
        <v>56</v>
      </c>
      <c r="H2271" t="s">
        <v>57</v>
      </c>
      <c r="I2271" t="s">
        <v>58</v>
      </c>
      <c r="J2271" t="s">
        <v>2610</v>
      </c>
      <c r="K2271" t="s">
        <v>2611</v>
      </c>
      <c r="L2271" t="s">
        <v>61</v>
      </c>
      <c r="M2271" t="s">
        <v>76</v>
      </c>
      <c r="N2271" t="s">
        <v>76</v>
      </c>
      <c r="O2271" t="s">
        <v>76</v>
      </c>
      <c r="P2271" t="s">
        <v>65</v>
      </c>
      <c r="Q2271">
        <v>2653</v>
      </c>
      <c r="R2271">
        <v>2653</v>
      </c>
      <c r="S2271">
        <v>2551</v>
      </c>
      <c r="T2271">
        <v>2245</v>
      </c>
      <c r="U2271">
        <v>2190</v>
      </c>
      <c r="V2271">
        <v>1578</v>
      </c>
      <c r="W2271">
        <v>1578</v>
      </c>
      <c r="X2271">
        <v>1578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816</v>
      </c>
      <c r="AH2271">
        <v>0</v>
      </c>
      <c r="AI2271">
        <v>816</v>
      </c>
      <c r="AJ2271">
        <v>0</v>
      </c>
      <c r="AK2271">
        <v>2449</v>
      </c>
      <c r="AL2271">
        <v>114</v>
      </c>
      <c r="AM2271">
        <v>0</v>
      </c>
      <c r="AN2271">
        <v>90</v>
      </c>
      <c r="AO2271">
        <v>0</v>
      </c>
      <c r="AP2271">
        <v>2653</v>
      </c>
      <c r="AQ2271">
        <v>408</v>
      </c>
      <c r="AR2271">
        <v>408</v>
      </c>
      <c r="AS2271">
        <v>0</v>
      </c>
      <c r="AT2271" s="1">
        <v>386.07</v>
      </c>
      <c r="AU2271" s="1">
        <v>1024243.71</v>
      </c>
      <c r="AV2271" s="1">
        <v>315033.12</v>
      </c>
      <c r="AW2271" s="1">
        <v>609218.46</v>
      </c>
      <c r="AX2271" t="s">
        <v>2611</v>
      </c>
    </row>
    <row r="2272" spans="1:50" x14ac:dyDescent="0.25">
      <c r="A2272" t="s">
        <v>5877</v>
      </c>
      <c r="B2272" t="s">
        <v>101</v>
      </c>
      <c r="C2272" t="s">
        <v>156</v>
      </c>
      <c r="D2272" t="s">
        <v>5878</v>
      </c>
      <c r="E2272" t="s">
        <v>651</v>
      </c>
      <c r="F2272" t="s">
        <v>651</v>
      </c>
      <c r="G2272" t="s">
        <v>71</v>
      </c>
      <c r="H2272" t="s">
        <v>106</v>
      </c>
      <c r="I2272" t="s">
        <v>73</v>
      </c>
      <c r="J2272" t="s">
        <v>652</v>
      </c>
      <c r="K2272" t="s">
        <v>653</v>
      </c>
      <c r="L2272" t="s">
        <v>61</v>
      </c>
      <c r="M2272" t="s">
        <v>76</v>
      </c>
      <c r="N2272" t="s">
        <v>76</v>
      </c>
      <c r="O2272" t="s">
        <v>76</v>
      </c>
      <c r="P2272" t="s">
        <v>110</v>
      </c>
      <c r="Q2272">
        <v>6</v>
      </c>
      <c r="R2272">
        <v>6</v>
      </c>
      <c r="S2272">
        <v>6</v>
      </c>
      <c r="T2272">
        <v>6</v>
      </c>
      <c r="U2272">
        <v>6</v>
      </c>
      <c r="V2272">
        <v>6</v>
      </c>
      <c r="W2272">
        <v>6</v>
      </c>
      <c r="X2272">
        <v>6</v>
      </c>
      <c r="Y2272">
        <v>6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6</v>
      </c>
      <c r="AL2272">
        <v>0</v>
      </c>
      <c r="AM2272">
        <v>0</v>
      </c>
      <c r="AN2272">
        <v>0</v>
      </c>
      <c r="AO2272">
        <v>0</v>
      </c>
      <c r="AP2272">
        <v>6</v>
      </c>
      <c r="AQ2272">
        <v>0</v>
      </c>
      <c r="AR2272">
        <v>0</v>
      </c>
      <c r="AS2272">
        <v>0</v>
      </c>
      <c r="AT2272" s="1">
        <v>716.79</v>
      </c>
      <c r="AU2272" s="1">
        <v>4300.74</v>
      </c>
      <c r="AV2272" s="1">
        <v>0</v>
      </c>
      <c r="AW2272" s="1">
        <v>4300.74</v>
      </c>
      <c r="AX2272" t="s">
        <v>653</v>
      </c>
    </row>
    <row r="2273" spans="1:50" x14ac:dyDescent="0.25">
      <c r="A2273" t="s">
        <v>5879</v>
      </c>
      <c r="B2273" t="s">
        <v>101</v>
      </c>
      <c r="C2273" t="s">
        <v>156</v>
      </c>
      <c r="D2273" t="s">
        <v>5880</v>
      </c>
      <c r="E2273" t="s">
        <v>1808</v>
      </c>
      <c r="F2273" t="s">
        <v>1808</v>
      </c>
      <c r="G2273" t="s">
        <v>71</v>
      </c>
      <c r="H2273" t="s">
        <v>106</v>
      </c>
      <c r="I2273" t="s">
        <v>73</v>
      </c>
      <c r="J2273" t="s">
        <v>1809</v>
      </c>
      <c r="K2273" t="s">
        <v>1810</v>
      </c>
      <c r="L2273" t="s">
        <v>61</v>
      </c>
      <c r="M2273" t="s">
        <v>76</v>
      </c>
      <c r="N2273" t="s">
        <v>76</v>
      </c>
      <c r="O2273" t="s">
        <v>76</v>
      </c>
      <c r="P2273" t="s">
        <v>110</v>
      </c>
      <c r="Q2273">
        <v>15</v>
      </c>
      <c r="R2273">
        <v>15</v>
      </c>
      <c r="S2273">
        <v>15</v>
      </c>
      <c r="T2273">
        <v>15</v>
      </c>
      <c r="U2273">
        <v>15</v>
      </c>
      <c r="V2273">
        <v>15</v>
      </c>
      <c r="W2273">
        <v>15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15</v>
      </c>
      <c r="AL2273">
        <v>0</v>
      </c>
      <c r="AM2273">
        <v>0</v>
      </c>
      <c r="AN2273">
        <v>0</v>
      </c>
      <c r="AO2273">
        <v>0</v>
      </c>
      <c r="AP2273">
        <v>15</v>
      </c>
      <c r="AQ2273">
        <v>0</v>
      </c>
      <c r="AR2273">
        <v>0</v>
      </c>
      <c r="AS2273">
        <v>0</v>
      </c>
      <c r="AT2273" s="1">
        <v>717.08</v>
      </c>
      <c r="AU2273" s="1">
        <v>10756.2</v>
      </c>
      <c r="AV2273" s="1">
        <v>0</v>
      </c>
      <c r="AW2273" s="1">
        <v>0</v>
      </c>
      <c r="AX2273" t="s">
        <v>1810</v>
      </c>
    </row>
    <row r="2274" spans="1:50" x14ac:dyDescent="0.25">
      <c r="A2274" t="s">
        <v>5881</v>
      </c>
      <c r="B2274" t="s">
        <v>67</v>
      </c>
      <c r="C2274">
        <v>2014</v>
      </c>
      <c r="D2274" t="s">
        <v>5882</v>
      </c>
      <c r="E2274" t="s">
        <v>441</v>
      </c>
      <c r="F2274" t="s">
        <v>362</v>
      </c>
      <c r="G2274" t="s">
        <v>71</v>
      </c>
      <c r="H2274" t="s">
        <v>72</v>
      </c>
      <c r="I2274" t="s">
        <v>230</v>
      </c>
      <c r="J2274" t="s">
        <v>363</v>
      </c>
      <c r="K2274" t="s">
        <v>364</v>
      </c>
      <c r="L2274" t="s">
        <v>61</v>
      </c>
      <c r="M2274" t="s">
        <v>76</v>
      </c>
      <c r="N2274" t="s">
        <v>76</v>
      </c>
      <c r="O2274" t="s">
        <v>76</v>
      </c>
      <c r="P2274" t="s">
        <v>77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 s="1" t="s">
        <v>78</v>
      </c>
      <c r="AU2274" s="1">
        <v>0</v>
      </c>
      <c r="AV2274" s="1">
        <v>0</v>
      </c>
      <c r="AW2274" s="1">
        <v>0</v>
      </c>
      <c r="AX2274" t="s">
        <v>364</v>
      </c>
    </row>
    <row r="2275" spans="1:50" x14ac:dyDescent="0.25">
      <c r="A2275" t="s">
        <v>5883</v>
      </c>
      <c r="B2275" t="s">
        <v>51</v>
      </c>
      <c r="C2275">
        <v>2013</v>
      </c>
      <c r="D2275" t="s">
        <v>5884</v>
      </c>
      <c r="E2275" t="s">
        <v>5885</v>
      </c>
      <c r="F2275" t="s">
        <v>1865</v>
      </c>
      <c r="G2275" t="s">
        <v>76</v>
      </c>
      <c r="H2275" t="s">
        <v>57</v>
      </c>
      <c r="I2275" t="s">
        <v>90</v>
      </c>
      <c r="J2275" t="s">
        <v>76</v>
      </c>
      <c r="K2275" t="s">
        <v>1866</v>
      </c>
      <c r="L2275" t="s">
        <v>61</v>
      </c>
      <c r="M2275" t="s">
        <v>62</v>
      </c>
      <c r="N2275" t="s">
        <v>63</v>
      </c>
      <c r="O2275" t="s">
        <v>372</v>
      </c>
      <c r="P2275" t="s">
        <v>65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 s="1" t="s">
        <v>78</v>
      </c>
      <c r="AU2275" s="1">
        <v>0</v>
      </c>
      <c r="AV2275" s="1">
        <v>0</v>
      </c>
      <c r="AW2275" s="1">
        <v>0</v>
      </c>
      <c r="AX2275" t="s">
        <v>1866</v>
      </c>
    </row>
    <row r="2276" spans="1:50" x14ac:dyDescent="0.25">
      <c r="A2276" t="s">
        <v>5959</v>
      </c>
      <c r="B2276" t="s">
        <v>101</v>
      </c>
      <c r="C2276" t="s">
        <v>251</v>
      </c>
      <c r="D2276" t="s">
        <v>5960</v>
      </c>
      <c r="E2276" t="s">
        <v>5961</v>
      </c>
      <c r="F2276" t="s">
        <v>645</v>
      </c>
      <c r="G2276" t="s">
        <v>71</v>
      </c>
      <c r="H2276" t="s">
        <v>106</v>
      </c>
      <c r="I2276" t="s">
        <v>73</v>
      </c>
      <c r="J2276" t="s">
        <v>646</v>
      </c>
      <c r="K2276" t="s">
        <v>647</v>
      </c>
      <c r="L2276" t="s">
        <v>61</v>
      </c>
      <c r="M2276" t="s">
        <v>76</v>
      </c>
      <c r="N2276" t="s">
        <v>76</v>
      </c>
      <c r="O2276" t="s">
        <v>76</v>
      </c>
      <c r="P2276" t="s">
        <v>110</v>
      </c>
      <c r="Q2276">
        <v>1</v>
      </c>
      <c r="R2276">
        <v>1</v>
      </c>
      <c r="S2276">
        <v>1</v>
      </c>
      <c r="T2276">
        <v>1</v>
      </c>
      <c r="U2276">
        <v>1</v>
      </c>
      <c r="V2276">
        <v>1</v>
      </c>
      <c r="W2276">
        <v>1</v>
      </c>
      <c r="X2276">
        <v>1</v>
      </c>
      <c r="Y2276">
        <v>1</v>
      </c>
      <c r="Z2276">
        <v>1</v>
      </c>
      <c r="AA2276">
        <v>1</v>
      </c>
      <c r="AB2276">
        <v>1</v>
      </c>
      <c r="AC2276">
        <v>1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1</v>
      </c>
      <c r="AL2276">
        <v>0</v>
      </c>
      <c r="AM2276">
        <v>0</v>
      </c>
      <c r="AN2276">
        <v>0</v>
      </c>
      <c r="AO2276">
        <v>0</v>
      </c>
      <c r="AP2276">
        <v>1</v>
      </c>
      <c r="AQ2276">
        <v>0</v>
      </c>
      <c r="AR2276">
        <v>0</v>
      </c>
      <c r="AS2276">
        <v>0</v>
      </c>
      <c r="AT2276" s="1">
        <v>668.55</v>
      </c>
      <c r="AU2276" s="1">
        <v>668.55</v>
      </c>
      <c r="AV2276" s="1">
        <v>0</v>
      </c>
      <c r="AW2276" s="1">
        <v>668.55</v>
      </c>
      <c r="AX2276" t="s">
        <v>647</v>
      </c>
    </row>
    <row r="2277" spans="1:50" x14ac:dyDescent="0.25">
      <c r="A2277" t="s">
        <v>2612</v>
      </c>
      <c r="B2277" t="s">
        <v>51</v>
      </c>
      <c r="C2277" t="s">
        <v>52</v>
      </c>
      <c r="D2277" t="s">
        <v>2613</v>
      </c>
      <c r="E2277" t="s">
        <v>2614</v>
      </c>
      <c r="F2277" t="s">
        <v>2615</v>
      </c>
      <c r="G2277" t="s">
        <v>56</v>
      </c>
      <c r="H2277" t="s">
        <v>57</v>
      </c>
      <c r="I2277" t="s">
        <v>90</v>
      </c>
      <c r="J2277" t="s">
        <v>2616</v>
      </c>
      <c r="K2277" t="s">
        <v>1866</v>
      </c>
      <c r="L2277" t="s">
        <v>61</v>
      </c>
      <c r="M2277" t="s">
        <v>62</v>
      </c>
      <c r="N2277" t="s">
        <v>63</v>
      </c>
      <c r="O2277" t="s">
        <v>372</v>
      </c>
      <c r="P2277" t="s">
        <v>65</v>
      </c>
      <c r="Q2277">
        <v>2</v>
      </c>
      <c r="R2277">
        <v>2</v>
      </c>
      <c r="S2277">
        <v>2</v>
      </c>
      <c r="T2277">
        <v>2</v>
      </c>
      <c r="U2277">
        <v>2</v>
      </c>
      <c r="V2277">
        <v>2</v>
      </c>
      <c r="W2277">
        <v>2</v>
      </c>
      <c r="X2277">
        <v>2</v>
      </c>
      <c r="Y2277">
        <v>2</v>
      </c>
      <c r="Z2277">
        <v>2</v>
      </c>
      <c r="AA2277">
        <v>2</v>
      </c>
      <c r="AB2277">
        <v>2</v>
      </c>
      <c r="AC2277">
        <v>2</v>
      </c>
      <c r="AD2277">
        <v>2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2</v>
      </c>
      <c r="AL2277">
        <v>0</v>
      </c>
      <c r="AM2277">
        <v>0</v>
      </c>
      <c r="AN2277">
        <v>0</v>
      </c>
      <c r="AO2277">
        <v>0</v>
      </c>
      <c r="AP2277">
        <v>2</v>
      </c>
      <c r="AQ2277">
        <v>0</v>
      </c>
      <c r="AR2277">
        <v>0</v>
      </c>
      <c r="AS2277">
        <v>0</v>
      </c>
      <c r="AT2277" s="1">
        <v>455.01</v>
      </c>
      <c r="AU2277" s="1">
        <v>910.02</v>
      </c>
      <c r="AV2277" s="1">
        <v>0</v>
      </c>
      <c r="AW2277" s="1">
        <v>910.02</v>
      </c>
      <c r="AX2277" t="s">
        <v>1866</v>
      </c>
    </row>
    <row r="2278" spans="1:50" x14ac:dyDescent="0.25">
      <c r="A2278" t="s">
        <v>2617</v>
      </c>
      <c r="B2278" t="s">
        <v>101</v>
      </c>
      <c r="C2278" t="s">
        <v>171</v>
      </c>
      <c r="D2278" t="s">
        <v>2618</v>
      </c>
      <c r="E2278" t="s">
        <v>2619</v>
      </c>
      <c r="F2278" t="s">
        <v>493</v>
      </c>
      <c r="G2278" t="s">
        <v>71</v>
      </c>
      <c r="H2278" t="s">
        <v>106</v>
      </c>
      <c r="I2278" t="s">
        <v>230</v>
      </c>
      <c r="J2278" t="s">
        <v>494</v>
      </c>
      <c r="K2278" t="s">
        <v>495</v>
      </c>
      <c r="L2278" t="s">
        <v>61</v>
      </c>
      <c r="M2278" t="s">
        <v>76</v>
      </c>
      <c r="N2278" t="s">
        <v>76</v>
      </c>
      <c r="O2278" t="s">
        <v>76</v>
      </c>
      <c r="P2278" t="s">
        <v>110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 s="1" t="s">
        <v>78</v>
      </c>
      <c r="AU2278" s="1">
        <v>0</v>
      </c>
      <c r="AV2278" s="1">
        <v>0</v>
      </c>
      <c r="AW2278" s="1">
        <v>0</v>
      </c>
      <c r="AX2278" t="s">
        <v>495</v>
      </c>
    </row>
    <row r="2279" spans="1:50" x14ac:dyDescent="0.25">
      <c r="A2279" t="s">
        <v>3561</v>
      </c>
      <c r="B2279" t="s">
        <v>67</v>
      </c>
      <c r="C2279" t="s">
        <v>284</v>
      </c>
      <c r="D2279" t="s">
        <v>3562</v>
      </c>
      <c r="E2279" t="s">
        <v>3563</v>
      </c>
      <c r="F2279" t="s">
        <v>911</v>
      </c>
      <c r="G2279" t="s">
        <v>71</v>
      </c>
      <c r="H2279" t="s">
        <v>72</v>
      </c>
      <c r="I2279" t="s">
        <v>73</v>
      </c>
      <c r="J2279" t="s">
        <v>912</v>
      </c>
      <c r="K2279" t="s">
        <v>913</v>
      </c>
      <c r="L2279" t="s">
        <v>61</v>
      </c>
      <c r="M2279" t="s">
        <v>76</v>
      </c>
      <c r="N2279" t="s">
        <v>76</v>
      </c>
      <c r="O2279" t="s">
        <v>76</v>
      </c>
      <c r="P2279" t="s">
        <v>77</v>
      </c>
      <c r="Q2279">
        <v>11</v>
      </c>
      <c r="R2279">
        <v>11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10</v>
      </c>
      <c r="AL2279">
        <v>0</v>
      </c>
      <c r="AM2279">
        <v>0</v>
      </c>
      <c r="AN2279">
        <v>1</v>
      </c>
      <c r="AO2279">
        <v>0</v>
      </c>
      <c r="AP2279">
        <v>11</v>
      </c>
      <c r="AQ2279">
        <v>0</v>
      </c>
      <c r="AR2279">
        <v>0</v>
      </c>
      <c r="AS2279">
        <v>0</v>
      </c>
      <c r="AT2279" s="1">
        <v>288.47000000000003</v>
      </c>
      <c r="AU2279" s="1">
        <v>3173.17</v>
      </c>
      <c r="AV2279" s="1">
        <v>0</v>
      </c>
      <c r="AW2279" s="1">
        <v>0</v>
      </c>
      <c r="AX2279" t="s">
        <v>913</v>
      </c>
    </row>
    <row r="2280" spans="1:50" x14ac:dyDescent="0.25">
      <c r="A2280" t="s">
        <v>3564</v>
      </c>
      <c r="B2280" t="s">
        <v>67</v>
      </c>
      <c r="C2280" t="s">
        <v>129</v>
      </c>
      <c r="D2280" t="s">
        <v>3565</v>
      </c>
      <c r="E2280" t="s">
        <v>3566</v>
      </c>
      <c r="F2280" t="s">
        <v>618</v>
      </c>
      <c r="G2280" t="s">
        <v>71</v>
      </c>
      <c r="H2280" t="s">
        <v>72</v>
      </c>
      <c r="I2280" t="s">
        <v>73</v>
      </c>
      <c r="J2280" t="s">
        <v>619</v>
      </c>
      <c r="K2280" t="s">
        <v>620</v>
      </c>
      <c r="L2280" t="s">
        <v>61</v>
      </c>
      <c r="M2280" t="s">
        <v>62</v>
      </c>
      <c r="N2280" t="s">
        <v>63</v>
      </c>
      <c r="O2280" t="s">
        <v>85</v>
      </c>
      <c r="P2280" t="s">
        <v>77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 s="1" t="s">
        <v>78</v>
      </c>
      <c r="AU2280" s="1">
        <v>0</v>
      </c>
      <c r="AV2280" s="1">
        <v>0</v>
      </c>
      <c r="AW2280" s="1">
        <v>0</v>
      </c>
      <c r="AX2280" t="s">
        <v>620</v>
      </c>
    </row>
    <row r="2281" spans="1:50" x14ac:dyDescent="0.25">
      <c r="A2281" t="s">
        <v>8202</v>
      </c>
      <c r="B2281" t="s">
        <v>67</v>
      </c>
      <c r="C2281" t="s">
        <v>284</v>
      </c>
      <c r="D2281" t="s">
        <v>8203</v>
      </c>
      <c r="E2281" t="s">
        <v>3582</v>
      </c>
      <c r="F2281" t="s">
        <v>892</v>
      </c>
      <c r="G2281" t="s">
        <v>71</v>
      </c>
      <c r="H2281" t="s">
        <v>72</v>
      </c>
      <c r="I2281" t="s">
        <v>391</v>
      </c>
      <c r="J2281" t="s">
        <v>893</v>
      </c>
      <c r="K2281" t="s">
        <v>894</v>
      </c>
      <c r="L2281" t="s">
        <v>61</v>
      </c>
      <c r="M2281" t="s">
        <v>76</v>
      </c>
      <c r="N2281" t="s">
        <v>76</v>
      </c>
      <c r="O2281" t="s">
        <v>76</v>
      </c>
      <c r="P2281" t="s">
        <v>77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106</v>
      </c>
      <c r="AH2281">
        <v>0</v>
      </c>
      <c r="AI2281">
        <v>106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106</v>
      </c>
      <c r="AS2281">
        <v>106</v>
      </c>
      <c r="AT2281" s="1">
        <v>455.92509999999999</v>
      </c>
      <c r="AU2281" s="1">
        <v>0</v>
      </c>
      <c r="AV2281" s="1">
        <v>48328.060599999997</v>
      </c>
      <c r="AW2281" s="1">
        <v>0</v>
      </c>
      <c r="AX2281" t="s">
        <v>894</v>
      </c>
    </row>
    <row r="2282" spans="1:50" x14ac:dyDescent="0.25">
      <c r="A2282" t="s">
        <v>3567</v>
      </c>
      <c r="B2282" t="s">
        <v>67</v>
      </c>
      <c r="C2282">
        <v>2014</v>
      </c>
      <c r="D2282" t="s">
        <v>3568</v>
      </c>
      <c r="E2282" t="s">
        <v>311</v>
      </c>
      <c r="F2282" t="s">
        <v>312</v>
      </c>
      <c r="G2282" t="s">
        <v>71</v>
      </c>
      <c r="H2282" t="s">
        <v>72</v>
      </c>
      <c r="I2282" t="s">
        <v>73</v>
      </c>
      <c r="J2282" t="s">
        <v>313</v>
      </c>
      <c r="K2282" t="s">
        <v>314</v>
      </c>
      <c r="L2282" t="s">
        <v>61</v>
      </c>
      <c r="M2282" t="s">
        <v>76</v>
      </c>
      <c r="N2282" t="s">
        <v>76</v>
      </c>
      <c r="O2282" t="s">
        <v>76</v>
      </c>
      <c r="P2282" t="s">
        <v>77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 s="1" t="s">
        <v>78</v>
      </c>
      <c r="AU2282" s="1">
        <v>0</v>
      </c>
      <c r="AV2282" s="1">
        <v>0</v>
      </c>
      <c r="AW2282" s="1">
        <v>0</v>
      </c>
      <c r="AX2282" t="s">
        <v>314</v>
      </c>
    </row>
    <row r="2283" spans="1:50" x14ac:dyDescent="0.25">
      <c r="A2283" t="s">
        <v>3569</v>
      </c>
      <c r="B2283" t="s">
        <v>67</v>
      </c>
      <c r="C2283">
        <v>2014</v>
      </c>
      <c r="D2283" t="s">
        <v>3570</v>
      </c>
      <c r="E2283" t="s">
        <v>834</v>
      </c>
      <c r="F2283" t="s">
        <v>451</v>
      </c>
      <c r="G2283" t="s">
        <v>71</v>
      </c>
      <c r="H2283" t="s">
        <v>72</v>
      </c>
      <c r="I2283" t="s">
        <v>73</v>
      </c>
      <c r="J2283" t="s">
        <v>452</v>
      </c>
      <c r="K2283" t="s">
        <v>453</v>
      </c>
      <c r="L2283" t="s">
        <v>61</v>
      </c>
      <c r="M2283" t="s">
        <v>76</v>
      </c>
      <c r="N2283" t="s">
        <v>76</v>
      </c>
      <c r="O2283" t="s">
        <v>76</v>
      </c>
      <c r="P2283" t="s">
        <v>77</v>
      </c>
      <c r="Q2283">
        <v>227</v>
      </c>
      <c r="R2283">
        <v>227</v>
      </c>
      <c r="S2283">
        <v>227</v>
      </c>
      <c r="T2283">
        <v>227</v>
      </c>
      <c r="U2283">
        <v>227</v>
      </c>
      <c r="V2283">
        <v>227</v>
      </c>
      <c r="W2283">
        <v>227</v>
      </c>
      <c r="X2283">
        <v>227</v>
      </c>
      <c r="Y2283">
        <v>227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1</v>
      </c>
      <c r="AK2283">
        <v>227</v>
      </c>
      <c r="AL2283">
        <v>0</v>
      </c>
      <c r="AM2283">
        <v>0</v>
      </c>
      <c r="AN2283">
        <v>0</v>
      </c>
      <c r="AO2283">
        <v>0</v>
      </c>
      <c r="AP2283">
        <v>227</v>
      </c>
      <c r="AQ2283">
        <v>0</v>
      </c>
      <c r="AR2283">
        <v>0</v>
      </c>
      <c r="AS2283">
        <v>0</v>
      </c>
      <c r="AT2283" s="1">
        <v>539.64</v>
      </c>
      <c r="AU2283" s="1">
        <v>122498.28</v>
      </c>
      <c r="AV2283" s="1">
        <v>0</v>
      </c>
      <c r="AW2283" s="1">
        <v>122498.28</v>
      </c>
      <c r="AX2283" t="s">
        <v>453</v>
      </c>
    </row>
    <row r="2284" spans="1:50" x14ac:dyDescent="0.25">
      <c r="A2284" t="s">
        <v>3571</v>
      </c>
      <c r="B2284" t="s">
        <v>51</v>
      </c>
      <c r="C2284" t="s">
        <v>3572</v>
      </c>
      <c r="D2284" t="s">
        <v>3573</v>
      </c>
      <c r="E2284" t="s">
        <v>3574</v>
      </c>
      <c r="F2284" t="s">
        <v>3575</v>
      </c>
      <c r="G2284" t="s">
        <v>116</v>
      </c>
      <c r="H2284" t="s">
        <v>72</v>
      </c>
      <c r="I2284" t="s">
        <v>2361</v>
      </c>
      <c r="J2284" t="s">
        <v>3576</v>
      </c>
      <c r="K2284" t="s">
        <v>3577</v>
      </c>
      <c r="L2284" t="s">
        <v>61</v>
      </c>
      <c r="M2284" t="s">
        <v>76</v>
      </c>
      <c r="N2284" t="s">
        <v>76</v>
      </c>
      <c r="O2284" t="s">
        <v>76</v>
      </c>
      <c r="P2284" t="s">
        <v>65</v>
      </c>
      <c r="Q2284">
        <v>130</v>
      </c>
      <c r="R2284">
        <v>130</v>
      </c>
      <c r="S2284">
        <v>128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850</v>
      </c>
      <c r="AF2284">
        <v>0</v>
      </c>
      <c r="AG2284">
        <v>0</v>
      </c>
      <c r="AH2284">
        <v>0</v>
      </c>
      <c r="AI2284">
        <v>850</v>
      </c>
      <c r="AJ2284">
        <v>2002</v>
      </c>
      <c r="AK2284">
        <v>130</v>
      </c>
      <c r="AL2284">
        <v>0</v>
      </c>
      <c r="AM2284">
        <v>0</v>
      </c>
      <c r="AN2284">
        <v>0</v>
      </c>
      <c r="AO2284">
        <v>0</v>
      </c>
      <c r="AP2284">
        <v>130</v>
      </c>
      <c r="AQ2284">
        <v>136</v>
      </c>
      <c r="AR2284">
        <v>714</v>
      </c>
      <c r="AS2284">
        <v>850</v>
      </c>
      <c r="AT2284" s="1">
        <v>419.99</v>
      </c>
      <c r="AU2284" s="1">
        <v>54598.700000000004</v>
      </c>
      <c r="AV2284" s="1">
        <v>356991.5</v>
      </c>
      <c r="AW2284" s="1">
        <v>0</v>
      </c>
      <c r="AX2284" t="s">
        <v>3577</v>
      </c>
    </row>
    <row r="2285" spans="1:50" x14ac:dyDescent="0.25">
      <c r="A2285" t="s">
        <v>4095</v>
      </c>
      <c r="B2285" t="s">
        <v>190</v>
      </c>
      <c r="C2285" t="s">
        <v>171</v>
      </c>
      <c r="D2285" t="s">
        <v>4096</v>
      </c>
      <c r="E2285" t="s">
        <v>1050</v>
      </c>
      <c r="F2285" t="s">
        <v>1051</v>
      </c>
      <c r="G2285" t="s">
        <v>71</v>
      </c>
      <c r="H2285" t="s">
        <v>106</v>
      </c>
      <c r="I2285" t="s">
        <v>73</v>
      </c>
      <c r="J2285" t="s">
        <v>1052</v>
      </c>
      <c r="K2285" t="s">
        <v>1053</v>
      </c>
      <c r="L2285" t="s">
        <v>196</v>
      </c>
      <c r="M2285" t="s">
        <v>76</v>
      </c>
      <c r="N2285" t="s">
        <v>76</v>
      </c>
      <c r="O2285" t="s">
        <v>76</v>
      </c>
      <c r="P2285" t="s">
        <v>110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50</v>
      </c>
      <c r="AH2285">
        <v>0</v>
      </c>
      <c r="AI2285">
        <v>50</v>
      </c>
      <c r="AJ2285">
        <v>135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50</v>
      </c>
      <c r="AR2285">
        <v>0</v>
      </c>
      <c r="AS2285">
        <v>0</v>
      </c>
      <c r="AT2285" s="1">
        <v>470.786</v>
      </c>
      <c r="AU2285" s="1">
        <v>0</v>
      </c>
      <c r="AV2285" s="1">
        <v>23539.3</v>
      </c>
      <c r="AW2285" s="1">
        <v>0</v>
      </c>
      <c r="AX2285" t="s">
        <v>1053</v>
      </c>
    </row>
    <row r="2286" spans="1:50" x14ac:dyDescent="0.25">
      <c r="A2286" t="s">
        <v>4097</v>
      </c>
      <c r="B2286" t="s">
        <v>101</v>
      </c>
      <c r="C2286" t="s">
        <v>251</v>
      </c>
      <c r="D2286" t="s">
        <v>4098</v>
      </c>
      <c r="E2286" t="s">
        <v>4099</v>
      </c>
      <c r="F2286" t="s">
        <v>474</v>
      </c>
      <c r="G2286" t="s">
        <v>71</v>
      </c>
      <c r="H2286" t="s">
        <v>106</v>
      </c>
      <c r="I2286" t="s">
        <v>230</v>
      </c>
      <c r="J2286" t="s">
        <v>475</v>
      </c>
      <c r="K2286" t="s">
        <v>476</v>
      </c>
      <c r="L2286" t="s">
        <v>61</v>
      </c>
      <c r="M2286" t="s">
        <v>76</v>
      </c>
      <c r="N2286" t="s">
        <v>76</v>
      </c>
      <c r="O2286" t="s">
        <v>76</v>
      </c>
      <c r="P2286" t="s">
        <v>110</v>
      </c>
      <c r="Q2286">
        <v>1</v>
      </c>
      <c r="R2286">
        <v>1</v>
      </c>
      <c r="S2286">
        <v>1</v>
      </c>
      <c r="T2286">
        <v>1</v>
      </c>
      <c r="U2286">
        <v>1</v>
      </c>
      <c r="V2286">
        <v>1</v>
      </c>
      <c r="W2286">
        <v>1</v>
      </c>
      <c r="X2286">
        <v>1</v>
      </c>
      <c r="Y2286">
        <v>1</v>
      </c>
      <c r="Z2286">
        <v>1</v>
      </c>
      <c r="AA2286">
        <v>1</v>
      </c>
      <c r="AB2286">
        <v>1</v>
      </c>
      <c r="AC2286">
        <v>1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</v>
      </c>
      <c r="AL2286">
        <v>0</v>
      </c>
      <c r="AM2286">
        <v>0</v>
      </c>
      <c r="AN2286">
        <v>0</v>
      </c>
      <c r="AO2286">
        <v>0</v>
      </c>
      <c r="AP2286">
        <v>1</v>
      </c>
      <c r="AQ2286">
        <v>0</v>
      </c>
      <c r="AR2286">
        <v>0</v>
      </c>
      <c r="AS2286">
        <v>0</v>
      </c>
      <c r="AT2286" s="1">
        <v>855.47</v>
      </c>
      <c r="AU2286" s="1">
        <v>855.47</v>
      </c>
      <c r="AV2286" s="1">
        <v>0</v>
      </c>
      <c r="AW2286" s="1">
        <v>855.47</v>
      </c>
      <c r="AX2286" t="s">
        <v>476</v>
      </c>
    </row>
    <row r="2287" spans="1:50" x14ac:dyDescent="0.25">
      <c r="A2287" t="s">
        <v>5962</v>
      </c>
      <c r="B2287" t="s">
        <v>67</v>
      </c>
      <c r="C2287">
        <v>2014</v>
      </c>
      <c r="D2287" t="s">
        <v>5963</v>
      </c>
      <c r="E2287" t="s">
        <v>389</v>
      </c>
      <c r="F2287" t="s">
        <v>390</v>
      </c>
      <c r="G2287" t="s">
        <v>71</v>
      </c>
      <c r="H2287" t="s">
        <v>72</v>
      </c>
      <c r="I2287" t="s">
        <v>391</v>
      </c>
      <c r="J2287" t="s">
        <v>392</v>
      </c>
      <c r="K2287" t="s">
        <v>393</v>
      </c>
      <c r="L2287" t="s">
        <v>61</v>
      </c>
      <c r="M2287" t="s">
        <v>62</v>
      </c>
      <c r="N2287" t="s">
        <v>76</v>
      </c>
      <c r="O2287" t="s">
        <v>76</v>
      </c>
      <c r="P2287" t="s">
        <v>77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 s="1" t="s">
        <v>78</v>
      </c>
      <c r="AU2287" s="1">
        <v>0</v>
      </c>
      <c r="AV2287" s="1">
        <v>0</v>
      </c>
      <c r="AW2287" s="1">
        <v>0</v>
      </c>
      <c r="AX2287" t="s">
        <v>393</v>
      </c>
    </row>
    <row r="2288" spans="1:50" x14ac:dyDescent="0.25">
      <c r="A2288" t="s">
        <v>5964</v>
      </c>
      <c r="B2288" t="s">
        <v>51</v>
      </c>
      <c r="C2288" t="s">
        <v>156</v>
      </c>
      <c r="D2288" t="s">
        <v>5965</v>
      </c>
      <c r="E2288" t="s">
        <v>749</v>
      </c>
      <c r="F2288" t="s">
        <v>748</v>
      </c>
      <c r="G2288" t="s">
        <v>56</v>
      </c>
      <c r="H2288" t="s">
        <v>57</v>
      </c>
      <c r="I2288" t="s">
        <v>58</v>
      </c>
      <c r="J2288" t="s">
        <v>749</v>
      </c>
      <c r="K2288" t="s">
        <v>750</v>
      </c>
      <c r="L2288" t="s">
        <v>61</v>
      </c>
      <c r="M2288" t="s">
        <v>76</v>
      </c>
      <c r="N2288" t="s">
        <v>76</v>
      </c>
      <c r="O2288" t="s">
        <v>76</v>
      </c>
      <c r="P2288" t="s">
        <v>65</v>
      </c>
      <c r="Q2288">
        <v>2128</v>
      </c>
      <c r="R2288">
        <v>2128</v>
      </c>
      <c r="S2288">
        <v>2128</v>
      </c>
      <c r="T2288">
        <v>1830</v>
      </c>
      <c r="U2288">
        <v>885</v>
      </c>
      <c r="V2288">
        <v>525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2610</v>
      </c>
      <c r="AH2288">
        <v>0</v>
      </c>
      <c r="AI2288">
        <v>2610</v>
      </c>
      <c r="AJ2288">
        <v>38</v>
      </c>
      <c r="AK2288">
        <v>2016</v>
      </c>
      <c r="AL2288">
        <v>112</v>
      </c>
      <c r="AM2288">
        <v>0</v>
      </c>
      <c r="AN2288">
        <v>0</v>
      </c>
      <c r="AO2288">
        <v>0</v>
      </c>
      <c r="AP2288">
        <v>2128</v>
      </c>
      <c r="AQ2288">
        <v>1980</v>
      </c>
      <c r="AR2288">
        <v>630</v>
      </c>
      <c r="AS2288">
        <v>720</v>
      </c>
      <c r="AT2288" s="1">
        <v>697.09</v>
      </c>
      <c r="AU2288" s="1">
        <v>1483407.52</v>
      </c>
      <c r="AV2288" s="1">
        <v>1819404.9000000001</v>
      </c>
      <c r="AW2288" s="1">
        <v>0</v>
      </c>
      <c r="AX2288" t="s">
        <v>750</v>
      </c>
    </row>
    <row r="2289" spans="1:50" x14ac:dyDescent="0.25">
      <c r="A2289" t="s">
        <v>5966</v>
      </c>
      <c r="B2289" t="s">
        <v>67</v>
      </c>
      <c r="C2289" t="s">
        <v>575</v>
      </c>
      <c r="D2289" t="s">
        <v>5967</v>
      </c>
      <c r="E2289" t="s">
        <v>5968</v>
      </c>
      <c r="F2289" t="s">
        <v>229</v>
      </c>
      <c r="G2289" t="s">
        <v>71</v>
      </c>
      <c r="H2289" t="s">
        <v>72</v>
      </c>
      <c r="I2289" t="s">
        <v>230</v>
      </c>
      <c r="J2289" t="s">
        <v>231</v>
      </c>
      <c r="K2289" t="s">
        <v>229</v>
      </c>
      <c r="L2289" t="s">
        <v>61</v>
      </c>
      <c r="M2289" t="s">
        <v>62</v>
      </c>
      <c r="N2289" t="s">
        <v>76</v>
      </c>
      <c r="O2289" t="s">
        <v>76</v>
      </c>
      <c r="P2289" t="s">
        <v>77</v>
      </c>
      <c r="Q2289">
        <v>98</v>
      </c>
      <c r="R2289">
        <v>98</v>
      </c>
      <c r="S2289">
        <v>98</v>
      </c>
      <c r="T2289">
        <v>98</v>
      </c>
      <c r="U2289">
        <v>98</v>
      </c>
      <c r="V2289">
        <v>98</v>
      </c>
      <c r="W2289">
        <v>98</v>
      </c>
      <c r="X2289">
        <v>88</v>
      </c>
      <c r="Y2289">
        <v>88</v>
      </c>
      <c r="Z2289">
        <v>88</v>
      </c>
      <c r="AA2289">
        <v>88</v>
      </c>
      <c r="AB2289">
        <v>88</v>
      </c>
      <c r="AC2289">
        <v>88</v>
      </c>
      <c r="AD2289">
        <v>88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98</v>
      </c>
      <c r="AL2289">
        <v>0</v>
      </c>
      <c r="AM2289">
        <v>0</v>
      </c>
      <c r="AN2289">
        <v>0</v>
      </c>
      <c r="AO2289">
        <v>0</v>
      </c>
      <c r="AP2289">
        <v>98</v>
      </c>
      <c r="AQ2289">
        <v>0</v>
      </c>
      <c r="AR2289">
        <v>0</v>
      </c>
      <c r="AS2289">
        <v>0</v>
      </c>
      <c r="AT2289" s="1">
        <v>564.52</v>
      </c>
      <c r="AU2289" s="1">
        <v>55322.96</v>
      </c>
      <c r="AV2289" s="1">
        <v>0</v>
      </c>
      <c r="AW2289" s="1">
        <v>49677.759999999995</v>
      </c>
      <c r="AX2289" t="s">
        <v>229</v>
      </c>
    </row>
    <row r="2290" spans="1:50" x14ac:dyDescent="0.25">
      <c r="A2290" t="s">
        <v>5969</v>
      </c>
      <c r="B2290" t="s">
        <v>190</v>
      </c>
      <c r="C2290" t="s">
        <v>303</v>
      </c>
      <c r="D2290" t="s">
        <v>5970</v>
      </c>
      <c r="E2290" t="s">
        <v>5971</v>
      </c>
      <c r="F2290" t="s">
        <v>1267</v>
      </c>
      <c r="G2290" t="s">
        <v>56</v>
      </c>
      <c r="H2290" t="s">
        <v>57</v>
      </c>
      <c r="I2290" t="s">
        <v>90</v>
      </c>
      <c r="J2290" t="s">
        <v>91</v>
      </c>
      <c r="K2290" t="s">
        <v>1268</v>
      </c>
      <c r="L2290" t="s">
        <v>196</v>
      </c>
      <c r="M2290" t="s">
        <v>196</v>
      </c>
      <c r="N2290" t="s">
        <v>826</v>
      </c>
      <c r="O2290" t="s">
        <v>757</v>
      </c>
      <c r="P2290" t="s">
        <v>65</v>
      </c>
      <c r="Q2290">
        <v>1</v>
      </c>
      <c r="R2290">
        <v>1</v>
      </c>
      <c r="S2290">
        <v>1</v>
      </c>
      <c r="T2290">
        <v>1</v>
      </c>
      <c r="U2290">
        <v>1</v>
      </c>
      <c r="V2290">
        <v>1</v>
      </c>
      <c r="W2290">
        <v>1</v>
      </c>
      <c r="X2290">
        <v>1</v>
      </c>
      <c r="Y2290">
        <v>1</v>
      </c>
      <c r="Z2290">
        <v>1</v>
      </c>
      <c r="AA2290">
        <v>1</v>
      </c>
      <c r="AB2290">
        <v>1</v>
      </c>
      <c r="AC2290">
        <v>1</v>
      </c>
      <c r="AD2290">
        <v>1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</v>
      </c>
      <c r="AL2290">
        <v>0</v>
      </c>
      <c r="AM2290">
        <v>0</v>
      </c>
      <c r="AN2290">
        <v>0</v>
      </c>
      <c r="AO2290">
        <v>0</v>
      </c>
      <c r="AP2290">
        <v>1</v>
      </c>
      <c r="AQ2290">
        <v>0</v>
      </c>
      <c r="AR2290">
        <v>0</v>
      </c>
      <c r="AS2290">
        <v>0</v>
      </c>
      <c r="AT2290" s="1">
        <v>486.37</v>
      </c>
      <c r="AU2290" s="1">
        <v>486.37</v>
      </c>
      <c r="AV2290" s="1">
        <v>0</v>
      </c>
      <c r="AW2290" s="1">
        <v>486.37</v>
      </c>
      <c r="AX2290" t="s">
        <v>1268</v>
      </c>
    </row>
    <row r="2291" spans="1:50" x14ac:dyDescent="0.25">
      <c r="A2291" t="s">
        <v>6048</v>
      </c>
      <c r="B2291" t="s">
        <v>101</v>
      </c>
      <c r="C2291" t="s">
        <v>171</v>
      </c>
      <c r="D2291" t="s">
        <v>6049</v>
      </c>
      <c r="E2291" t="s">
        <v>6050</v>
      </c>
      <c r="F2291" t="s">
        <v>1773</v>
      </c>
      <c r="G2291" t="s">
        <v>71</v>
      </c>
      <c r="H2291" t="s">
        <v>106</v>
      </c>
      <c r="I2291" t="s">
        <v>73</v>
      </c>
      <c r="J2291" t="s">
        <v>1774</v>
      </c>
      <c r="K2291" t="s">
        <v>1775</v>
      </c>
      <c r="L2291" t="s">
        <v>61</v>
      </c>
      <c r="M2291" t="s">
        <v>76</v>
      </c>
      <c r="N2291" t="s">
        <v>76</v>
      </c>
      <c r="O2291" t="s">
        <v>76</v>
      </c>
      <c r="P2291" t="s">
        <v>110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5163</v>
      </c>
      <c r="AH2291">
        <v>0</v>
      </c>
      <c r="AI2291">
        <v>5163</v>
      </c>
      <c r="AJ2291">
        <v>1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5163</v>
      </c>
      <c r="AR2291">
        <v>0</v>
      </c>
      <c r="AS2291">
        <v>878</v>
      </c>
      <c r="AT2291" s="1">
        <v>344.57760000000002</v>
      </c>
      <c r="AU2291" s="1">
        <v>0</v>
      </c>
      <c r="AV2291" s="1">
        <v>1779054.1488000001</v>
      </c>
      <c r="AW2291" s="1">
        <v>0</v>
      </c>
      <c r="AX2291" t="s">
        <v>1775</v>
      </c>
    </row>
    <row r="2292" spans="1:50" x14ac:dyDescent="0.25">
      <c r="A2292" t="s">
        <v>4100</v>
      </c>
      <c r="B2292" t="s">
        <v>51</v>
      </c>
      <c r="C2292" t="s">
        <v>122</v>
      </c>
      <c r="D2292" t="s">
        <v>4101</v>
      </c>
      <c r="E2292" t="s">
        <v>4102</v>
      </c>
      <c r="F2292" t="s">
        <v>275</v>
      </c>
      <c r="G2292" t="s">
        <v>76</v>
      </c>
      <c r="H2292" t="s">
        <v>57</v>
      </c>
      <c r="I2292" t="s">
        <v>126</v>
      </c>
      <c r="J2292" t="s">
        <v>76</v>
      </c>
      <c r="K2292" t="s">
        <v>76</v>
      </c>
      <c r="L2292" t="s">
        <v>61</v>
      </c>
      <c r="M2292" t="s">
        <v>62</v>
      </c>
      <c r="N2292" t="s">
        <v>76</v>
      </c>
      <c r="O2292" t="s">
        <v>76</v>
      </c>
      <c r="P2292" t="s">
        <v>127</v>
      </c>
      <c r="Q2292">
        <v>22</v>
      </c>
      <c r="R2292">
        <v>22</v>
      </c>
      <c r="S2292">
        <v>18</v>
      </c>
      <c r="T2292">
        <v>18</v>
      </c>
      <c r="U2292">
        <v>10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22</v>
      </c>
      <c r="AL2292">
        <v>0</v>
      </c>
      <c r="AM2292">
        <v>0</v>
      </c>
      <c r="AN2292">
        <v>0</v>
      </c>
      <c r="AO2292">
        <v>0</v>
      </c>
      <c r="AP2292">
        <v>22</v>
      </c>
      <c r="AQ2292">
        <v>0</v>
      </c>
      <c r="AR2292">
        <v>0</v>
      </c>
      <c r="AS2292">
        <v>0</v>
      </c>
      <c r="AT2292" s="1">
        <v>8522</v>
      </c>
      <c r="AU2292" s="1">
        <v>187484</v>
      </c>
      <c r="AV2292" s="1">
        <v>0</v>
      </c>
      <c r="AW2292" s="1">
        <v>0</v>
      </c>
      <c r="AX2292" t="s">
        <v>275</v>
      </c>
    </row>
    <row r="2293" spans="1:50" x14ac:dyDescent="0.25">
      <c r="A2293" t="s">
        <v>4103</v>
      </c>
      <c r="B2293" t="s">
        <v>51</v>
      </c>
      <c r="C2293">
        <v>2013</v>
      </c>
      <c r="D2293" t="s">
        <v>4104</v>
      </c>
      <c r="E2293" t="s">
        <v>4105</v>
      </c>
      <c r="F2293" t="s">
        <v>4106</v>
      </c>
      <c r="G2293" t="s">
        <v>2986</v>
      </c>
      <c r="H2293" t="s">
        <v>57</v>
      </c>
      <c r="I2293" t="s">
        <v>58</v>
      </c>
      <c r="J2293" t="s">
        <v>76</v>
      </c>
      <c r="K2293" t="s">
        <v>4107</v>
      </c>
      <c r="L2293" t="s">
        <v>61</v>
      </c>
      <c r="M2293" t="s">
        <v>62</v>
      </c>
      <c r="N2293" t="s">
        <v>63</v>
      </c>
      <c r="O2293" t="s">
        <v>372</v>
      </c>
      <c r="P2293" t="s">
        <v>65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 s="1" t="s">
        <v>78</v>
      </c>
      <c r="AU2293" s="1">
        <v>0</v>
      </c>
      <c r="AV2293" s="1">
        <v>0</v>
      </c>
      <c r="AW2293" s="1">
        <v>0</v>
      </c>
      <c r="AX2293" t="s">
        <v>4107</v>
      </c>
    </row>
    <row r="2294" spans="1:50" x14ac:dyDescent="0.25">
      <c r="A2294" t="s">
        <v>4108</v>
      </c>
      <c r="B2294" t="s">
        <v>190</v>
      </c>
      <c r="C2294" t="s">
        <v>791</v>
      </c>
      <c r="D2294" t="s">
        <v>4109</v>
      </c>
      <c r="E2294" t="s">
        <v>4110</v>
      </c>
      <c r="F2294" t="s">
        <v>900</v>
      </c>
      <c r="G2294" t="s">
        <v>71</v>
      </c>
      <c r="H2294" t="s">
        <v>106</v>
      </c>
      <c r="I2294" t="s">
        <v>230</v>
      </c>
      <c r="J2294" t="s">
        <v>901</v>
      </c>
      <c r="K2294" t="s">
        <v>902</v>
      </c>
      <c r="L2294" t="s">
        <v>196</v>
      </c>
      <c r="M2294" t="s">
        <v>76</v>
      </c>
      <c r="N2294" t="s">
        <v>76</v>
      </c>
      <c r="O2294" t="s">
        <v>76</v>
      </c>
      <c r="P2294" t="s">
        <v>110</v>
      </c>
      <c r="Q2294">
        <v>1076</v>
      </c>
      <c r="R2294">
        <v>1076</v>
      </c>
      <c r="S2294">
        <v>1076</v>
      </c>
      <c r="T2294">
        <v>1076</v>
      </c>
      <c r="U2294">
        <v>1076</v>
      </c>
      <c r="V2294">
        <v>1076</v>
      </c>
      <c r="W2294">
        <v>1076</v>
      </c>
      <c r="X2294">
        <v>1076</v>
      </c>
      <c r="Y2294">
        <v>1076</v>
      </c>
      <c r="Z2294">
        <v>1076</v>
      </c>
      <c r="AA2294">
        <v>1076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568</v>
      </c>
      <c r="AL2294">
        <v>0</v>
      </c>
      <c r="AM2294">
        <v>0</v>
      </c>
      <c r="AN2294">
        <v>0</v>
      </c>
      <c r="AO2294">
        <v>508</v>
      </c>
      <c r="AP2294">
        <v>1076</v>
      </c>
      <c r="AQ2294">
        <v>0</v>
      </c>
      <c r="AR2294">
        <v>0</v>
      </c>
      <c r="AS2294">
        <v>0</v>
      </c>
      <c r="AT2294" s="1">
        <v>687.93</v>
      </c>
      <c r="AU2294" s="1">
        <v>740212.67999999993</v>
      </c>
      <c r="AV2294" s="1">
        <v>0</v>
      </c>
      <c r="AW2294" s="1">
        <v>740212.67999999993</v>
      </c>
      <c r="AX2294" t="s">
        <v>902</v>
      </c>
    </row>
    <row r="2295" spans="1:50" x14ac:dyDescent="0.25">
      <c r="A2295" t="s">
        <v>4211</v>
      </c>
      <c r="B2295" t="s">
        <v>101</v>
      </c>
      <c r="C2295" t="s">
        <v>171</v>
      </c>
      <c r="D2295" t="s">
        <v>4212</v>
      </c>
      <c r="E2295" t="s">
        <v>4213</v>
      </c>
      <c r="F2295" t="s">
        <v>1614</v>
      </c>
      <c r="G2295" t="s">
        <v>71</v>
      </c>
      <c r="H2295" t="s">
        <v>106</v>
      </c>
      <c r="I2295" t="s">
        <v>73</v>
      </c>
      <c r="J2295" t="s">
        <v>2854</v>
      </c>
      <c r="K2295" t="s">
        <v>2855</v>
      </c>
      <c r="L2295" t="s">
        <v>61</v>
      </c>
      <c r="M2295" t="s">
        <v>76</v>
      </c>
      <c r="N2295" t="s">
        <v>76</v>
      </c>
      <c r="O2295" t="s">
        <v>76</v>
      </c>
      <c r="P2295" t="s">
        <v>110</v>
      </c>
      <c r="Q2295">
        <v>77</v>
      </c>
      <c r="R2295">
        <v>77</v>
      </c>
      <c r="S2295">
        <v>77</v>
      </c>
      <c r="T2295">
        <v>77</v>
      </c>
      <c r="U2295">
        <v>51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1</v>
      </c>
      <c r="AK2295">
        <v>77</v>
      </c>
      <c r="AL2295">
        <v>0</v>
      </c>
      <c r="AM2295">
        <v>0</v>
      </c>
      <c r="AN2295">
        <v>0</v>
      </c>
      <c r="AO2295">
        <v>0</v>
      </c>
      <c r="AP2295">
        <v>77</v>
      </c>
      <c r="AQ2295">
        <v>0</v>
      </c>
      <c r="AR2295">
        <v>0</v>
      </c>
      <c r="AS2295">
        <v>0</v>
      </c>
      <c r="AT2295" s="1">
        <v>692.7115</v>
      </c>
      <c r="AU2295" s="1">
        <v>53338.785499999998</v>
      </c>
      <c r="AV2295" s="1">
        <v>0</v>
      </c>
      <c r="AW2295" s="1">
        <v>0</v>
      </c>
      <c r="AX2295" t="s">
        <v>2855</v>
      </c>
    </row>
    <row r="2296" spans="1:50" x14ac:dyDescent="0.25">
      <c r="A2296" t="s">
        <v>4214</v>
      </c>
      <c r="B2296" t="s">
        <v>67</v>
      </c>
      <c r="C2296" t="s">
        <v>575</v>
      </c>
      <c r="D2296" t="s">
        <v>4215</v>
      </c>
      <c r="E2296" t="s">
        <v>4216</v>
      </c>
      <c r="F2296" t="s">
        <v>618</v>
      </c>
      <c r="G2296" t="s">
        <v>71</v>
      </c>
      <c r="H2296" t="s">
        <v>72</v>
      </c>
      <c r="I2296" t="s">
        <v>73</v>
      </c>
      <c r="J2296" t="s">
        <v>619</v>
      </c>
      <c r="K2296" t="s">
        <v>620</v>
      </c>
      <c r="L2296" t="s">
        <v>61</v>
      </c>
      <c r="M2296" t="s">
        <v>62</v>
      </c>
      <c r="N2296" t="s">
        <v>63</v>
      </c>
      <c r="O2296" t="s">
        <v>85</v>
      </c>
      <c r="P2296" t="s">
        <v>77</v>
      </c>
      <c r="Q2296">
        <v>111</v>
      </c>
      <c r="R2296">
        <v>111</v>
      </c>
      <c r="S2296">
        <v>111</v>
      </c>
      <c r="T2296">
        <v>111</v>
      </c>
      <c r="U2296">
        <v>111</v>
      </c>
      <c r="V2296">
        <v>111</v>
      </c>
      <c r="W2296">
        <v>111</v>
      </c>
      <c r="X2296">
        <v>111</v>
      </c>
      <c r="Y2296">
        <v>111</v>
      </c>
      <c r="Z2296">
        <v>111</v>
      </c>
      <c r="AA2296">
        <v>111</v>
      </c>
      <c r="AB2296">
        <v>111</v>
      </c>
      <c r="AC2296">
        <v>111</v>
      </c>
      <c r="AD2296">
        <v>111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111</v>
      </c>
      <c r="AL2296">
        <v>0</v>
      </c>
      <c r="AM2296">
        <v>0</v>
      </c>
      <c r="AN2296">
        <v>0</v>
      </c>
      <c r="AO2296">
        <v>0</v>
      </c>
      <c r="AP2296">
        <v>111</v>
      </c>
      <c r="AQ2296">
        <v>0</v>
      </c>
      <c r="AR2296">
        <v>0</v>
      </c>
      <c r="AS2296">
        <v>0</v>
      </c>
      <c r="AT2296" s="1">
        <v>578.36</v>
      </c>
      <c r="AU2296" s="1">
        <v>64197.96</v>
      </c>
      <c r="AV2296" s="1">
        <v>0</v>
      </c>
      <c r="AW2296" s="1">
        <v>64197.96</v>
      </c>
      <c r="AX2296" t="s">
        <v>620</v>
      </c>
    </row>
    <row r="2297" spans="1:50" x14ac:dyDescent="0.25">
      <c r="A2297" t="s">
        <v>6051</v>
      </c>
      <c r="B2297" t="s">
        <v>51</v>
      </c>
      <c r="C2297" t="s">
        <v>143</v>
      </c>
      <c r="D2297" t="s">
        <v>6052</v>
      </c>
      <c r="E2297" t="s">
        <v>6053</v>
      </c>
      <c r="F2297" t="s">
        <v>2527</v>
      </c>
      <c r="G2297" t="s">
        <v>56</v>
      </c>
      <c r="H2297" t="s">
        <v>72</v>
      </c>
      <c r="I2297" t="s">
        <v>90</v>
      </c>
      <c r="J2297" t="s">
        <v>715</v>
      </c>
      <c r="K2297" t="s">
        <v>2528</v>
      </c>
      <c r="L2297" t="s">
        <v>61</v>
      </c>
      <c r="M2297" t="s">
        <v>76</v>
      </c>
      <c r="N2297" t="s">
        <v>76</v>
      </c>
      <c r="O2297" t="s">
        <v>76</v>
      </c>
      <c r="P2297" t="s">
        <v>65</v>
      </c>
      <c r="Q2297">
        <v>45</v>
      </c>
      <c r="R2297">
        <v>45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29</v>
      </c>
      <c r="AK2297">
        <v>45</v>
      </c>
      <c r="AL2297">
        <v>0</v>
      </c>
      <c r="AM2297">
        <v>0</v>
      </c>
      <c r="AN2297">
        <v>0</v>
      </c>
      <c r="AO2297">
        <v>0</v>
      </c>
      <c r="AP2297">
        <v>45</v>
      </c>
      <c r="AQ2297">
        <v>0</v>
      </c>
      <c r="AR2297">
        <v>0</v>
      </c>
      <c r="AS2297">
        <v>28</v>
      </c>
      <c r="AT2297" s="1">
        <v>589.11009999999999</v>
      </c>
      <c r="AU2297" s="1">
        <v>26509.9545</v>
      </c>
      <c r="AV2297" s="1">
        <v>0</v>
      </c>
      <c r="AW2297" s="1">
        <v>0</v>
      </c>
      <c r="AX2297" t="s">
        <v>2528</v>
      </c>
    </row>
    <row r="2298" spans="1:50" x14ac:dyDescent="0.25">
      <c r="A2298" t="s">
        <v>6054</v>
      </c>
      <c r="B2298" t="s">
        <v>67</v>
      </c>
      <c r="C2298">
        <v>2014</v>
      </c>
      <c r="D2298" t="s">
        <v>6055</v>
      </c>
      <c r="E2298" t="s">
        <v>5008</v>
      </c>
      <c r="F2298" t="s">
        <v>5009</v>
      </c>
      <c r="G2298" t="s">
        <v>71</v>
      </c>
      <c r="H2298" t="s">
        <v>72</v>
      </c>
      <c r="I2298" t="s">
        <v>73</v>
      </c>
      <c r="J2298" t="s">
        <v>5010</v>
      </c>
      <c r="K2298" t="s">
        <v>5011</v>
      </c>
      <c r="L2298" t="s">
        <v>61</v>
      </c>
      <c r="M2298" t="s">
        <v>76</v>
      </c>
      <c r="N2298" t="s">
        <v>76</v>
      </c>
      <c r="O2298" t="s">
        <v>76</v>
      </c>
      <c r="P2298" t="s">
        <v>77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 s="1" t="s">
        <v>78</v>
      </c>
      <c r="AU2298" s="1">
        <v>0</v>
      </c>
      <c r="AV2298" s="1">
        <v>0</v>
      </c>
      <c r="AW2298" s="1">
        <v>0</v>
      </c>
      <c r="AX2298" t="s">
        <v>5011</v>
      </c>
    </row>
    <row r="2299" spans="1:50" x14ac:dyDescent="0.25">
      <c r="A2299" t="s">
        <v>6056</v>
      </c>
      <c r="B2299" t="s">
        <v>67</v>
      </c>
      <c r="C2299" t="s">
        <v>284</v>
      </c>
      <c r="D2299" t="s">
        <v>6057</v>
      </c>
      <c r="E2299" t="s">
        <v>6058</v>
      </c>
      <c r="F2299" t="s">
        <v>1069</v>
      </c>
      <c r="G2299" t="s">
        <v>71</v>
      </c>
      <c r="H2299" t="s">
        <v>72</v>
      </c>
      <c r="I2299" t="s">
        <v>73</v>
      </c>
      <c r="J2299" t="s">
        <v>1070</v>
      </c>
      <c r="K2299" t="s">
        <v>1071</v>
      </c>
      <c r="L2299" t="s">
        <v>61</v>
      </c>
      <c r="M2299" t="s">
        <v>76</v>
      </c>
      <c r="N2299" t="s">
        <v>76</v>
      </c>
      <c r="O2299" t="s">
        <v>76</v>
      </c>
      <c r="P2299" t="s">
        <v>77</v>
      </c>
      <c r="Q2299">
        <v>1667</v>
      </c>
      <c r="R2299">
        <v>1667</v>
      </c>
      <c r="S2299">
        <v>547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600</v>
      </c>
      <c r="AH2299">
        <v>0</v>
      </c>
      <c r="AI2299">
        <v>600</v>
      </c>
      <c r="AJ2299">
        <v>2300</v>
      </c>
      <c r="AK2299">
        <v>1667</v>
      </c>
      <c r="AL2299">
        <v>0</v>
      </c>
      <c r="AM2299">
        <v>0</v>
      </c>
      <c r="AN2299">
        <v>0</v>
      </c>
      <c r="AO2299">
        <v>0</v>
      </c>
      <c r="AP2299">
        <v>1667</v>
      </c>
      <c r="AQ2299">
        <v>600</v>
      </c>
      <c r="AR2299">
        <v>0</v>
      </c>
      <c r="AS2299">
        <v>0</v>
      </c>
      <c r="AT2299" s="1">
        <v>407.93</v>
      </c>
      <c r="AU2299" s="1">
        <v>680019.31</v>
      </c>
      <c r="AV2299" s="1">
        <v>244758</v>
      </c>
      <c r="AW2299" s="1">
        <v>0</v>
      </c>
      <c r="AX2299" t="s">
        <v>1071</v>
      </c>
    </row>
    <row r="2300" spans="1:50" x14ac:dyDescent="0.25">
      <c r="A2300" t="s">
        <v>6059</v>
      </c>
      <c r="B2300" t="s">
        <v>101</v>
      </c>
      <c r="C2300" t="s">
        <v>468</v>
      </c>
      <c r="D2300" t="s">
        <v>6060</v>
      </c>
      <c r="E2300" t="s">
        <v>6061</v>
      </c>
      <c r="F2300" t="s">
        <v>987</v>
      </c>
      <c r="G2300" t="s">
        <v>71</v>
      </c>
      <c r="H2300" t="s">
        <v>106</v>
      </c>
      <c r="I2300" t="s">
        <v>73</v>
      </c>
      <c r="J2300" t="s">
        <v>988</v>
      </c>
      <c r="K2300" t="s">
        <v>989</v>
      </c>
      <c r="L2300" t="s">
        <v>61</v>
      </c>
      <c r="M2300" t="s">
        <v>76</v>
      </c>
      <c r="N2300" t="s">
        <v>76</v>
      </c>
      <c r="O2300" t="s">
        <v>76</v>
      </c>
      <c r="P2300" t="s">
        <v>110</v>
      </c>
      <c r="Q2300">
        <v>5</v>
      </c>
      <c r="R2300">
        <v>5</v>
      </c>
      <c r="S2300">
        <v>5</v>
      </c>
      <c r="T2300">
        <v>5</v>
      </c>
      <c r="U2300">
        <v>5</v>
      </c>
      <c r="V2300">
        <v>5</v>
      </c>
      <c r="W2300">
        <v>5</v>
      </c>
      <c r="X2300">
        <v>5</v>
      </c>
      <c r="Y2300">
        <v>5</v>
      </c>
      <c r="Z2300">
        <v>5</v>
      </c>
      <c r="AA2300">
        <v>5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5</v>
      </c>
      <c r="AL2300">
        <v>0</v>
      </c>
      <c r="AM2300">
        <v>0</v>
      </c>
      <c r="AN2300">
        <v>0</v>
      </c>
      <c r="AO2300">
        <v>0</v>
      </c>
      <c r="AP2300">
        <v>5</v>
      </c>
      <c r="AQ2300">
        <v>0</v>
      </c>
      <c r="AR2300">
        <v>0</v>
      </c>
      <c r="AS2300">
        <v>0</v>
      </c>
      <c r="AT2300" s="1">
        <v>610.07000000000005</v>
      </c>
      <c r="AU2300" s="1">
        <v>3050.3500000000004</v>
      </c>
      <c r="AV2300" s="1">
        <v>0</v>
      </c>
      <c r="AW2300" s="1">
        <v>3050.3500000000004</v>
      </c>
      <c r="AX2300" t="s">
        <v>989</v>
      </c>
    </row>
    <row r="2301" spans="1:50" x14ac:dyDescent="0.25">
      <c r="A2301" t="s">
        <v>6147</v>
      </c>
      <c r="B2301" t="s">
        <v>51</v>
      </c>
      <c r="C2301" t="s">
        <v>156</v>
      </c>
      <c r="D2301" t="s">
        <v>6148</v>
      </c>
      <c r="E2301" t="s">
        <v>6149</v>
      </c>
      <c r="F2301" t="s">
        <v>1267</v>
      </c>
      <c r="G2301" t="s">
        <v>56</v>
      </c>
      <c r="H2301" t="s">
        <v>57</v>
      </c>
      <c r="I2301" t="s">
        <v>90</v>
      </c>
      <c r="J2301" t="s">
        <v>91</v>
      </c>
      <c r="K2301" t="s">
        <v>1268</v>
      </c>
      <c r="L2301" t="s">
        <v>61</v>
      </c>
      <c r="M2301" t="s">
        <v>76</v>
      </c>
      <c r="N2301" t="s">
        <v>76</v>
      </c>
      <c r="O2301" t="s">
        <v>76</v>
      </c>
      <c r="P2301" t="s">
        <v>65</v>
      </c>
      <c r="Q2301">
        <v>1111</v>
      </c>
      <c r="R2301">
        <v>1111</v>
      </c>
      <c r="S2301">
        <v>371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1300</v>
      </c>
      <c r="AH2301">
        <v>0</v>
      </c>
      <c r="AI2301">
        <v>1300</v>
      </c>
      <c r="AJ2301">
        <v>260</v>
      </c>
      <c r="AK2301">
        <v>883</v>
      </c>
      <c r="AL2301">
        <v>27</v>
      </c>
      <c r="AM2301">
        <v>0</v>
      </c>
      <c r="AN2301">
        <v>201</v>
      </c>
      <c r="AO2301">
        <v>0</v>
      </c>
      <c r="AP2301">
        <v>1111</v>
      </c>
      <c r="AQ2301">
        <v>0</v>
      </c>
      <c r="AR2301">
        <v>1300</v>
      </c>
      <c r="AS2301">
        <v>644</v>
      </c>
      <c r="AT2301" s="1">
        <v>515.86</v>
      </c>
      <c r="AU2301" s="1">
        <v>573120.46</v>
      </c>
      <c r="AV2301" s="1">
        <v>670618</v>
      </c>
      <c r="AW2301" s="1">
        <v>0</v>
      </c>
      <c r="AX2301" t="s">
        <v>1268</v>
      </c>
    </row>
    <row r="2302" spans="1:50" x14ac:dyDescent="0.25">
      <c r="A2302" t="s">
        <v>6150</v>
      </c>
      <c r="B2302" t="s">
        <v>67</v>
      </c>
      <c r="C2302" t="s">
        <v>455</v>
      </c>
      <c r="D2302" t="s">
        <v>6151</v>
      </c>
      <c r="E2302" t="s">
        <v>6152</v>
      </c>
      <c r="F2302" t="s">
        <v>1063</v>
      </c>
      <c r="G2302" t="s">
        <v>71</v>
      </c>
      <c r="H2302" t="s">
        <v>72</v>
      </c>
      <c r="I2302" t="s">
        <v>73</v>
      </c>
      <c r="J2302" t="s">
        <v>1064</v>
      </c>
      <c r="K2302" t="s">
        <v>1065</v>
      </c>
      <c r="L2302" t="s">
        <v>61</v>
      </c>
      <c r="M2302" t="s">
        <v>62</v>
      </c>
      <c r="N2302" t="s">
        <v>76</v>
      </c>
      <c r="O2302" t="s">
        <v>76</v>
      </c>
      <c r="P2302" t="s">
        <v>77</v>
      </c>
      <c r="Q2302">
        <v>11</v>
      </c>
      <c r="R2302">
        <v>11</v>
      </c>
      <c r="S2302">
        <v>11</v>
      </c>
      <c r="T2302">
        <v>11</v>
      </c>
      <c r="U2302">
        <v>11</v>
      </c>
      <c r="V2302">
        <v>11</v>
      </c>
      <c r="W2302">
        <v>11</v>
      </c>
      <c r="X2302">
        <v>11</v>
      </c>
      <c r="Y2302">
        <v>11</v>
      </c>
      <c r="Z2302">
        <v>11</v>
      </c>
      <c r="AA2302">
        <v>11</v>
      </c>
      <c r="AB2302">
        <v>11</v>
      </c>
      <c r="AC2302">
        <v>11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11</v>
      </c>
      <c r="AL2302">
        <v>0</v>
      </c>
      <c r="AM2302">
        <v>0</v>
      </c>
      <c r="AN2302">
        <v>0</v>
      </c>
      <c r="AO2302">
        <v>0</v>
      </c>
      <c r="AP2302">
        <v>11</v>
      </c>
      <c r="AQ2302">
        <v>0</v>
      </c>
      <c r="AR2302">
        <v>0</v>
      </c>
      <c r="AS2302">
        <v>0</v>
      </c>
      <c r="AT2302" s="1">
        <v>666.95</v>
      </c>
      <c r="AU2302" s="1">
        <v>7336.4500000000007</v>
      </c>
      <c r="AV2302" s="1">
        <v>0</v>
      </c>
      <c r="AW2302" s="1">
        <v>7336.4500000000007</v>
      </c>
      <c r="AX2302" t="s">
        <v>1065</v>
      </c>
    </row>
    <row r="2303" spans="1:50" x14ac:dyDescent="0.25">
      <c r="A2303" t="s">
        <v>6153</v>
      </c>
      <c r="B2303" t="s">
        <v>67</v>
      </c>
      <c r="C2303">
        <v>2014</v>
      </c>
      <c r="D2303" t="s">
        <v>6154</v>
      </c>
      <c r="E2303" t="s">
        <v>311</v>
      </c>
      <c r="F2303" t="s">
        <v>312</v>
      </c>
      <c r="G2303" t="s">
        <v>71</v>
      </c>
      <c r="H2303" t="s">
        <v>72</v>
      </c>
      <c r="I2303" t="s">
        <v>73</v>
      </c>
      <c r="J2303" t="s">
        <v>313</v>
      </c>
      <c r="K2303" t="s">
        <v>314</v>
      </c>
      <c r="L2303" t="s">
        <v>61</v>
      </c>
      <c r="M2303" t="s">
        <v>76</v>
      </c>
      <c r="N2303" t="s">
        <v>76</v>
      </c>
      <c r="O2303" t="s">
        <v>76</v>
      </c>
      <c r="P2303" t="s">
        <v>77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 s="1" t="s">
        <v>78</v>
      </c>
      <c r="AU2303" s="1">
        <v>0</v>
      </c>
      <c r="AV2303" s="1">
        <v>0</v>
      </c>
      <c r="AW2303" s="1">
        <v>0</v>
      </c>
      <c r="AX2303" t="s">
        <v>314</v>
      </c>
    </row>
    <row r="2304" spans="1:50" x14ac:dyDescent="0.25">
      <c r="A2304" t="s">
        <v>6155</v>
      </c>
      <c r="B2304" t="s">
        <v>67</v>
      </c>
      <c r="C2304">
        <v>2014</v>
      </c>
      <c r="D2304" t="s">
        <v>6156</v>
      </c>
      <c r="E2304" t="s">
        <v>1237</v>
      </c>
      <c r="F2304" t="s">
        <v>1238</v>
      </c>
      <c r="G2304" t="s">
        <v>71</v>
      </c>
      <c r="H2304" t="s">
        <v>72</v>
      </c>
      <c r="I2304" t="s">
        <v>280</v>
      </c>
      <c r="J2304" t="s">
        <v>1239</v>
      </c>
      <c r="K2304" t="s">
        <v>1240</v>
      </c>
      <c r="L2304" t="s">
        <v>61</v>
      </c>
      <c r="M2304" t="s">
        <v>62</v>
      </c>
      <c r="N2304" t="s">
        <v>63</v>
      </c>
      <c r="O2304" t="s">
        <v>85</v>
      </c>
      <c r="P2304" t="s">
        <v>77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 s="1" t="s">
        <v>78</v>
      </c>
      <c r="AU2304" s="1">
        <v>0</v>
      </c>
      <c r="AV2304" s="1">
        <v>0</v>
      </c>
      <c r="AW2304" s="1">
        <v>0</v>
      </c>
      <c r="AX2304" t="s">
        <v>1240</v>
      </c>
    </row>
    <row r="2305" spans="1:50" x14ac:dyDescent="0.25">
      <c r="A2305" t="s">
        <v>6157</v>
      </c>
      <c r="B2305" t="s">
        <v>101</v>
      </c>
      <c r="C2305" t="s">
        <v>468</v>
      </c>
      <c r="D2305" t="s">
        <v>6158</v>
      </c>
      <c r="E2305" t="s">
        <v>4403</v>
      </c>
      <c r="F2305" t="s">
        <v>556</v>
      </c>
      <c r="G2305" t="s">
        <v>71</v>
      </c>
      <c r="H2305" t="s">
        <v>106</v>
      </c>
      <c r="I2305" t="s">
        <v>355</v>
      </c>
      <c r="J2305" t="s">
        <v>557</v>
      </c>
      <c r="K2305" t="s">
        <v>558</v>
      </c>
      <c r="L2305" t="s">
        <v>61</v>
      </c>
      <c r="M2305" t="s">
        <v>76</v>
      </c>
      <c r="N2305" t="s">
        <v>76</v>
      </c>
      <c r="O2305" t="s">
        <v>76</v>
      </c>
      <c r="P2305" t="s">
        <v>110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 s="1" t="s">
        <v>78</v>
      </c>
      <c r="AU2305" s="1">
        <v>0</v>
      </c>
      <c r="AV2305" s="1">
        <v>0</v>
      </c>
      <c r="AW2305" s="1">
        <v>0</v>
      </c>
      <c r="AX2305" t="s">
        <v>558</v>
      </c>
    </row>
    <row r="2306" spans="1:50" x14ac:dyDescent="0.25">
      <c r="A2306" t="s">
        <v>6269</v>
      </c>
      <c r="B2306" t="s">
        <v>190</v>
      </c>
      <c r="C2306" t="s">
        <v>191</v>
      </c>
      <c r="D2306" t="s">
        <v>6270</v>
      </c>
      <c r="E2306" t="s">
        <v>2419</v>
      </c>
      <c r="F2306" t="s">
        <v>748</v>
      </c>
      <c r="G2306" t="s">
        <v>56</v>
      </c>
      <c r="H2306" t="s">
        <v>57</v>
      </c>
      <c r="I2306" t="s">
        <v>58</v>
      </c>
      <c r="J2306" t="s">
        <v>749</v>
      </c>
      <c r="K2306" t="s">
        <v>750</v>
      </c>
      <c r="L2306" t="s">
        <v>196</v>
      </c>
      <c r="M2306" t="s">
        <v>76</v>
      </c>
      <c r="N2306" t="s">
        <v>76</v>
      </c>
      <c r="O2306" t="s">
        <v>76</v>
      </c>
      <c r="P2306" t="s">
        <v>65</v>
      </c>
      <c r="Q2306">
        <v>194</v>
      </c>
      <c r="R2306">
        <v>194</v>
      </c>
      <c r="S2306">
        <v>194</v>
      </c>
      <c r="T2306">
        <v>174</v>
      </c>
      <c r="U2306">
        <v>154</v>
      </c>
      <c r="V2306">
        <v>115</v>
      </c>
      <c r="W2306">
        <v>115</v>
      </c>
      <c r="X2306">
        <v>115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65</v>
      </c>
      <c r="AH2306">
        <v>0</v>
      </c>
      <c r="AI2306">
        <v>65</v>
      </c>
      <c r="AJ2306">
        <v>0</v>
      </c>
      <c r="AK2306">
        <v>144</v>
      </c>
      <c r="AL2306">
        <v>0</v>
      </c>
      <c r="AM2306">
        <v>0</v>
      </c>
      <c r="AN2306">
        <v>0</v>
      </c>
      <c r="AO2306">
        <v>50</v>
      </c>
      <c r="AP2306">
        <v>194</v>
      </c>
      <c r="AQ2306">
        <v>50</v>
      </c>
      <c r="AR2306">
        <v>15</v>
      </c>
      <c r="AS2306">
        <v>0</v>
      </c>
      <c r="AT2306" s="1">
        <v>621.58000000000004</v>
      </c>
      <c r="AU2306" s="1">
        <v>120586.52</v>
      </c>
      <c r="AV2306" s="1">
        <v>40402.700000000004</v>
      </c>
      <c r="AW2306" s="1">
        <v>71481.700000000012</v>
      </c>
      <c r="AX2306" t="s">
        <v>750</v>
      </c>
    </row>
    <row r="2307" spans="1:50" x14ac:dyDescent="0.25">
      <c r="A2307" t="s">
        <v>6749</v>
      </c>
      <c r="B2307" t="s">
        <v>67</v>
      </c>
      <c r="C2307" t="s">
        <v>284</v>
      </c>
      <c r="D2307" t="s">
        <v>6750</v>
      </c>
      <c r="E2307" t="s">
        <v>4508</v>
      </c>
      <c r="F2307" t="s">
        <v>4509</v>
      </c>
      <c r="G2307" t="s">
        <v>71</v>
      </c>
      <c r="H2307" t="s">
        <v>72</v>
      </c>
      <c r="I2307" t="s">
        <v>73</v>
      </c>
      <c r="J2307" t="s">
        <v>4510</v>
      </c>
      <c r="K2307" t="s">
        <v>4511</v>
      </c>
      <c r="L2307" t="s">
        <v>61</v>
      </c>
      <c r="M2307" t="s">
        <v>76</v>
      </c>
      <c r="N2307" t="s">
        <v>76</v>
      </c>
      <c r="O2307" t="s">
        <v>76</v>
      </c>
      <c r="P2307" t="s">
        <v>77</v>
      </c>
      <c r="Q2307">
        <v>405</v>
      </c>
      <c r="R2307">
        <v>405</v>
      </c>
      <c r="S2307">
        <v>405</v>
      </c>
      <c r="T2307">
        <v>405</v>
      </c>
      <c r="U2307">
        <v>313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446</v>
      </c>
      <c r="AF2307">
        <v>0</v>
      </c>
      <c r="AG2307">
        <v>0</v>
      </c>
      <c r="AH2307">
        <v>0</v>
      </c>
      <c r="AI2307">
        <v>446</v>
      </c>
      <c r="AJ2307">
        <v>0</v>
      </c>
      <c r="AK2307">
        <v>405</v>
      </c>
      <c r="AL2307">
        <v>0</v>
      </c>
      <c r="AM2307">
        <v>0</v>
      </c>
      <c r="AN2307">
        <v>0</v>
      </c>
      <c r="AO2307">
        <v>0</v>
      </c>
      <c r="AP2307">
        <v>405</v>
      </c>
      <c r="AQ2307">
        <v>446</v>
      </c>
      <c r="AR2307">
        <v>0</v>
      </c>
      <c r="AS2307">
        <v>356</v>
      </c>
      <c r="AT2307" s="1">
        <v>634.99</v>
      </c>
      <c r="AU2307" s="1">
        <v>257170.95</v>
      </c>
      <c r="AV2307" s="1">
        <v>283205.53999999998</v>
      </c>
      <c r="AW2307" s="1">
        <v>0</v>
      </c>
      <c r="AX2307" t="s">
        <v>4511</v>
      </c>
    </row>
    <row r="2308" spans="1:50" x14ac:dyDescent="0.25">
      <c r="A2308" t="s">
        <v>6271</v>
      </c>
      <c r="B2308" t="s">
        <v>67</v>
      </c>
      <c r="C2308" t="s">
        <v>575</v>
      </c>
      <c r="D2308" t="s">
        <v>6272</v>
      </c>
      <c r="E2308" t="s">
        <v>6273</v>
      </c>
      <c r="F2308" t="s">
        <v>900</v>
      </c>
      <c r="G2308" t="s">
        <v>71</v>
      </c>
      <c r="H2308" t="s">
        <v>72</v>
      </c>
      <c r="I2308" t="s">
        <v>230</v>
      </c>
      <c r="J2308" t="s">
        <v>901</v>
      </c>
      <c r="K2308" t="s">
        <v>902</v>
      </c>
      <c r="L2308" t="s">
        <v>61</v>
      </c>
      <c r="M2308" t="s">
        <v>76</v>
      </c>
      <c r="N2308" t="s">
        <v>76</v>
      </c>
      <c r="O2308" t="s">
        <v>76</v>
      </c>
      <c r="P2308" t="s">
        <v>77</v>
      </c>
      <c r="Q2308">
        <v>9</v>
      </c>
      <c r="R2308">
        <v>9</v>
      </c>
      <c r="S2308">
        <v>9</v>
      </c>
      <c r="T2308">
        <v>9</v>
      </c>
      <c r="U2308">
        <v>9</v>
      </c>
      <c r="V2308">
        <v>9</v>
      </c>
      <c r="W2308">
        <v>9</v>
      </c>
      <c r="X2308">
        <v>9</v>
      </c>
      <c r="Y2308">
        <v>9</v>
      </c>
      <c r="Z2308">
        <v>9</v>
      </c>
      <c r="AA2308">
        <v>9</v>
      </c>
      <c r="AB2308">
        <v>9</v>
      </c>
      <c r="AC2308">
        <v>9</v>
      </c>
      <c r="AD2308">
        <v>9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9</v>
      </c>
      <c r="AL2308">
        <v>0</v>
      </c>
      <c r="AM2308">
        <v>0</v>
      </c>
      <c r="AN2308">
        <v>0</v>
      </c>
      <c r="AO2308">
        <v>0</v>
      </c>
      <c r="AP2308">
        <v>9</v>
      </c>
      <c r="AQ2308">
        <v>0</v>
      </c>
      <c r="AR2308">
        <v>0</v>
      </c>
      <c r="AS2308">
        <v>0</v>
      </c>
      <c r="AT2308" s="1">
        <v>849.76</v>
      </c>
      <c r="AU2308" s="1">
        <v>7647.84</v>
      </c>
      <c r="AV2308" s="1">
        <v>0</v>
      </c>
      <c r="AW2308" s="1">
        <v>7647.84</v>
      </c>
      <c r="AX2308" t="s">
        <v>902</v>
      </c>
    </row>
    <row r="2309" spans="1:50" x14ac:dyDescent="0.25">
      <c r="A2309" t="s">
        <v>6274</v>
      </c>
      <c r="B2309" t="s">
        <v>101</v>
      </c>
      <c r="C2309" t="s">
        <v>156</v>
      </c>
      <c r="D2309" t="s">
        <v>6275</v>
      </c>
      <c r="E2309" t="s">
        <v>328</v>
      </c>
      <c r="F2309" t="s">
        <v>329</v>
      </c>
      <c r="G2309" t="s">
        <v>71</v>
      </c>
      <c r="H2309" t="s">
        <v>106</v>
      </c>
      <c r="I2309" t="s">
        <v>73</v>
      </c>
      <c r="J2309" t="s">
        <v>330</v>
      </c>
      <c r="K2309" t="s">
        <v>331</v>
      </c>
      <c r="L2309" t="s">
        <v>61</v>
      </c>
      <c r="M2309" t="s">
        <v>76</v>
      </c>
      <c r="N2309" t="s">
        <v>76</v>
      </c>
      <c r="O2309" t="s">
        <v>76</v>
      </c>
      <c r="P2309" t="s">
        <v>110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 s="1" t="s">
        <v>78</v>
      </c>
      <c r="AU2309" s="1">
        <v>0</v>
      </c>
      <c r="AV2309" s="1">
        <v>0</v>
      </c>
      <c r="AW2309" s="1">
        <v>0</v>
      </c>
      <c r="AX2309" t="s">
        <v>331</v>
      </c>
    </row>
    <row r="2310" spans="1:50" x14ac:dyDescent="0.25">
      <c r="A2310" t="s">
        <v>6276</v>
      </c>
      <c r="B2310" t="s">
        <v>51</v>
      </c>
      <c r="C2310" t="s">
        <v>162</v>
      </c>
      <c r="D2310" t="s">
        <v>6277</v>
      </c>
      <c r="E2310" t="s">
        <v>6278</v>
      </c>
      <c r="F2310" t="s">
        <v>841</v>
      </c>
      <c r="G2310" t="s">
        <v>56</v>
      </c>
      <c r="H2310" t="s">
        <v>57</v>
      </c>
      <c r="I2310" t="s">
        <v>58</v>
      </c>
      <c r="J2310" t="s">
        <v>842</v>
      </c>
      <c r="K2310" t="s">
        <v>843</v>
      </c>
      <c r="L2310" t="s">
        <v>61</v>
      </c>
      <c r="M2310" t="s">
        <v>62</v>
      </c>
      <c r="N2310" t="s">
        <v>76</v>
      </c>
      <c r="O2310" t="s">
        <v>76</v>
      </c>
      <c r="P2310" t="s">
        <v>65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 s="1" t="s">
        <v>78</v>
      </c>
      <c r="AU2310" s="1">
        <v>0</v>
      </c>
      <c r="AV2310" s="1">
        <v>0</v>
      </c>
      <c r="AW2310" s="1">
        <v>0</v>
      </c>
      <c r="AX2310" t="s">
        <v>843</v>
      </c>
    </row>
    <row r="2311" spans="1:50" x14ac:dyDescent="0.25">
      <c r="A2311" t="s">
        <v>6279</v>
      </c>
      <c r="B2311" t="s">
        <v>101</v>
      </c>
      <c r="C2311" t="s">
        <v>864</v>
      </c>
      <c r="D2311" t="s">
        <v>6280</v>
      </c>
      <c r="E2311" t="s">
        <v>4144</v>
      </c>
      <c r="F2311" t="s">
        <v>817</v>
      </c>
      <c r="G2311" t="s">
        <v>71</v>
      </c>
      <c r="H2311" t="s">
        <v>106</v>
      </c>
      <c r="I2311" t="s">
        <v>230</v>
      </c>
      <c r="J2311" t="s">
        <v>818</v>
      </c>
      <c r="K2311" t="s">
        <v>819</v>
      </c>
      <c r="L2311" t="s">
        <v>61</v>
      </c>
      <c r="M2311" t="s">
        <v>62</v>
      </c>
      <c r="N2311" t="s">
        <v>63</v>
      </c>
      <c r="O2311" t="s">
        <v>885</v>
      </c>
      <c r="P2311" t="s">
        <v>110</v>
      </c>
      <c r="Q2311">
        <v>1</v>
      </c>
      <c r="R2311">
        <v>1</v>
      </c>
      <c r="S2311">
        <v>1</v>
      </c>
      <c r="T2311">
        <v>1</v>
      </c>
      <c r="U2311">
        <v>1</v>
      </c>
      <c r="V2311">
        <v>1</v>
      </c>
      <c r="W2311">
        <v>1</v>
      </c>
      <c r="X2311">
        <v>1</v>
      </c>
      <c r="Y2311">
        <v>1</v>
      </c>
      <c r="Z2311">
        <v>1</v>
      </c>
      <c r="AA2311">
        <v>1</v>
      </c>
      <c r="AB2311">
        <v>1</v>
      </c>
      <c r="AC2311">
        <v>1</v>
      </c>
      <c r="AD2311">
        <v>1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</v>
      </c>
      <c r="AL2311">
        <v>0</v>
      </c>
      <c r="AM2311">
        <v>0</v>
      </c>
      <c r="AN2311">
        <v>0</v>
      </c>
      <c r="AO2311">
        <v>0</v>
      </c>
      <c r="AP2311">
        <v>1</v>
      </c>
      <c r="AQ2311">
        <v>0</v>
      </c>
      <c r="AR2311">
        <v>0</v>
      </c>
      <c r="AS2311">
        <v>0</v>
      </c>
      <c r="AT2311" s="1">
        <v>718.59</v>
      </c>
      <c r="AU2311" s="1">
        <v>718.59</v>
      </c>
      <c r="AV2311" s="1">
        <v>0</v>
      </c>
      <c r="AW2311" s="1">
        <v>718.59</v>
      </c>
      <c r="AX2311" t="s">
        <v>819</v>
      </c>
    </row>
    <row r="2312" spans="1:50" x14ac:dyDescent="0.25">
      <c r="A2312" t="s">
        <v>4217</v>
      </c>
      <c r="B2312" t="s">
        <v>101</v>
      </c>
      <c r="C2312" t="s">
        <v>171</v>
      </c>
      <c r="D2312" t="s">
        <v>4218</v>
      </c>
      <c r="E2312" t="s">
        <v>4219</v>
      </c>
      <c r="F2312" t="s">
        <v>2410</v>
      </c>
      <c r="G2312" t="s">
        <v>71</v>
      </c>
      <c r="H2312" t="s">
        <v>106</v>
      </c>
      <c r="I2312" t="s">
        <v>230</v>
      </c>
      <c r="J2312" t="s">
        <v>2411</v>
      </c>
      <c r="K2312" t="s">
        <v>2412</v>
      </c>
      <c r="L2312" t="s">
        <v>61</v>
      </c>
      <c r="M2312" t="s">
        <v>76</v>
      </c>
      <c r="N2312" t="s">
        <v>76</v>
      </c>
      <c r="O2312" t="s">
        <v>76</v>
      </c>
      <c r="P2312" t="s">
        <v>110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490</v>
      </c>
      <c r="AH2312">
        <v>0</v>
      </c>
      <c r="AI2312">
        <v>490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461</v>
      </c>
      <c r="AR2312">
        <v>29</v>
      </c>
      <c r="AS2312">
        <v>0</v>
      </c>
      <c r="AT2312" s="1">
        <v>1042.1702</v>
      </c>
      <c r="AU2312" s="1">
        <v>0</v>
      </c>
      <c r="AV2312" s="1">
        <v>510663.39799999999</v>
      </c>
      <c r="AW2312" s="1">
        <v>0</v>
      </c>
      <c r="AX2312" t="s">
        <v>2412</v>
      </c>
    </row>
    <row r="2313" spans="1:50" x14ac:dyDescent="0.25">
      <c r="A2313" t="s">
        <v>4220</v>
      </c>
      <c r="B2313" t="s">
        <v>67</v>
      </c>
      <c r="C2313">
        <v>2014</v>
      </c>
      <c r="D2313" t="s">
        <v>4221</v>
      </c>
      <c r="E2313" t="s">
        <v>151</v>
      </c>
      <c r="F2313" t="s">
        <v>152</v>
      </c>
      <c r="G2313" t="s">
        <v>71</v>
      </c>
      <c r="H2313" t="s">
        <v>72</v>
      </c>
      <c r="I2313" t="s">
        <v>73</v>
      </c>
      <c r="J2313" t="s">
        <v>153</v>
      </c>
      <c r="K2313" t="s">
        <v>154</v>
      </c>
      <c r="L2313" t="s">
        <v>61</v>
      </c>
      <c r="M2313" t="s">
        <v>76</v>
      </c>
      <c r="N2313" t="s">
        <v>76</v>
      </c>
      <c r="O2313" t="s">
        <v>76</v>
      </c>
      <c r="P2313" t="s">
        <v>77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 s="1" t="s">
        <v>78</v>
      </c>
      <c r="AU2313" s="1">
        <v>0</v>
      </c>
      <c r="AV2313" s="1">
        <v>0</v>
      </c>
      <c r="AW2313" s="1">
        <v>0</v>
      </c>
      <c r="AX2313" t="s">
        <v>154</v>
      </c>
    </row>
    <row r="2314" spans="1:50" x14ac:dyDescent="0.25">
      <c r="A2314" t="s">
        <v>4222</v>
      </c>
      <c r="B2314" t="s">
        <v>67</v>
      </c>
      <c r="C2314">
        <v>2014</v>
      </c>
      <c r="D2314" t="s">
        <v>4223</v>
      </c>
      <c r="E2314" t="s">
        <v>589</v>
      </c>
      <c r="F2314" t="s">
        <v>458</v>
      </c>
      <c r="G2314" t="s">
        <v>71</v>
      </c>
      <c r="H2314" t="s">
        <v>72</v>
      </c>
      <c r="I2314" t="s">
        <v>73</v>
      </c>
      <c r="J2314" t="s">
        <v>459</v>
      </c>
      <c r="K2314" t="s">
        <v>460</v>
      </c>
      <c r="L2314" t="s">
        <v>61</v>
      </c>
      <c r="M2314" t="s">
        <v>76</v>
      </c>
      <c r="N2314" t="s">
        <v>76</v>
      </c>
      <c r="O2314" t="s">
        <v>76</v>
      </c>
      <c r="P2314" t="s">
        <v>77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 s="1" t="s">
        <v>78</v>
      </c>
      <c r="AU2314" s="1">
        <v>0</v>
      </c>
      <c r="AV2314" s="1">
        <v>0</v>
      </c>
      <c r="AW2314" s="1">
        <v>0</v>
      </c>
      <c r="AX2314" t="s">
        <v>460</v>
      </c>
    </row>
    <row r="2315" spans="1:50" x14ac:dyDescent="0.25">
      <c r="A2315" t="s">
        <v>4287</v>
      </c>
      <c r="B2315" t="s">
        <v>101</v>
      </c>
      <c r="C2315" t="s">
        <v>171</v>
      </c>
      <c r="D2315" t="s">
        <v>4288</v>
      </c>
      <c r="E2315" t="s">
        <v>4289</v>
      </c>
      <c r="F2315" t="s">
        <v>180</v>
      </c>
      <c r="G2315" t="s">
        <v>71</v>
      </c>
      <c r="H2315" t="s">
        <v>106</v>
      </c>
      <c r="I2315" t="s">
        <v>73</v>
      </c>
      <c r="J2315" t="s">
        <v>181</v>
      </c>
      <c r="K2315" t="s">
        <v>182</v>
      </c>
      <c r="L2315" t="s">
        <v>61</v>
      </c>
      <c r="M2315" t="s">
        <v>76</v>
      </c>
      <c r="N2315" t="s">
        <v>76</v>
      </c>
      <c r="O2315" t="s">
        <v>76</v>
      </c>
      <c r="P2315" t="s">
        <v>110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2103</v>
      </c>
      <c r="AH2315">
        <v>0</v>
      </c>
      <c r="AI2315">
        <v>2103</v>
      </c>
      <c r="AJ2315">
        <v>245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2103</v>
      </c>
      <c r="AR2315">
        <v>0</v>
      </c>
      <c r="AS2315">
        <v>0</v>
      </c>
      <c r="AT2315" s="1">
        <v>525.49469999999997</v>
      </c>
      <c r="AU2315" s="1">
        <v>0</v>
      </c>
      <c r="AV2315" s="1">
        <v>1105115.3540999999</v>
      </c>
      <c r="AW2315" s="1">
        <v>0</v>
      </c>
      <c r="AX2315" t="s">
        <v>182</v>
      </c>
    </row>
    <row r="2316" spans="1:50" x14ac:dyDescent="0.25">
      <c r="A2316" t="s">
        <v>4290</v>
      </c>
      <c r="B2316" t="s">
        <v>51</v>
      </c>
      <c r="C2316" t="s">
        <v>156</v>
      </c>
      <c r="D2316" t="s">
        <v>4291</v>
      </c>
      <c r="E2316" t="s">
        <v>4292</v>
      </c>
      <c r="F2316" t="s">
        <v>306</v>
      </c>
      <c r="G2316" t="s">
        <v>56</v>
      </c>
      <c r="H2316" t="s">
        <v>57</v>
      </c>
      <c r="I2316" t="s">
        <v>90</v>
      </c>
      <c r="J2316" t="s">
        <v>307</v>
      </c>
      <c r="K2316" t="s">
        <v>308</v>
      </c>
      <c r="L2316" t="s">
        <v>61</v>
      </c>
      <c r="M2316" t="s">
        <v>62</v>
      </c>
      <c r="N2316" t="s">
        <v>76</v>
      </c>
      <c r="O2316" t="s">
        <v>76</v>
      </c>
      <c r="P2316" t="s">
        <v>65</v>
      </c>
      <c r="Q2316">
        <v>96</v>
      </c>
      <c r="R2316">
        <v>96</v>
      </c>
      <c r="S2316">
        <v>96</v>
      </c>
      <c r="T2316">
        <v>96</v>
      </c>
      <c r="U2316">
        <v>96</v>
      </c>
      <c r="V2316">
        <v>96</v>
      </c>
      <c r="W2316">
        <v>96</v>
      </c>
      <c r="X2316">
        <v>96</v>
      </c>
      <c r="Y2316">
        <v>96</v>
      </c>
      <c r="Z2316">
        <v>96</v>
      </c>
      <c r="AA2316">
        <v>96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62</v>
      </c>
      <c r="AL2316">
        <v>34</v>
      </c>
      <c r="AM2316">
        <v>0</v>
      </c>
      <c r="AN2316">
        <v>0</v>
      </c>
      <c r="AO2316">
        <v>0</v>
      </c>
      <c r="AP2316">
        <v>96</v>
      </c>
      <c r="AQ2316">
        <v>0</v>
      </c>
      <c r="AR2316">
        <v>0</v>
      </c>
      <c r="AS2316">
        <v>0</v>
      </c>
      <c r="AT2316" s="1">
        <v>377.06</v>
      </c>
      <c r="AU2316" s="1">
        <v>36197.760000000002</v>
      </c>
      <c r="AV2316" s="1">
        <v>0</v>
      </c>
      <c r="AW2316" s="1">
        <v>36197.760000000002</v>
      </c>
      <c r="AX2316" t="s">
        <v>308</v>
      </c>
    </row>
    <row r="2317" spans="1:50" x14ac:dyDescent="0.25">
      <c r="A2317" t="s">
        <v>4294</v>
      </c>
      <c r="B2317" t="s">
        <v>67</v>
      </c>
      <c r="C2317" t="s">
        <v>129</v>
      </c>
      <c r="D2317" t="s">
        <v>4295</v>
      </c>
      <c r="E2317" t="s">
        <v>4296</v>
      </c>
      <c r="F2317" t="s">
        <v>486</v>
      </c>
      <c r="G2317" t="s">
        <v>71</v>
      </c>
      <c r="H2317" t="s">
        <v>72</v>
      </c>
      <c r="I2317" t="s">
        <v>230</v>
      </c>
      <c r="J2317" t="s">
        <v>487</v>
      </c>
      <c r="K2317" t="s">
        <v>488</v>
      </c>
      <c r="L2317" t="s">
        <v>61</v>
      </c>
      <c r="M2317" t="s">
        <v>62</v>
      </c>
      <c r="N2317" t="s">
        <v>76</v>
      </c>
      <c r="O2317" t="s">
        <v>76</v>
      </c>
      <c r="P2317" t="s">
        <v>77</v>
      </c>
      <c r="Q2317">
        <v>123</v>
      </c>
      <c r="R2317">
        <v>123</v>
      </c>
      <c r="S2317">
        <v>123</v>
      </c>
      <c r="T2317">
        <v>123</v>
      </c>
      <c r="U2317">
        <v>123</v>
      </c>
      <c r="V2317">
        <v>123</v>
      </c>
      <c r="W2317">
        <v>123</v>
      </c>
      <c r="X2317">
        <v>123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123</v>
      </c>
      <c r="AL2317">
        <v>0</v>
      </c>
      <c r="AM2317">
        <v>0</v>
      </c>
      <c r="AN2317">
        <v>0</v>
      </c>
      <c r="AO2317">
        <v>0</v>
      </c>
      <c r="AP2317">
        <v>123</v>
      </c>
      <c r="AQ2317">
        <v>0</v>
      </c>
      <c r="AR2317">
        <v>0</v>
      </c>
      <c r="AS2317">
        <v>0</v>
      </c>
      <c r="AT2317" s="1">
        <v>444.88</v>
      </c>
      <c r="AU2317" s="1">
        <v>54720.24</v>
      </c>
      <c r="AV2317" s="1">
        <v>0</v>
      </c>
      <c r="AW2317" s="1">
        <v>54720.24</v>
      </c>
      <c r="AX2317" t="s">
        <v>488</v>
      </c>
    </row>
    <row r="2318" spans="1:50" x14ac:dyDescent="0.25">
      <c r="A2318" t="s">
        <v>4297</v>
      </c>
      <c r="B2318" t="s">
        <v>101</v>
      </c>
      <c r="C2318" t="s">
        <v>468</v>
      </c>
      <c r="D2318" t="s">
        <v>4298</v>
      </c>
      <c r="E2318" t="s">
        <v>923</v>
      </c>
      <c r="F2318" t="s">
        <v>397</v>
      </c>
      <c r="G2318" t="s">
        <v>71</v>
      </c>
      <c r="H2318" t="s">
        <v>106</v>
      </c>
      <c r="I2318" t="s">
        <v>230</v>
      </c>
      <c r="J2318" t="s">
        <v>398</v>
      </c>
      <c r="K2318" t="s">
        <v>399</v>
      </c>
      <c r="L2318" t="s">
        <v>61</v>
      </c>
      <c r="M2318" t="s">
        <v>76</v>
      </c>
      <c r="N2318" t="s">
        <v>76</v>
      </c>
      <c r="O2318" t="s">
        <v>76</v>
      </c>
      <c r="P2318" t="s">
        <v>110</v>
      </c>
      <c r="Q2318">
        <v>13</v>
      </c>
      <c r="R2318">
        <v>13</v>
      </c>
      <c r="S2318">
        <v>13</v>
      </c>
      <c r="T2318">
        <v>13</v>
      </c>
      <c r="U2318">
        <v>13</v>
      </c>
      <c r="V2318">
        <v>13</v>
      </c>
      <c r="W2318">
        <v>13</v>
      </c>
      <c r="X2318">
        <v>13</v>
      </c>
      <c r="Y2318">
        <v>13</v>
      </c>
      <c r="Z2318">
        <v>13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13</v>
      </c>
      <c r="AL2318">
        <v>0</v>
      </c>
      <c r="AM2318">
        <v>0</v>
      </c>
      <c r="AN2318">
        <v>0</v>
      </c>
      <c r="AO2318">
        <v>0</v>
      </c>
      <c r="AP2318">
        <v>13</v>
      </c>
      <c r="AQ2318">
        <v>0</v>
      </c>
      <c r="AR2318">
        <v>0</v>
      </c>
      <c r="AS2318">
        <v>0</v>
      </c>
      <c r="AT2318" s="1">
        <v>450.14</v>
      </c>
      <c r="AU2318" s="1">
        <v>5851.82</v>
      </c>
      <c r="AV2318" s="1">
        <v>0</v>
      </c>
      <c r="AW2318" s="1">
        <v>5851.82</v>
      </c>
      <c r="AX2318" t="s">
        <v>399</v>
      </c>
    </row>
    <row r="2319" spans="1:50" x14ac:dyDescent="0.25">
      <c r="A2319" t="s">
        <v>4309</v>
      </c>
      <c r="B2319" t="s">
        <v>51</v>
      </c>
      <c r="C2319" t="s">
        <v>112</v>
      </c>
      <c r="D2319" t="s">
        <v>4310</v>
      </c>
      <c r="E2319" t="s">
        <v>4311</v>
      </c>
      <c r="F2319" t="s">
        <v>4312</v>
      </c>
      <c r="G2319" t="s">
        <v>688</v>
      </c>
      <c r="H2319" t="s">
        <v>57</v>
      </c>
      <c r="I2319" t="s">
        <v>689</v>
      </c>
      <c r="J2319" t="s">
        <v>690</v>
      </c>
      <c r="K2319" t="s">
        <v>4313</v>
      </c>
      <c r="L2319" t="s">
        <v>61</v>
      </c>
      <c r="M2319" t="s">
        <v>76</v>
      </c>
      <c r="N2319" t="s">
        <v>76</v>
      </c>
      <c r="O2319" t="s">
        <v>76</v>
      </c>
      <c r="P2319" t="s">
        <v>65</v>
      </c>
      <c r="Q2319">
        <v>185</v>
      </c>
      <c r="R2319">
        <v>185</v>
      </c>
      <c r="S2319">
        <v>185</v>
      </c>
      <c r="T2319">
        <v>185</v>
      </c>
      <c r="U2319">
        <v>185</v>
      </c>
      <c r="V2319">
        <v>185</v>
      </c>
      <c r="W2319">
        <v>185</v>
      </c>
      <c r="X2319">
        <v>185</v>
      </c>
      <c r="Y2319">
        <v>25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185</v>
      </c>
      <c r="AL2319">
        <v>0</v>
      </c>
      <c r="AM2319">
        <v>0</v>
      </c>
      <c r="AN2319">
        <v>0</v>
      </c>
      <c r="AO2319">
        <v>0</v>
      </c>
      <c r="AP2319">
        <v>185</v>
      </c>
      <c r="AQ2319">
        <v>0</v>
      </c>
      <c r="AR2319">
        <v>0</v>
      </c>
      <c r="AS2319">
        <v>0</v>
      </c>
      <c r="AT2319" s="1">
        <v>130.32</v>
      </c>
      <c r="AU2319" s="1">
        <v>24109.199999999997</v>
      </c>
      <c r="AV2319" s="1">
        <v>0</v>
      </c>
      <c r="AW2319" s="1">
        <v>24109.199999999997</v>
      </c>
      <c r="AX2319" t="s">
        <v>4313</v>
      </c>
    </row>
    <row r="2320" spans="1:50" x14ac:dyDescent="0.25">
      <c r="A2320" t="s">
        <v>4314</v>
      </c>
      <c r="B2320" t="s">
        <v>67</v>
      </c>
      <c r="C2320">
        <v>2014</v>
      </c>
      <c r="D2320" t="s">
        <v>4315</v>
      </c>
      <c r="E2320" t="s">
        <v>389</v>
      </c>
      <c r="F2320" t="s">
        <v>390</v>
      </c>
      <c r="G2320" t="s">
        <v>71</v>
      </c>
      <c r="H2320" t="s">
        <v>72</v>
      </c>
      <c r="I2320" t="s">
        <v>391</v>
      </c>
      <c r="J2320" t="s">
        <v>392</v>
      </c>
      <c r="K2320" t="s">
        <v>393</v>
      </c>
      <c r="L2320" t="s">
        <v>61</v>
      </c>
      <c r="M2320" t="s">
        <v>62</v>
      </c>
      <c r="N2320" t="s">
        <v>76</v>
      </c>
      <c r="O2320" t="s">
        <v>76</v>
      </c>
      <c r="P2320" t="s">
        <v>77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 s="1" t="s">
        <v>78</v>
      </c>
      <c r="AU2320" s="1">
        <v>0</v>
      </c>
      <c r="AV2320" s="1">
        <v>0</v>
      </c>
      <c r="AW2320" s="1">
        <v>0</v>
      </c>
      <c r="AX2320" t="s">
        <v>393</v>
      </c>
    </row>
    <row r="2321" spans="1:50" x14ac:dyDescent="0.25">
      <c r="A2321" t="s">
        <v>4316</v>
      </c>
      <c r="B2321" t="s">
        <v>67</v>
      </c>
      <c r="C2321">
        <v>2014</v>
      </c>
      <c r="D2321" t="s">
        <v>4317</v>
      </c>
      <c r="E2321" t="s">
        <v>771</v>
      </c>
      <c r="F2321" t="s">
        <v>618</v>
      </c>
      <c r="G2321" t="s">
        <v>71</v>
      </c>
      <c r="H2321" t="s">
        <v>72</v>
      </c>
      <c r="I2321" t="s">
        <v>73</v>
      </c>
      <c r="J2321" t="s">
        <v>619</v>
      </c>
      <c r="K2321" t="s">
        <v>620</v>
      </c>
      <c r="L2321" t="s">
        <v>61</v>
      </c>
      <c r="M2321" t="s">
        <v>62</v>
      </c>
      <c r="N2321" t="s">
        <v>63</v>
      </c>
      <c r="O2321" t="s">
        <v>85</v>
      </c>
      <c r="P2321" t="s">
        <v>77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 s="1" t="s">
        <v>78</v>
      </c>
      <c r="AU2321" s="1">
        <v>0</v>
      </c>
      <c r="AV2321" s="1">
        <v>0</v>
      </c>
      <c r="AW2321" s="1">
        <v>0</v>
      </c>
      <c r="AX2321" t="s">
        <v>620</v>
      </c>
    </row>
    <row r="2322" spans="1:50" x14ac:dyDescent="0.25">
      <c r="A2322" t="s">
        <v>4318</v>
      </c>
      <c r="B2322" t="s">
        <v>101</v>
      </c>
      <c r="C2322" t="s">
        <v>718</v>
      </c>
      <c r="D2322" t="s">
        <v>4319</v>
      </c>
      <c r="E2322" t="s">
        <v>4320</v>
      </c>
      <c r="F2322" t="s">
        <v>97</v>
      </c>
      <c r="G2322" t="s">
        <v>71</v>
      </c>
      <c r="H2322" t="s">
        <v>106</v>
      </c>
      <c r="I2322" t="s">
        <v>73</v>
      </c>
      <c r="J2322" t="s">
        <v>98</v>
      </c>
      <c r="K2322" t="s">
        <v>99</v>
      </c>
      <c r="L2322" t="s">
        <v>61</v>
      </c>
      <c r="M2322" t="s">
        <v>76</v>
      </c>
      <c r="N2322" t="s">
        <v>76</v>
      </c>
      <c r="O2322" t="s">
        <v>76</v>
      </c>
      <c r="P2322" t="s">
        <v>110</v>
      </c>
      <c r="Q2322">
        <v>157</v>
      </c>
      <c r="R2322">
        <v>157</v>
      </c>
      <c r="S2322">
        <v>157</v>
      </c>
      <c r="T2322">
        <v>157</v>
      </c>
      <c r="U2322">
        <v>157</v>
      </c>
      <c r="V2322">
        <v>157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34</v>
      </c>
      <c r="AL2322">
        <v>0</v>
      </c>
      <c r="AM2322">
        <v>0</v>
      </c>
      <c r="AN2322">
        <v>123</v>
      </c>
      <c r="AO2322">
        <v>0</v>
      </c>
      <c r="AP2322">
        <v>157</v>
      </c>
      <c r="AQ2322">
        <v>0</v>
      </c>
      <c r="AR2322">
        <v>0</v>
      </c>
      <c r="AS2322">
        <v>0</v>
      </c>
      <c r="AT2322" s="1">
        <v>405.83</v>
      </c>
      <c r="AU2322" s="1">
        <v>63715.31</v>
      </c>
      <c r="AV2322" s="1">
        <v>0</v>
      </c>
      <c r="AW2322" s="1">
        <v>0</v>
      </c>
      <c r="AX2322" t="s">
        <v>99</v>
      </c>
    </row>
    <row r="2323" spans="1:50" x14ac:dyDescent="0.25">
      <c r="A2323" t="s">
        <v>4321</v>
      </c>
      <c r="B2323" t="s">
        <v>67</v>
      </c>
      <c r="C2323" t="s">
        <v>2335</v>
      </c>
      <c r="D2323" t="s">
        <v>4322</v>
      </c>
      <c r="E2323" t="s">
        <v>4323</v>
      </c>
      <c r="F2323" t="s">
        <v>1754</v>
      </c>
      <c r="G2323" t="s">
        <v>116</v>
      </c>
      <c r="H2323" t="s">
        <v>72</v>
      </c>
      <c r="I2323" t="s">
        <v>117</v>
      </c>
      <c r="J2323" t="s">
        <v>1755</v>
      </c>
      <c r="K2323" t="s">
        <v>1756</v>
      </c>
      <c r="L2323" t="s">
        <v>61</v>
      </c>
      <c r="M2323" t="s">
        <v>62</v>
      </c>
      <c r="N2323" t="s">
        <v>76</v>
      </c>
      <c r="O2323" t="s">
        <v>76</v>
      </c>
      <c r="P2323" t="s">
        <v>120</v>
      </c>
      <c r="Q2323">
        <v>1</v>
      </c>
      <c r="R2323">
        <v>1</v>
      </c>
      <c r="S2323">
        <v>1</v>
      </c>
      <c r="T2323">
        <v>1</v>
      </c>
      <c r="U2323">
        <v>1</v>
      </c>
      <c r="V2323">
        <v>1</v>
      </c>
      <c r="W2323">
        <v>1</v>
      </c>
      <c r="X2323">
        <v>1</v>
      </c>
      <c r="Y2323">
        <v>1</v>
      </c>
      <c r="Z2323">
        <v>1</v>
      </c>
      <c r="AA2323">
        <v>1</v>
      </c>
      <c r="AB2323">
        <v>1</v>
      </c>
      <c r="AC2323">
        <v>1</v>
      </c>
      <c r="AD2323">
        <v>1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</v>
      </c>
      <c r="AL2323">
        <v>0</v>
      </c>
      <c r="AM2323">
        <v>0</v>
      </c>
      <c r="AN2323">
        <v>0</v>
      </c>
      <c r="AO2323">
        <v>0</v>
      </c>
      <c r="AP2323">
        <v>1</v>
      </c>
      <c r="AQ2323">
        <v>0</v>
      </c>
      <c r="AR2323">
        <v>0</v>
      </c>
      <c r="AS2323">
        <v>0</v>
      </c>
      <c r="AT2323" s="1">
        <v>382.54</v>
      </c>
      <c r="AU2323" s="1">
        <v>382.54</v>
      </c>
      <c r="AV2323" s="1">
        <v>0</v>
      </c>
      <c r="AW2323" s="1">
        <v>382.54</v>
      </c>
      <c r="AX2323" t="s">
        <v>1754</v>
      </c>
    </row>
    <row r="2324" spans="1:50" x14ac:dyDescent="0.25">
      <c r="A2324" t="s">
        <v>4474</v>
      </c>
      <c r="B2324" t="s">
        <v>101</v>
      </c>
      <c r="C2324" t="s">
        <v>156</v>
      </c>
      <c r="D2324" t="s">
        <v>4475</v>
      </c>
      <c r="E2324" t="s">
        <v>1632</v>
      </c>
      <c r="F2324" t="s">
        <v>1633</v>
      </c>
      <c r="G2324" t="s">
        <v>116</v>
      </c>
      <c r="H2324" t="s">
        <v>57</v>
      </c>
      <c r="I2324" t="s">
        <v>117</v>
      </c>
      <c r="J2324" t="s">
        <v>1634</v>
      </c>
      <c r="K2324" t="s">
        <v>1635</v>
      </c>
      <c r="L2324" t="s">
        <v>61</v>
      </c>
      <c r="M2324" t="s">
        <v>76</v>
      </c>
      <c r="N2324" t="s">
        <v>76</v>
      </c>
      <c r="O2324" t="s">
        <v>76</v>
      </c>
      <c r="P2324" t="s">
        <v>120</v>
      </c>
      <c r="Q2324">
        <v>2153</v>
      </c>
      <c r="R2324">
        <v>2153</v>
      </c>
      <c r="S2324">
        <v>2153</v>
      </c>
      <c r="T2324">
        <v>2153</v>
      </c>
      <c r="U2324">
        <v>2153</v>
      </c>
      <c r="V2324">
        <v>2153</v>
      </c>
      <c r="W2324">
        <v>2153</v>
      </c>
      <c r="X2324">
        <v>2153</v>
      </c>
      <c r="Y2324">
        <v>2153</v>
      </c>
      <c r="Z2324">
        <v>2153</v>
      </c>
      <c r="AA2324">
        <v>2153</v>
      </c>
      <c r="AB2324">
        <v>557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2153</v>
      </c>
      <c r="AL2324">
        <v>0</v>
      </c>
      <c r="AM2324">
        <v>0</v>
      </c>
      <c r="AN2324">
        <v>0</v>
      </c>
      <c r="AO2324">
        <v>0</v>
      </c>
      <c r="AP2324">
        <v>2153</v>
      </c>
      <c r="AQ2324">
        <v>0</v>
      </c>
      <c r="AR2324">
        <v>0</v>
      </c>
      <c r="AS2324">
        <v>0</v>
      </c>
      <c r="AT2324" s="1">
        <v>232.95</v>
      </c>
      <c r="AU2324" s="1">
        <v>501541.35</v>
      </c>
      <c r="AV2324" s="1">
        <v>0</v>
      </c>
      <c r="AW2324" s="1">
        <v>501541.35</v>
      </c>
      <c r="AX2324" t="s">
        <v>1635</v>
      </c>
    </row>
    <row r="2325" spans="1:50" x14ac:dyDescent="0.25">
      <c r="A2325" t="s">
        <v>4476</v>
      </c>
      <c r="B2325" t="s">
        <v>51</v>
      </c>
      <c r="C2325" t="s">
        <v>162</v>
      </c>
      <c r="D2325" t="s">
        <v>4477</v>
      </c>
      <c r="E2325" t="s">
        <v>4478</v>
      </c>
      <c r="F2325" t="s">
        <v>571</v>
      </c>
      <c r="G2325" t="s">
        <v>56</v>
      </c>
      <c r="H2325" t="s">
        <v>57</v>
      </c>
      <c r="I2325" t="s">
        <v>58</v>
      </c>
      <c r="J2325" t="s">
        <v>572</v>
      </c>
      <c r="K2325" t="s">
        <v>573</v>
      </c>
      <c r="L2325" t="s">
        <v>61</v>
      </c>
      <c r="M2325" t="s">
        <v>62</v>
      </c>
      <c r="N2325" t="s">
        <v>76</v>
      </c>
      <c r="O2325" t="s">
        <v>76</v>
      </c>
      <c r="P2325" t="s">
        <v>65</v>
      </c>
      <c r="Q2325">
        <v>39</v>
      </c>
      <c r="R2325">
        <v>39</v>
      </c>
      <c r="S2325">
        <v>39</v>
      </c>
      <c r="T2325">
        <v>39</v>
      </c>
      <c r="U2325">
        <v>39</v>
      </c>
      <c r="V2325">
        <v>39</v>
      </c>
      <c r="W2325">
        <v>39</v>
      </c>
      <c r="X2325">
        <v>39</v>
      </c>
      <c r="Y2325">
        <v>39</v>
      </c>
      <c r="Z2325">
        <v>39</v>
      </c>
      <c r="AA2325">
        <v>39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</v>
      </c>
      <c r="AL2325">
        <v>38</v>
      </c>
      <c r="AM2325">
        <v>0</v>
      </c>
      <c r="AN2325">
        <v>0</v>
      </c>
      <c r="AO2325">
        <v>0</v>
      </c>
      <c r="AP2325">
        <v>39</v>
      </c>
      <c r="AQ2325">
        <v>0</v>
      </c>
      <c r="AR2325">
        <v>0</v>
      </c>
      <c r="AS2325">
        <v>0</v>
      </c>
      <c r="AT2325" s="1">
        <v>629.78</v>
      </c>
      <c r="AU2325" s="1">
        <v>24561.42</v>
      </c>
      <c r="AV2325" s="1">
        <v>0</v>
      </c>
      <c r="AW2325" s="1">
        <v>24561.42</v>
      </c>
      <c r="AX2325" t="s">
        <v>573</v>
      </c>
    </row>
    <row r="2326" spans="1:50" x14ac:dyDescent="0.25">
      <c r="A2326" t="s">
        <v>4479</v>
      </c>
      <c r="B2326" t="s">
        <v>67</v>
      </c>
      <c r="C2326">
        <v>2014</v>
      </c>
      <c r="D2326" t="s">
        <v>4480</v>
      </c>
      <c r="E2326" t="s">
        <v>1605</v>
      </c>
      <c r="F2326" t="s">
        <v>1606</v>
      </c>
      <c r="G2326" t="s">
        <v>71</v>
      </c>
      <c r="H2326" t="s">
        <v>72</v>
      </c>
      <c r="I2326" t="s">
        <v>133</v>
      </c>
      <c r="J2326" t="s">
        <v>1607</v>
      </c>
      <c r="K2326" t="s">
        <v>1608</v>
      </c>
      <c r="L2326" t="s">
        <v>61</v>
      </c>
      <c r="M2326" t="s">
        <v>62</v>
      </c>
      <c r="N2326" t="s">
        <v>76</v>
      </c>
      <c r="O2326" t="s">
        <v>76</v>
      </c>
      <c r="P2326" t="s">
        <v>77</v>
      </c>
      <c r="Q2326">
        <v>1</v>
      </c>
      <c r="R2326">
        <v>1</v>
      </c>
      <c r="S2326">
        <v>1</v>
      </c>
      <c r="T2326">
        <v>1</v>
      </c>
      <c r="U2326">
        <v>1</v>
      </c>
      <c r="V2326">
        <v>1</v>
      </c>
      <c r="W2326">
        <v>1</v>
      </c>
      <c r="X2326">
        <v>1</v>
      </c>
      <c r="Y2326">
        <v>1</v>
      </c>
      <c r="Z2326">
        <v>1</v>
      </c>
      <c r="AA2326">
        <v>1</v>
      </c>
      <c r="AB2326">
        <v>1</v>
      </c>
      <c r="AC2326">
        <v>1</v>
      </c>
      <c r="AD2326">
        <v>1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1</v>
      </c>
      <c r="AL2326">
        <v>0</v>
      </c>
      <c r="AM2326">
        <v>0</v>
      </c>
      <c r="AN2326">
        <v>0</v>
      </c>
      <c r="AO2326">
        <v>0</v>
      </c>
      <c r="AP2326">
        <v>1</v>
      </c>
      <c r="AQ2326">
        <v>0</v>
      </c>
      <c r="AR2326">
        <v>0</v>
      </c>
      <c r="AS2326">
        <v>0</v>
      </c>
      <c r="AT2326" s="1">
        <v>1473.34</v>
      </c>
      <c r="AU2326" s="1">
        <v>1473.34</v>
      </c>
      <c r="AV2326" s="1">
        <v>0</v>
      </c>
      <c r="AW2326" s="1">
        <v>1473.34</v>
      </c>
      <c r="AX2326" t="s">
        <v>1608</v>
      </c>
    </row>
    <row r="2327" spans="1:50" x14ac:dyDescent="0.25">
      <c r="A2327" t="s">
        <v>8190</v>
      </c>
      <c r="B2327" t="s">
        <v>67</v>
      </c>
      <c r="C2327" t="s">
        <v>284</v>
      </c>
      <c r="D2327" t="s">
        <v>8191</v>
      </c>
      <c r="E2327" t="s">
        <v>8395</v>
      </c>
      <c r="F2327" t="s">
        <v>550</v>
      </c>
      <c r="G2327" t="s">
        <v>71</v>
      </c>
      <c r="H2327" t="s">
        <v>72</v>
      </c>
      <c r="I2327" t="s">
        <v>391</v>
      </c>
      <c r="J2327" t="s">
        <v>551</v>
      </c>
      <c r="K2327" t="s">
        <v>552</v>
      </c>
      <c r="L2327" t="s">
        <v>61</v>
      </c>
      <c r="M2327" t="s">
        <v>76</v>
      </c>
      <c r="N2327" t="s">
        <v>76</v>
      </c>
      <c r="O2327" t="s">
        <v>76</v>
      </c>
      <c r="P2327" t="s">
        <v>77</v>
      </c>
      <c r="Q2327">
        <v>32</v>
      </c>
      <c r="R2327">
        <v>32</v>
      </c>
      <c r="S2327">
        <v>26</v>
      </c>
      <c r="T2327">
        <v>9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11</v>
      </c>
      <c r="AG2327">
        <v>0</v>
      </c>
      <c r="AH2327">
        <v>0</v>
      </c>
      <c r="AI2327">
        <v>11</v>
      </c>
      <c r="AJ2327">
        <v>1</v>
      </c>
      <c r="AK2327">
        <v>26</v>
      </c>
      <c r="AL2327">
        <v>0</v>
      </c>
      <c r="AM2327">
        <v>0</v>
      </c>
      <c r="AN2327">
        <v>6</v>
      </c>
      <c r="AO2327">
        <v>0</v>
      </c>
      <c r="AP2327">
        <v>32</v>
      </c>
      <c r="AQ2327">
        <v>0</v>
      </c>
      <c r="AR2327">
        <v>11</v>
      </c>
      <c r="AS2327">
        <v>5</v>
      </c>
      <c r="AT2327" s="1">
        <v>1841.0938000000001</v>
      </c>
      <c r="AU2327" s="1">
        <v>58915.001600000003</v>
      </c>
      <c r="AV2327" s="1">
        <v>20252.031800000001</v>
      </c>
      <c r="AW2327" s="1">
        <v>0</v>
      </c>
      <c r="AX2327" t="s">
        <v>552</v>
      </c>
    </row>
    <row r="2328" spans="1:50" x14ac:dyDescent="0.25">
      <c r="A2328" t="s">
        <v>4481</v>
      </c>
      <c r="B2328" t="s">
        <v>67</v>
      </c>
      <c r="C2328" t="s">
        <v>718</v>
      </c>
      <c r="D2328" t="s">
        <v>4482</v>
      </c>
      <c r="E2328" t="s">
        <v>4483</v>
      </c>
      <c r="F2328" t="s">
        <v>493</v>
      </c>
      <c r="G2328" t="s">
        <v>71</v>
      </c>
      <c r="H2328" t="s">
        <v>72</v>
      </c>
      <c r="I2328" t="s">
        <v>230</v>
      </c>
      <c r="J2328" t="s">
        <v>494</v>
      </c>
      <c r="K2328" t="s">
        <v>495</v>
      </c>
      <c r="L2328" t="s">
        <v>61</v>
      </c>
      <c r="M2328" t="s">
        <v>76</v>
      </c>
      <c r="N2328" t="s">
        <v>76</v>
      </c>
      <c r="O2328" t="s">
        <v>76</v>
      </c>
      <c r="P2328" t="s">
        <v>77</v>
      </c>
      <c r="Q2328">
        <v>334</v>
      </c>
      <c r="R2328">
        <v>334</v>
      </c>
      <c r="S2328">
        <v>54</v>
      </c>
      <c r="T2328">
        <v>54</v>
      </c>
      <c r="U2328">
        <v>54</v>
      </c>
      <c r="V2328">
        <v>54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120</v>
      </c>
      <c r="AF2328">
        <v>0</v>
      </c>
      <c r="AG2328">
        <v>450</v>
      </c>
      <c r="AH2328">
        <v>0</v>
      </c>
      <c r="AI2328">
        <v>570</v>
      </c>
      <c r="AJ2328">
        <v>801</v>
      </c>
      <c r="AK2328">
        <v>334</v>
      </c>
      <c r="AL2328">
        <v>0</v>
      </c>
      <c r="AM2328">
        <v>0</v>
      </c>
      <c r="AN2328">
        <v>0</v>
      </c>
      <c r="AO2328">
        <v>0</v>
      </c>
      <c r="AP2328">
        <v>334</v>
      </c>
      <c r="AQ2328">
        <v>0</v>
      </c>
      <c r="AR2328">
        <v>570</v>
      </c>
      <c r="AS2328">
        <v>400</v>
      </c>
      <c r="AT2328" s="1">
        <v>459.5</v>
      </c>
      <c r="AU2328" s="1">
        <v>153473</v>
      </c>
      <c r="AV2328" s="1">
        <v>261915</v>
      </c>
      <c r="AW2328" s="1">
        <v>0</v>
      </c>
      <c r="AX2328" t="s">
        <v>495</v>
      </c>
    </row>
    <row r="2329" spans="1:50" x14ac:dyDescent="0.25">
      <c r="A2329" t="s">
        <v>4484</v>
      </c>
      <c r="B2329" t="s">
        <v>51</v>
      </c>
      <c r="C2329" t="s">
        <v>143</v>
      </c>
      <c r="D2329" t="s">
        <v>4485</v>
      </c>
      <c r="E2329" t="s">
        <v>4486</v>
      </c>
      <c r="F2329" t="s">
        <v>3031</v>
      </c>
      <c r="G2329" t="s">
        <v>56</v>
      </c>
      <c r="H2329" t="s">
        <v>72</v>
      </c>
      <c r="I2329" t="s">
        <v>90</v>
      </c>
      <c r="J2329" t="s">
        <v>3032</v>
      </c>
      <c r="K2329" t="s">
        <v>3033</v>
      </c>
      <c r="L2329" t="s">
        <v>61</v>
      </c>
      <c r="M2329" t="s">
        <v>76</v>
      </c>
      <c r="N2329" t="s">
        <v>76</v>
      </c>
      <c r="O2329" t="s">
        <v>76</v>
      </c>
      <c r="P2329" t="s">
        <v>65</v>
      </c>
      <c r="Q2329">
        <v>68</v>
      </c>
      <c r="R2329">
        <v>68</v>
      </c>
      <c r="S2329">
        <v>24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30</v>
      </c>
      <c r="AK2329">
        <v>68</v>
      </c>
      <c r="AL2329">
        <v>0</v>
      </c>
      <c r="AM2329">
        <v>0</v>
      </c>
      <c r="AN2329">
        <v>0</v>
      </c>
      <c r="AO2329">
        <v>0</v>
      </c>
      <c r="AP2329">
        <v>68</v>
      </c>
      <c r="AQ2329">
        <v>0</v>
      </c>
      <c r="AR2329">
        <v>0</v>
      </c>
      <c r="AS2329">
        <v>8</v>
      </c>
      <c r="AT2329" s="1">
        <v>749.72659999999996</v>
      </c>
      <c r="AU2329" s="1">
        <v>50981.408799999997</v>
      </c>
      <c r="AV2329" s="1">
        <v>0</v>
      </c>
      <c r="AW2329" s="1">
        <v>0</v>
      </c>
      <c r="AX2329" t="s">
        <v>3033</v>
      </c>
    </row>
    <row r="2330" spans="1:50" x14ac:dyDescent="0.25">
      <c r="A2330" t="s">
        <v>4774</v>
      </c>
      <c r="B2330" t="s">
        <v>190</v>
      </c>
      <c r="C2330" t="s">
        <v>791</v>
      </c>
      <c r="D2330" t="s">
        <v>4775</v>
      </c>
      <c r="E2330" t="s">
        <v>793</v>
      </c>
      <c r="F2330" t="s">
        <v>794</v>
      </c>
      <c r="G2330" t="s">
        <v>71</v>
      </c>
      <c r="H2330" t="s">
        <v>106</v>
      </c>
      <c r="I2330" t="s">
        <v>73</v>
      </c>
      <c r="J2330" t="s">
        <v>795</v>
      </c>
      <c r="K2330" t="s">
        <v>796</v>
      </c>
      <c r="L2330" t="s">
        <v>196</v>
      </c>
      <c r="M2330" t="s">
        <v>76</v>
      </c>
      <c r="N2330" t="s">
        <v>76</v>
      </c>
      <c r="O2330" t="s">
        <v>76</v>
      </c>
      <c r="P2330" t="s">
        <v>110</v>
      </c>
      <c r="Q2330">
        <v>2314</v>
      </c>
      <c r="R2330">
        <v>2314</v>
      </c>
      <c r="S2330">
        <v>1131</v>
      </c>
      <c r="T2330">
        <v>975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474</v>
      </c>
      <c r="AH2330">
        <v>0</v>
      </c>
      <c r="AI2330">
        <v>474</v>
      </c>
      <c r="AJ2330">
        <v>138</v>
      </c>
      <c r="AK2330">
        <v>2314</v>
      </c>
      <c r="AL2330">
        <v>0</v>
      </c>
      <c r="AM2330">
        <v>0</v>
      </c>
      <c r="AN2330">
        <v>0</v>
      </c>
      <c r="AO2330">
        <v>0</v>
      </c>
      <c r="AP2330">
        <v>2314</v>
      </c>
      <c r="AQ2330">
        <v>0</v>
      </c>
      <c r="AR2330">
        <v>474</v>
      </c>
      <c r="AS2330">
        <v>209</v>
      </c>
      <c r="AT2330" s="1">
        <v>438.33</v>
      </c>
      <c r="AU2330" s="1">
        <v>1014295.62</v>
      </c>
      <c r="AV2330" s="1">
        <v>207768.41999999998</v>
      </c>
      <c r="AW2330" s="1">
        <v>0</v>
      </c>
      <c r="AX2330" t="s">
        <v>796</v>
      </c>
    </row>
    <row r="2331" spans="1:50" x14ac:dyDescent="0.25">
      <c r="A2331" t="s">
        <v>4776</v>
      </c>
      <c r="B2331" t="s">
        <v>67</v>
      </c>
      <c r="C2331">
        <v>2014</v>
      </c>
      <c r="D2331" t="s">
        <v>4777</v>
      </c>
      <c r="E2331" t="s">
        <v>973</v>
      </c>
      <c r="F2331" t="s">
        <v>974</v>
      </c>
      <c r="G2331" t="s">
        <v>71</v>
      </c>
      <c r="H2331" t="s">
        <v>72</v>
      </c>
      <c r="I2331" t="s">
        <v>73</v>
      </c>
      <c r="J2331" t="s">
        <v>975</v>
      </c>
      <c r="K2331" t="s">
        <v>976</v>
      </c>
      <c r="L2331" t="s">
        <v>61</v>
      </c>
      <c r="M2331" t="s">
        <v>76</v>
      </c>
      <c r="N2331" t="s">
        <v>76</v>
      </c>
      <c r="O2331" t="s">
        <v>76</v>
      </c>
      <c r="P2331" t="s">
        <v>77</v>
      </c>
      <c r="Q2331">
        <v>26</v>
      </c>
      <c r="R2331">
        <v>26</v>
      </c>
      <c r="S2331">
        <v>26</v>
      </c>
      <c r="T2331">
        <v>26</v>
      </c>
      <c r="U2331">
        <v>26</v>
      </c>
      <c r="V2331">
        <v>26</v>
      </c>
      <c r="W2331">
        <v>26</v>
      </c>
      <c r="X2331">
        <v>26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26</v>
      </c>
      <c r="AL2331">
        <v>0</v>
      </c>
      <c r="AM2331">
        <v>0</v>
      </c>
      <c r="AN2331">
        <v>0</v>
      </c>
      <c r="AO2331">
        <v>0</v>
      </c>
      <c r="AP2331">
        <v>26</v>
      </c>
      <c r="AQ2331">
        <v>0</v>
      </c>
      <c r="AR2331">
        <v>0</v>
      </c>
      <c r="AS2331">
        <v>0</v>
      </c>
      <c r="AT2331" s="1">
        <v>412.24</v>
      </c>
      <c r="AU2331" s="1">
        <v>10718.24</v>
      </c>
      <c r="AV2331" s="1">
        <v>0</v>
      </c>
      <c r="AW2331" s="1">
        <v>10718.24</v>
      </c>
      <c r="AX2331" t="s">
        <v>976</v>
      </c>
    </row>
    <row r="2332" spans="1:50" x14ac:dyDescent="0.25">
      <c r="A2332" t="s">
        <v>4778</v>
      </c>
      <c r="B2332" t="s">
        <v>67</v>
      </c>
      <c r="C2332">
        <v>2014</v>
      </c>
      <c r="D2332" t="s">
        <v>4779</v>
      </c>
      <c r="E2332" t="s">
        <v>441</v>
      </c>
      <c r="F2332" t="s">
        <v>362</v>
      </c>
      <c r="G2332" t="s">
        <v>71</v>
      </c>
      <c r="H2332" t="s">
        <v>72</v>
      </c>
      <c r="I2332" t="s">
        <v>230</v>
      </c>
      <c r="J2332" t="s">
        <v>363</v>
      </c>
      <c r="K2332" t="s">
        <v>364</v>
      </c>
      <c r="L2332" t="s">
        <v>61</v>
      </c>
      <c r="M2332" t="s">
        <v>62</v>
      </c>
      <c r="N2332" t="s">
        <v>76</v>
      </c>
      <c r="O2332" t="s">
        <v>76</v>
      </c>
      <c r="P2332" t="s">
        <v>77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 s="1" t="s">
        <v>78</v>
      </c>
      <c r="AU2332" s="1">
        <v>0</v>
      </c>
      <c r="AV2332" s="1">
        <v>0</v>
      </c>
      <c r="AW2332" s="1">
        <v>0</v>
      </c>
      <c r="AX2332" t="s">
        <v>364</v>
      </c>
    </row>
    <row r="2333" spans="1:50" x14ac:dyDescent="0.25">
      <c r="A2333" t="s">
        <v>4780</v>
      </c>
      <c r="B2333" t="s">
        <v>51</v>
      </c>
      <c r="C2333" t="s">
        <v>303</v>
      </c>
      <c r="D2333" t="s">
        <v>4781</v>
      </c>
      <c r="E2333" t="s">
        <v>4782</v>
      </c>
      <c r="F2333" t="s">
        <v>755</v>
      </c>
      <c r="G2333" t="s">
        <v>56</v>
      </c>
      <c r="H2333" t="s">
        <v>57</v>
      </c>
      <c r="I2333" t="s">
        <v>90</v>
      </c>
      <c r="J2333" t="s">
        <v>91</v>
      </c>
      <c r="K2333" t="s">
        <v>756</v>
      </c>
      <c r="L2333" t="s">
        <v>61</v>
      </c>
      <c r="M2333" t="s">
        <v>62</v>
      </c>
      <c r="N2333" t="s">
        <v>63</v>
      </c>
      <c r="O2333" t="s">
        <v>757</v>
      </c>
      <c r="P2333" t="s">
        <v>65</v>
      </c>
      <c r="Q2333">
        <v>63</v>
      </c>
      <c r="R2333">
        <v>63</v>
      </c>
      <c r="S2333">
        <v>63</v>
      </c>
      <c r="T2333">
        <v>63</v>
      </c>
      <c r="U2333">
        <v>63</v>
      </c>
      <c r="V2333">
        <v>63</v>
      </c>
      <c r="W2333">
        <v>63</v>
      </c>
      <c r="X2333">
        <v>63</v>
      </c>
      <c r="Y2333">
        <v>63</v>
      </c>
      <c r="Z2333">
        <v>63</v>
      </c>
      <c r="AA2333">
        <v>63</v>
      </c>
      <c r="AB2333">
        <v>63</v>
      </c>
      <c r="AC2333">
        <v>63</v>
      </c>
      <c r="AD2333">
        <v>63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61</v>
      </c>
      <c r="AL2333">
        <v>2</v>
      </c>
      <c r="AM2333">
        <v>0</v>
      </c>
      <c r="AN2333">
        <v>0</v>
      </c>
      <c r="AO2333">
        <v>0</v>
      </c>
      <c r="AP2333">
        <v>63</v>
      </c>
      <c r="AQ2333">
        <v>0</v>
      </c>
      <c r="AR2333">
        <v>0</v>
      </c>
      <c r="AS2333">
        <v>0</v>
      </c>
      <c r="AT2333" s="1">
        <v>562.53</v>
      </c>
      <c r="AU2333" s="1">
        <v>35439.39</v>
      </c>
      <c r="AV2333" s="1">
        <v>0</v>
      </c>
      <c r="AW2333" s="1">
        <v>35439.39</v>
      </c>
      <c r="AX2333" t="s">
        <v>756</v>
      </c>
    </row>
    <row r="2334" spans="1:50" x14ac:dyDescent="0.25">
      <c r="A2334" t="s">
        <v>4783</v>
      </c>
      <c r="B2334" t="s">
        <v>101</v>
      </c>
      <c r="C2334" t="s">
        <v>171</v>
      </c>
      <c r="D2334" t="s">
        <v>4784</v>
      </c>
      <c r="E2334" t="s">
        <v>4785</v>
      </c>
      <c r="F2334" t="s">
        <v>464</v>
      </c>
      <c r="G2334" t="s">
        <v>71</v>
      </c>
      <c r="H2334" t="s">
        <v>106</v>
      </c>
      <c r="I2334" t="s">
        <v>230</v>
      </c>
      <c r="J2334" t="s">
        <v>465</v>
      </c>
      <c r="K2334" t="s">
        <v>466</v>
      </c>
      <c r="L2334" t="s">
        <v>61</v>
      </c>
      <c r="M2334" t="s">
        <v>76</v>
      </c>
      <c r="N2334" t="s">
        <v>76</v>
      </c>
      <c r="O2334" t="s">
        <v>76</v>
      </c>
      <c r="P2334" t="s">
        <v>110</v>
      </c>
      <c r="Q2334">
        <v>20</v>
      </c>
      <c r="R2334">
        <v>20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168</v>
      </c>
      <c r="AH2334">
        <v>0</v>
      </c>
      <c r="AI2334">
        <v>168</v>
      </c>
      <c r="AJ2334">
        <v>0</v>
      </c>
      <c r="AK2334">
        <v>20</v>
      </c>
      <c r="AL2334">
        <v>0</v>
      </c>
      <c r="AM2334">
        <v>0</v>
      </c>
      <c r="AN2334">
        <v>0</v>
      </c>
      <c r="AO2334">
        <v>0</v>
      </c>
      <c r="AP2334">
        <v>20</v>
      </c>
      <c r="AQ2334">
        <v>99</v>
      </c>
      <c r="AR2334">
        <v>69</v>
      </c>
      <c r="AS2334">
        <v>50</v>
      </c>
      <c r="AT2334" s="1">
        <v>424.62360000000001</v>
      </c>
      <c r="AU2334" s="1">
        <v>8492.4719999999998</v>
      </c>
      <c r="AV2334" s="1">
        <v>71336.764800000004</v>
      </c>
      <c r="AW2334" s="1">
        <v>0</v>
      </c>
      <c r="AX2334" t="s">
        <v>466</v>
      </c>
    </row>
    <row r="2335" spans="1:50" x14ac:dyDescent="0.25">
      <c r="A2335" t="s">
        <v>4958</v>
      </c>
      <c r="B2335" t="s">
        <v>67</v>
      </c>
      <c r="C2335" t="s">
        <v>102</v>
      </c>
      <c r="D2335" t="s">
        <v>4959</v>
      </c>
      <c r="E2335" t="s">
        <v>4960</v>
      </c>
      <c r="F2335" t="s">
        <v>451</v>
      </c>
      <c r="G2335" t="s">
        <v>71</v>
      </c>
      <c r="H2335" t="s">
        <v>72</v>
      </c>
      <c r="I2335" t="s">
        <v>73</v>
      </c>
      <c r="J2335" t="s">
        <v>452</v>
      </c>
      <c r="K2335" t="s">
        <v>453</v>
      </c>
      <c r="L2335" t="s">
        <v>61</v>
      </c>
      <c r="M2335" t="s">
        <v>76</v>
      </c>
      <c r="N2335" t="s">
        <v>76</v>
      </c>
      <c r="O2335" t="s">
        <v>76</v>
      </c>
      <c r="P2335" t="s">
        <v>77</v>
      </c>
      <c r="Q2335">
        <v>30</v>
      </c>
      <c r="R2335">
        <v>30</v>
      </c>
      <c r="S2335">
        <v>30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30</v>
      </c>
      <c r="AF2335">
        <v>0</v>
      </c>
      <c r="AG2335">
        <v>0</v>
      </c>
      <c r="AH2335">
        <v>0</v>
      </c>
      <c r="AI2335">
        <v>30</v>
      </c>
      <c r="AJ2335">
        <v>70</v>
      </c>
      <c r="AK2335">
        <v>30</v>
      </c>
      <c r="AL2335">
        <v>0</v>
      </c>
      <c r="AM2335">
        <v>0</v>
      </c>
      <c r="AN2335">
        <v>0</v>
      </c>
      <c r="AO2335">
        <v>0</v>
      </c>
      <c r="AP2335">
        <v>30</v>
      </c>
      <c r="AQ2335">
        <v>30</v>
      </c>
      <c r="AR2335">
        <v>0</v>
      </c>
      <c r="AS2335">
        <v>30</v>
      </c>
      <c r="AT2335" s="1">
        <v>602.69000000000005</v>
      </c>
      <c r="AU2335" s="1">
        <v>18080.7</v>
      </c>
      <c r="AV2335" s="1">
        <v>18080.7</v>
      </c>
      <c r="AW2335" s="1">
        <v>0</v>
      </c>
      <c r="AX2335" t="s">
        <v>453</v>
      </c>
    </row>
    <row r="2336" spans="1:50" x14ac:dyDescent="0.25">
      <c r="A2336" t="s">
        <v>6730</v>
      </c>
      <c r="B2336" t="s">
        <v>67</v>
      </c>
      <c r="C2336" t="s">
        <v>284</v>
      </c>
      <c r="D2336" t="s">
        <v>6731</v>
      </c>
      <c r="E2336" t="s">
        <v>8396</v>
      </c>
      <c r="F2336" t="s">
        <v>3161</v>
      </c>
      <c r="G2336" t="s">
        <v>71</v>
      </c>
      <c r="H2336" t="s">
        <v>72</v>
      </c>
      <c r="I2336" t="s">
        <v>73</v>
      </c>
      <c r="J2336" t="s">
        <v>3162</v>
      </c>
      <c r="K2336" t="s">
        <v>3163</v>
      </c>
      <c r="L2336" t="s">
        <v>61</v>
      </c>
      <c r="M2336" t="s">
        <v>76</v>
      </c>
      <c r="N2336" t="s">
        <v>76</v>
      </c>
      <c r="O2336" t="s">
        <v>76</v>
      </c>
      <c r="P2336" t="s">
        <v>77</v>
      </c>
      <c r="Q2336">
        <v>3832</v>
      </c>
      <c r="R2336">
        <v>3832</v>
      </c>
      <c r="S2336">
        <v>3632</v>
      </c>
      <c r="T2336">
        <v>2724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2700</v>
      </c>
      <c r="AH2336">
        <v>0</v>
      </c>
      <c r="AI2336">
        <v>2700</v>
      </c>
      <c r="AJ2336">
        <v>0</v>
      </c>
      <c r="AK2336">
        <v>2172</v>
      </c>
      <c r="AL2336">
        <v>0</v>
      </c>
      <c r="AM2336">
        <v>0</v>
      </c>
      <c r="AN2336">
        <v>1660</v>
      </c>
      <c r="AO2336">
        <v>0</v>
      </c>
      <c r="AP2336">
        <v>3832</v>
      </c>
      <c r="AQ2336">
        <v>0</v>
      </c>
      <c r="AR2336">
        <v>2700</v>
      </c>
      <c r="AS2336">
        <v>0</v>
      </c>
      <c r="AT2336" s="1">
        <v>632.44000000000005</v>
      </c>
      <c r="AU2336" s="1">
        <v>2423510.08</v>
      </c>
      <c r="AV2336" s="1">
        <v>1707588.0000000002</v>
      </c>
      <c r="AW2336" s="1">
        <v>0</v>
      </c>
      <c r="AX2336" t="s">
        <v>3163</v>
      </c>
    </row>
    <row r="2337" spans="1:50" x14ac:dyDescent="0.25">
      <c r="A2337" t="s">
        <v>4961</v>
      </c>
      <c r="B2337" t="s">
        <v>67</v>
      </c>
      <c r="C2337">
        <v>2014</v>
      </c>
      <c r="D2337" t="s">
        <v>4962</v>
      </c>
      <c r="E2337" t="s">
        <v>375</v>
      </c>
      <c r="F2337" t="s">
        <v>376</v>
      </c>
      <c r="G2337" t="s">
        <v>56</v>
      </c>
      <c r="H2337" t="s">
        <v>72</v>
      </c>
      <c r="I2337" t="s">
        <v>90</v>
      </c>
      <c r="J2337" t="s">
        <v>377</v>
      </c>
      <c r="K2337" t="s">
        <v>378</v>
      </c>
      <c r="L2337" t="s">
        <v>61</v>
      </c>
      <c r="M2337" t="s">
        <v>76</v>
      </c>
      <c r="N2337" t="s">
        <v>76</v>
      </c>
      <c r="O2337" t="s">
        <v>76</v>
      </c>
      <c r="P2337" t="s">
        <v>65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 s="1" t="s">
        <v>78</v>
      </c>
      <c r="AU2337" s="1">
        <v>0</v>
      </c>
      <c r="AV2337" s="1">
        <v>0</v>
      </c>
      <c r="AW2337" s="1">
        <v>0</v>
      </c>
      <c r="AX2337" t="s">
        <v>378</v>
      </c>
    </row>
    <row r="2338" spans="1:50" x14ac:dyDescent="0.25">
      <c r="A2338" t="s">
        <v>4963</v>
      </c>
      <c r="B2338" t="s">
        <v>67</v>
      </c>
      <c r="C2338">
        <v>2014</v>
      </c>
      <c r="D2338" t="s">
        <v>4964</v>
      </c>
      <c r="E2338" t="s">
        <v>834</v>
      </c>
      <c r="F2338" t="s">
        <v>451</v>
      </c>
      <c r="G2338" t="s">
        <v>71</v>
      </c>
      <c r="H2338" t="s">
        <v>72</v>
      </c>
      <c r="I2338" t="s">
        <v>73</v>
      </c>
      <c r="J2338" t="s">
        <v>452</v>
      </c>
      <c r="K2338" t="s">
        <v>453</v>
      </c>
      <c r="L2338" t="s">
        <v>61</v>
      </c>
      <c r="M2338" t="s">
        <v>76</v>
      </c>
      <c r="N2338" t="s">
        <v>76</v>
      </c>
      <c r="O2338" t="s">
        <v>76</v>
      </c>
      <c r="P2338" t="s">
        <v>77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 s="1" t="s">
        <v>78</v>
      </c>
      <c r="AU2338" s="1">
        <v>0</v>
      </c>
      <c r="AV2338" s="1">
        <v>0</v>
      </c>
      <c r="AW2338" s="1">
        <v>0</v>
      </c>
      <c r="AX2338" t="s">
        <v>453</v>
      </c>
    </row>
    <row r="2339" spans="1:50" x14ac:dyDescent="0.25">
      <c r="A2339" t="s">
        <v>4965</v>
      </c>
      <c r="B2339" t="s">
        <v>67</v>
      </c>
      <c r="C2339">
        <v>2014</v>
      </c>
      <c r="D2339" t="s">
        <v>4966</v>
      </c>
      <c r="E2339" t="s">
        <v>88</v>
      </c>
      <c r="F2339" t="s">
        <v>89</v>
      </c>
      <c r="G2339" t="s">
        <v>56</v>
      </c>
      <c r="H2339" t="s">
        <v>72</v>
      </c>
      <c r="I2339" t="s">
        <v>90</v>
      </c>
      <c r="J2339" t="s">
        <v>91</v>
      </c>
      <c r="K2339" t="s">
        <v>92</v>
      </c>
      <c r="L2339" t="s">
        <v>61</v>
      </c>
      <c r="M2339" t="s">
        <v>76</v>
      </c>
      <c r="N2339" t="s">
        <v>76</v>
      </c>
      <c r="O2339" t="s">
        <v>76</v>
      </c>
      <c r="P2339" t="s">
        <v>65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 s="1" t="s">
        <v>78</v>
      </c>
      <c r="AU2339" s="1">
        <v>0</v>
      </c>
      <c r="AV2339" s="1">
        <v>0</v>
      </c>
      <c r="AW2339" s="1">
        <v>0</v>
      </c>
      <c r="AX2339" t="s">
        <v>92</v>
      </c>
    </row>
    <row r="2340" spans="1:50" x14ac:dyDescent="0.25">
      <c r="A2340" t="s">
        <v>5100</v>
      </c>
      <c r="B2340" t="s">
        <v>101</v>
      </c>
      <c r="C2340" t="s">
        <v>156</v>
      </c>
      <c r="D2340" t="s">
        <v>5101</v>
      </c>
      <c r="E2340" t="s">
        <v>451</v>
      </c>
      <c r="F2340" t="s">
        <v>451</v>
      </c>
      <c r="G2340" t="s">
        <v>71</v>
      </c>
      <c r="H2340" t="s">
        <v>106</v>
      </c>
      <c r="I2340" t="s">
        <v>73</v>
      </c>
      <c r="J2340" t="s">
        <v>452</v>
      </c>
      <c r="K2340" t="s">
        <v>453</v>
      </c>
      <c r="L2340" t="s">
        <v>61</v>
      </c>
      <c r="M2340" t="s">
        <v>76</v>
      </c>
      <c r="N2340" t="s">
        <v>76</v>
      </c>
      <c r="O2340" t="s">
        <v>76</v>
      </c>
      <c r="P2340" t="s">
        <v>110</v>
      </c>
      <c r="Q2340">
        <v>132</v>
      </c>
      <c r="R2340">
        <v>132</v>
      </c>
      <c r="S2340">
        <v>132</v>
      </c>
      <c r="T2340">
        <v>132</v>
      </c>
      <c r="U2340">
        <v>132</v>
      </c>
      <c r="V2340">
        <v>132</v>
      </c>
      <c r="W2340">
        <v>132</v>
      </c>
      <c r="X2340">
        <v>132</v>
      </c>
      <c r="Y2340">
        <v>132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1</v>
      </c>
      <c r="AK2340">
        <v>92</v>
      </c>
      <c r="AL2340">
        <v>0</v>
      </c>
      <c r="AM2340">
        <v>0</v>
      </c>
      <c r="AN2340">
        <v>40</v>
      </c>
      <c r="AO2340">
        <v>0</v>
      </c>
      <c r="AP2340">
        <v>132</v>
      </c>
      <c r="AQ2340">
        <v>0</v>
      </c>
      <c r="AR2340">
        <v>0</v>
      </c>
      <c r="AS2340">
        <v>0</v>
      </c>
      <c r="AT2340" s="1">
        <v>602.15</v>
      </c>
      <c r="AU2340" s="1">
        <v>79483.8</v>
      </c>
      <c r="AV2340" s="1">
        <v>0</v>
      </c>
      <c r="AW2340" s="1">
        <v>79483.8</v>
      </c>
      <c r="AX2340" t="s">
        <v>453</v>
      </c>
    </row>
    <row r="2341" spans="1:50" x14ac:dyDescent="0.25">
      <c r="A2341" t="s">
        <v>5102</v>
      </c>
      <c r="B2341" t="s">
        <v>101</v>
      </c>
      <c r="C2341" t="s">
        <v>251</v>
      </c>
      <c r="D2341" t="s">
        <v>5103</v>
      </c>
      <c r="E2341" t="s">
        <v>2681</v>
      </c>
      <c r="F2341" t="s">
        <v>486</v>
      </c>
      <c r="G2341" t="s">
        <v>71</v>
      </c>
      <c r="H2341" t="s">
        <v>106</v>
      </c>
      <c r="I2341" t="s">
        <v>230</v>
      </c>
      <c r="J2341" t="s">
        <v>487</v>
      </c>
      <c r="K2341" t="s">
        <v>488</v>
      </c>
      <c r="L2341" t="s">
        <v>61</v>
      </c>
      <c r="M2341" t="s">
        <v>76</v>
      </c>
      <c r="N2341" t="s">
        <v>76</v>
      </c>
      <c r="O2341" t="s">
        <v>76</v>
      </c>
      <c r="P2341" t="s">
        <v>110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 s="1" t="s">
        <v>78</v>
      </c>
      <c r="AU2341" s="1">
        <v>0</v>
      </c>
      <c r="AV2341" s="1">
        <v>0</v>
      </c>
      <c r="AW2341" s="1">
        <v>0</v>
      </c>
      <c r="AX2341" t="s">
        <v>488</v>
      </c>
    </row>
    <row r="2342" spans="1:50" x14ac:dyDescent="0.25">
      <c r="A2342" t="s">
        <v>5104</v>
      </c>
      <c r="B2342" t="s">
        <v>51</v>
      </c>
      <c r="C2342" t="s">
        <v>303</v>
      </c>
      <c r="D2342" t="s">
        <v>5105</v>
      </c>
      <c r="E2342" t="s">
        <v>5106</v>
      </c>
      <c r="F2342" t="s">
        <v>755</v>
      </c>
      <c r="G2342" t="s">
        <v>56</v>
      </c>
      <c r="H2342" t="s">
        <v>57</v>
      </c>
      <c r="I2342" t="s">
        <v>90</v>
      </c>
      <c r="J2342" t="s">
        <v>91</v>
      </c>
      <c r="K2342" t="s">
        <v>756</v>
      </c>
      <c r="L2342" t="s">
        <v>61</v>
      </c>
      <c r="M2342" t="s">
        <v>62</v>
      </c>
      <c r="N2342" t="s">
        <v>63</v>
      </c>
      <c r="O2342" t="s">
        <v>757</v>
      </c>
      <c r="P2342" t="s">
        <v>65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 s="1" t="s">
        <v>78</v>
      </c>
      <c r="AU2342" s="1">
        <v>0</v>
      </c>
      <c r="AV2342" s="1">
        <v>0</v>
      </c>
      <c r="AW2342" s="1">
        <v>0</v>
      </c>
      <c r="AX2342" t="s">
        <v>756</v>
      </c>
    </row>
    <row r="2343" spans="1:50" x14ac:dyDescent="0.25">
      <c r="A2343" t="s">
        <v>5107</v>
      </c>
      <c r="B2343" t="s">
        <v>67</v>
      </c>
      <c r="C2343">
        <v>2014</v>
      </c>
      <c r="D2343" t="s">
        <v>5108</v>
      </c>
      <c r="E2343" t="s">
        <v>1931</v>
      </c>
      <c r="F2343" t="s">
        <v>892</v>
      </c>
      <c r="G2343" t="s">
        <v>71</v>
      </c>
      <c r="H2343" t="s">
        <v>72</v>
      </c>
      <c r="I2343" t="s">
        <v>391</v>
      </c>
      <c r="J2343" t="s">
        <v>893</v>
      </c>
      <c r="K2343" t="s">
        <v>894</v>
      </c>
      <c r="L2343" t="s">
        <v>61</v>
      </c>
      <c r="M2343" t="s">
        <v>76</v>
      </c>
      <c r="N2343" t="s">
        <v>76</v>
      </c>
      <c r="O2343" t="s">
        <v>76</v>
      </c>
      <c r="P2343" t="s">
        <v>77</v>
      </c>
      <c r="Q2343">
        <v>1</v>
      </c>
      <c r="R2343">
        <v>1</v>
      </c>
      <c r="S2343">
        <v>1</v>
      </c>
      <c r="T2343">
        <v>1</v>
      </c>
      <c r="U2343">
        <v>1</v>
      </c>
      <c r="V2343">
        <v>1</v>
      </c>
      <c r="W2343">
        <v>1</v>
      </c>
      <c r="X2343">
        <v>1</v>
      </c>
      <c r="Y2343">
        <v>1</v>
      </c>
      <c r="Z2343">
        <v>1</v>
      </c>
      <c r="AA2343">
        <v>1</v>
      </c>
      <c r="AB2343">
        <v>1</v>
      </c>
      <c r="AC2343">
        <v>1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</v>
      </c>
      <c r="AL2343">
        <v>0</v>
      </c>
      <c r="AM2343">
        <v>0</v>
      </c>
      <c r="AN2343">
        <v>0</v>
      </c>
      <c r="AO2343">
        <v>0</v>
      </c>
      <c r="AP2343">
        <v>1</v>
      </c>
      <c r="AQ2343">
        <v>0</v>
      </c>
      <c r="AR2343">
        <v>0</v>
      </c>
      <c r="AS2343">
        <v>0</v>
      </c>
      <c r="AT2343" s="1">
        <v>710.46</v>
      </c>
      <c r="AU2343" s="1">
        <v>710.46</v>
      </c>
      <c r="AV2343" s="1">
        <v>0</v>
      </c>
      <c r="AW2343" s="1">
        <v>710.46</v>
      </c>
      <c r="AX2343" t="s">
        <v>894</v>
      </c>
    </row>
    <row r="2344" spans="1:50" x14ac:dyDescent="0.25">
      <c r="A2344" t="s">
        <v>5109</v>
      </c>
      <c r="B2344" t="s">
        <v>67</v>
      </c>
      <c r="C2344" t="s">
        <v>233</v>
      </c>
      <c r="D2344" t="s">
        <v>5110</v>
      </c>
      <c r="E2344" t="s">
        <v>5111</v>
      </c>
      <c r="F2344" t="s">
        <v>214</v>
      </c>
      <c r="G2344" t="s">
        <v>71</v>
      </c>
      <c r="H2344" t="s">
        <v>72</v>
      </c>
      <c r="I2344" t="s">
        <v>133</v>
      </c>
      <c r="J2344" t="s">
        <v>215</v>
      </c>
      <c r="K2344" t="s">
        <v>216</v>
      </c>
      <c r="L2344" t="s">
        <v>61</v>
      </c>
      <c r="M2344" t="s">
        <v>62</v>
      </c>
      <c r="N2344" t="s">
        <v>63</v>
      </c>
      <c r="O2344" t="s">
        <v>85</v>
      </c>
      <c r="P2344" t="s">
        <v>77</v>
      </c>
      <c r="Q2344">
        <v>1</v>
      </c>
      <c r="R2344">
        <v>1</v>
      </c>
      <c r="S2344">
        <v>1</v>
      </c>
      <c r="T2344">
        <v>1</v>
      </c>
      <c r="U2344">
        <v>1</v>
      </c>
      <c r="V2344">
        <v>1</v>
      </c>
      <c r="W2344">
        <v>1</v>
      </c>
      <c r="X2344">
        <v>1</v>
      </c>
      <c r="Y2344">
        <v>1</v>
      </c>
      <c r="Z2344">
        <v>1</v>
      </c>
      <c r="AA2344">
        <v>1</v>
      </c>
      <c r="AB2344">
        <v>1</v>
      </c>
      <c r="AC2344">
        <v>1</v>
      </c>
      <c r="AD2344">
        <v>1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1</v>
      </c>
      <c r="AL2344">
        <v>0</v>
      </c>
      <c r="AM2344">
        <v>0</v>
      </c>
      <c r="AN2344">
        <v>0</v>
      </c>
      <c r="AO2344">
        <v>0</v>
      </c>
      <c r="AP2344">
        <v>1</v>
      </c>
      <c r="AQ2344">
        <v>0</v>
      </c>
      <c r="AR2344">
        <v>0</v>
      </c>
      <c r="AS2344">
        <v>0</v>
      </c>
      <c r="AT2344" s="1">
        <v>1041.48</v>
      </c>
      <c r="AU2344" s="1">
        <v>1041.48</v>
      </c>
      <c r="AV2344" s="1">
        <v>0</v>
      </c>
      <c r="AW2344" s="1">
        <v>1041.48</v>
      </c>
      <c r="AX2344" t="s">
        <v>216</v>
      </c>
    </row>
    <row r="2345" spans="1:50" x14ac:dyDescent="0.25">
      <c r="A2345" t="s">
        <v>5150</v>
      </c>
      <c r="B2345" t="s">
        <v>67</v>
      </c>
      <c r="C2345">
        <v>2014</v>
      </c>
      <c r="D2345" t="s">
        <v>5151</v>
      </c>
      <c r="E2345" t="s">
        <v>298</v>
      </c>
      <c r="F2345" t="s">
        <v>299</v>
      </c>
      <c r="G2345" t="s">
        <v>71</v>
      </c>
      <c r="H2345" t="s">
        <v>72</v>
      </c>
      <c r="I2345" t="s">
        <v>230</v>
      </c>
      <c r="J2345" t="s">
        <v>300</v>
      </c>
      <c r="K2345" t="s">
        <v>301</v>
      </c>
      <c r="L2345" t="s">
        <v>61</v>
      </c>
      <c r="M2345" t="s">
        <v>62</v>
      </c>
      <c r="N2345" t="s">
        <v>76</v>
      </c>
      <c r="O2345" t="s">
        <v>76</v>
      </c>
      <c r="P2345" t="s">
        <v>77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 s="1" t="s">
        <v>78</v>
      </c>
      <c r="AU2345" s="1">
        <v>0</v>
      </c>
      <c r="AV2345" s="1">
        <v>0</v>
      </c>
      <c r="AW2345" s="1">
        <v>0</v>
      </c>
      <c r="AX2345" t="s">
        <v>301</v>
      </c>
    </row>
    <row r="2346" spans="1:50" x14ac:dyDescent="0.25">
      <c r="A2346" t="s">
        <v>5152</v>
      </c>
      <c r="B2346" t="s">
        <v>67</v>
      </c>
      <c r="C2346">
        <v>2014</v>
      </c>
      <c r="D2346" t="s">
        <v>5153</v>
      </c>
      <c r="E2346" t="s">
        <v>1376</v>
      </c>
      <c r="F2346" t="s">
        <v>1377</v>
      </c>
      <c r="G2346" t="s">
        <v>71</v>
      </c>
      <c r="H2346" t="s">
        <v>72</v>
      </c>
      <c r="I2346" t="s">
        <v>280</v>
      </c>
      <c r="J2346" t="s">
        <v>1378</v>
      </c>
      <c r="K2346" t="s">
        <v>1379</v>
      </c>
      <c r="L2346" t="s">
        <v>61</v>
      </c>
      <c r="M2346" t="s">
        <v>62</v>
      </c>
      <c r="N2346" t="s">
        <v>76</v>
      </c>
      <c r="O2346" t="s">
        <v>76</v>
      </c>
      <c r="P2346" t="s">
        <v>77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 s="1" t="s">
        <v>78</v>
      </c>
      <c r="AU2346" s="1">
        <v>0</v>
      </c>
      <c r="AV2346" s="1">
        <v>0</v>
      </c>
      <c r="AW2346" s="1">
        <v>0</v>
      </c>
      <c r="AX2346" t="s">
        <v>1379</v>
      </c>
    </row>
    <row r="2347" spans="1:50" x14ac:dyDescent="0.25">
      <c r="A2347" t="s">
        <v>5154</v>
      </c>
      <c r="B2347" t="s">
        <v>67</v>
      </c>
      <c r="C2347" t="s">
        <v>718</v>
      </c>
      <c r="D2347" t="s">
        <v>5155</v>
      </c>
      <c r="E2347" t="s">
        <v>1532</v>
      </c>
      <c r="F2347" t="s">
        <v>206</v>
      </c>
      <c r="G2347" t="s">
        <v>71</v>
      </c>
      <c r="H2347" t="s">
        <v>72</v>
      </c>
      <c r="I2347" t="s">
        <v>133</v>
      </c>
      <c r="J2347" t="s">
        <v>207</v>
      </c>
      <c r="K2347" t="s">
        <v>208</v>
      </c>
      <c r="L2347" t="s">
        <v>61</v>
      </c>
      <c r="M2347" t="s">
        <v>76</v>
      </c>
      <c r="N2347" t="s">
        <v>76</v>
      </c>
      <c r="O2347" t="s">
        <v>76</v>
      </c>
      <c r="P2347" t="s">
        <v>77</v>
      </c>
      <c r="Q2347">
        <v>10</v>
      </c>
      <c r="R2347">
        <v>10</v>
      </c>
      <c r="S2347">
        <v>10</v>
      </c>
      <c r="T2347">
        <v>10</v>
      </c>
      <c r="U2347">
        <v>10</v>
      </c>
      <c r="V2347">
        <v>10</v>
      </c>
      <c r="W2347">
        <v>10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10</v>
      </c>
      <c r="AL2347">
        <v>0</v>
      </c>
      <c r="AM2347">
        <v>0</v>
      </c>
      <c r="AN2347">
        <v>0</v>
      </c>
      <c r="AO2347">
        <v>0</v>
      </c>
      <c r="AP2347">
        <v>10</v>
      </c>
      <c r="AQ2347">
        <v>0</v>
      </c>
      <c r="AR2347">
        <v>0</v>
      </c>
      <c r="AS2347">
        <v>0</v>
      </c>
      <c r="AT2347" s="1">
        <v>1215.1500000000001</v>
      </c>
      <c r="AU2347" s="1">
        <v>12151.5</v>
      </c>
      <c r="AV2347" s="1">
        <v>0</v>
      </c>
      <c r="AW2347" s="1">
        <v>0</v>
      </c>
      <c r="AX2347" t="s">
        <v>208</v>
      </c>
    </row>
    <row r="2348" spans="1:50" x14ac:dyDescent="0.25">
      <c r="A2348" t="s">
        <v>5156</v>
      </c>
      <c r="B2348" t="s">
        <v>101</v>
      </c>
      <c r="C2348" t="s">
        <v>468</v>
      </c>
      <c r="D2348" t="s">
        <v>5157</v>
      </c>
      <c r="E2348" t="s">
        <v>1469</v>
      </c>
      <c r="F2348" t="s">
        <v>236</v>
      </c>
      <c r="G2348" t="s">
        <v>71</v>
      </c>
      <c r="H2348" t="s">
        <v>106</v>
      </c>
      <c r="I2348" t="s">
        <v>73</v>
      </c>
      <c r="J2348" t="s">
        <v>237</v>
      </c>
      <c r="K2348" t="s">
        <v>238</v>
      </c>
      <c r="L2348" t="s">
        <v>61</v>
      </c>
      <c r="M2348" t="s">
        <v>76</v>
      </c>
      <c r="N2348" t="s">
        <v>76</v>
      </c>
      <c r="O2348" t="s">
        <v>76</v>
      </c>
      <c r="P2348" t="s">
        <v>110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 s="1" t="s">
        <v>78</v>
      </c>
      <c r="AU2348" s="1">
        <v>0</v>
      </c>
      <c r="AV2348" s="1">
        <v>0</v>
      </c>
      <c r="AW2348" s="1">
        <v>0</v>
      </c>
      <c r="AX2348" t="s">
        <v>238</v>
      </c>
    </row>
    <row r="2349" spans="1:50" x14ac:dyDescent="0.25">
      <c r="A2349" t="s">
        <v>5158</v>
      </c>
      <c r="B2349" t="s">
        <v>67</v>
      </c>
      <c r="C2349">
        <v>2014</v>
      </c>
      <c r="D2349" t="s">
        <v>5159</v>
      </c>
      <c r="E2349" t="s">
        <v>555</v>
      </c>
      <c r="F2349" t="s">
        <v>556</v>
      </c>
      <c r="G2349" t="s">
        <v>71</v>
      </c>
      <c r="H2349" t="s">
        <v>72</v>
      </c>
      <c r="I2349" t="s">
        <v>355</v>
      </c>
      <c r="J2349" t="s">
        <v>557</v>
      </c>
      <c r="K2349" t="s">
        <v>558</v>
      </c>
      <c r="L2349" t="s">
        <v>61</v>
      </c>
      <c r="M2349" t="s">
        <v>62</v>
      </c>
      <c r="N2349" t="s">
        <v>63</v>
      </c>
      <c r="O2349" t="s">
        <v>85</v>
      </c>
      <c r="P2349" t="s">
        <v>77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 s="1" t="s">
        <v>78</v>
      </c>
      <c r="AU2349" s="1">
        <v>0</v>
      </c>
      <c r="AV2349" s="1">
        <v>0</v>
      </c>
      <c r="AW2349" s="1">
        <v>0</v>
      </c>
      <c r="AX2349" t="s">
        <v>558</v>
      </c>
    </row>
    <row r="2350" spans="1:50" x14ac:dyDescent="0.25">
      <c r="A2350" t="s">
        <v>5268</v>
      </c>
      <c r="B2350" t="s">
        <v>51</v>
      </c>
      <c r="C2350" t="s">
        <v>156</v>
      </c>
      <c r="D2350" t="s">
        <v>5269</v>
      </c>
      <c r="E2350" t="s">
        <v>5270</v>
      </c>
      <c r="F2350" t="s">
        <v>242</v>
      </c>
      <c r="G2350" t="s">
        <v>56</v>
      </c>
      <c r="H2350" t="s">
        <v>57</v>
      </c>
      <c r="I2350" t="s">
        <v>58</v>
      </c>
      <c r="J2350" t="s">
        <v>243</v>
      </c>
      <c r="K2350" t="s">
        <v>244</v>
      </c>
      <c r="L2350" t="s">
        <v>61</v>
      </c>
      <c r="M2350" t="s">
        <v>76</v>
      </c>
      <c r="N2350" t="s">
        <v>76</v>
      </c>
      <c r="O2350" t="s">
        <v>76</v>
      </c>
      <c r="P2350" t="s">
        <v>65</v>
      </c>
      <c r="Q2350">
        <v>9645</v>
      </c>
      <c r="R2350">
        <v>9645</v>
      </c>
      <c r="S2350">
        <v>5261</v>
      </c>
      <c r="T2350">
        <v>4505</v>
      </c>
      <c r="U2350">
        <v>3665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8148</v>
      </c>
      <c r="AH2350">
        <v>0</v>
      </c>
      <c r="AI2350">
        <v>8148</v>
      </c>
      <c r="AJ2350">
        <v>0</v>
      </c>
      <c r="AK2350">
        <v>5341</v>
      </c>
      <c r="AL2350">
        <v>241</v>
      </c>
      <c r="AM2350">
        <v>0</v>
      </c>
      <c r="AN2350">
        <v>4063</v>
      </c>
      <c r="AO2350">
        <v>0</v>
      </c>
      <c r="AP2350">
        <v>9645</v>
      </c>
      <c r="AQ2350">
        <v>4116</v>
      </c>
      <c r="AR2350">
        <v>4032</v>
      </c>
      <c r="AS2350">
        <v>2436</v>
      </c>
      <c r="AT2350" s="1">
        <v>833.68</v>
      </c>
      <c r="AU2350" s="1">
        <v>8040843.5999999996</v>
      </c>
      <c r="AV2350" s="1">
        <v>6792824.6399999997</v>
      </c>
      <c r="AW2350" s="1">
        <v>0</v>
      </c>
      <c r="AX2350" t="s">
        <v>244</v>
      </c>
    </row>
    <row r="2351" spans="1:50" x14ac:dyDescent="0.25">
      <c r="A2351" t="s">
        <v>8397</v>
      </c>
      <c r="B2351" t="s">
        <v>67</v>
      </c>
      <c r="C2351" t="s">
        <v>284</v>
      </c>
      <c r="D2351" t="s">
        <v>8398</v>
      </c>
      <c r="E2351" t="s">
        <v>8399</v>
      </c>
      <c r="F2351" t="s">
        <v>445</v>
      </c>
      <c r="G2351" t="s">
        <v>71</v>
      </c>
      <c r="H2351" t="s">
        <v>72</v>
      </c>
      <c r="I2351" t="s">
        <v>73</v>
      </c>
      <c r="J2351" t="s">
        <v>446</v>
      </c>
      <c r="K2351" t="s">
        <v>447</v>
      </c>
      <c r="L2351" t="s">
        <v>61</v>
      </c>
      <c r="M2351" t="s">
        <v>76</v>
      </c>
      <c r="N2351" t="s">
        <v>76</v>
      </c>
      <c r="O2351" t="s">
        <v>76</v>
      </c>
      <c r="P2351" t="s">
        <v>77</v>
      </c>
      <c r="Q2351">
        <v>101</v>
      </c>
      <c r="R2351">
        <v>101</v>
      </c>
      <c r="S2351">
        <v>101</v>
      </c>
      <c r="T2351">
        <v>101</v>
      </c>
      <c r="U2351">
        <v>101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89</v>
      </c>
      <c r="AL2351">
        <v>0</v>
      </c>
      <c r="AM2351">
        <v>0</v>
      </c>
      <c r="AN2351">
        <v>12</v>
      </c>
      <c r="AO2351">
        <v>0</v>
      </c>
      <c r="AP2351">
        <v>101</v>
      </c>
      <c r="AQ2351">
        <v>0</v>
      </c>
      <c r="AR2351">
        <v>0</v>
      </c>
      <c r="AS2351">
        <v>0</v>
      </c>
      <c r="AT2351" s="1">
        <v>284.15809999999999</v>
      </c>
      <c r="AU2351" s="1">
        <v>28699.968099999998</v>
      </c>
      <c r="AV2351" s="1">
        <v>0</v>
      </c>
      <c r="AW2351" s="1">
        <v>0</v>
      </c>
      <c r="AX2351" t="s">
        <v>447</v>
      </c>
    </row>
    <row r="2352" spans="1:50" x14ac:dyDescent="0.25">
      <c r="A2352" t="s">
        <v>5271</v>
      </c>
      <c r="B2352" t="s">
        <v>67</v>
      </c>
      <c r="C2352">
        <v>2014</v>
      </c>
      <c r="D2352" t="s">
        <v>5272</v>
      </c>
      <c r="E2352" t="s">
        <v>5273</v>
      </c>
      <c r="F2352" t="s">
        <v>1579</v>
      </c>
      <c r="G2352" t="s">
        <v>71</v>
      </c>
      <c r="H2352" t="s">
        <v>72</v>
      </c>
      <c r="I2352" t="s">
        <v>73</v>
      </c>
      <c r="J2352" t="s">
        <v>1580</v>
      </c>
      <c r="K2352" t="s">
        <v>1581</v>
      </c>
      <c r="L2352" t="s">
        <v>61</v>
      </c>
      <c r="M2352" t="s">
        <v>76</v>
      </c>
      <c r="N2352" t="s">
        <v>76</v>
      </c>
      <c r="O2352" t="s">
        <v>76</v>
      </c>
      <c r="P2352" t="s">
        <v>77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 s="1" t="s">
        <v>78</v>
      </c>
      <c r="AU2352" s="1">
        <v>0</v>
      </c>
      <c r="AV2352" s="1">
        <v>0</v>
      </c>
      <c r="AW2352" s="1">
        <v>0</v>
      </c>
      <c r="AX2352" t="s">
        <v>1581</v>
      </c>
    </row>
    <row r="2353" spans="1:50" x14ac:dyDescent="0.25">
      <c r="A2353" t="s">
        <v>5274</v>
      </c>
      <c r="B2353" t="s">
        <v>51</v>
      </c>
      <c r="C2353" t="s">
        <v>162</v>
      </c>
      <c r="D2353" t="s">
        <v>5275</v>
      </c>
      <c r="E2353" t="s">
        <v>5276</v>
      </c>
      <c r="F2353" t="s">
        <v>165</v>
      </c>
      <c r="G2353" t="s">
        <v>56</v>
      </c>
      <c r="H2353" t="s">
        <v>57</v>
      </c>
      <c r="I2353" t="s">
        <v>58</v>
      </c>
      <c r="J2353" t="s">
        <v>166</v>
      </c>
      <c r="K2353" t="s">
        <v>167</v>
      </c>
      <c r="L2353" t="s">
        <v>61</v>
      </c>
      <c r="M2353" t="s">
        <v>62</v>
      </c>
      <c r="N2353" t="s">
        <v>76</v>
      </c>
      <c r="O2353" t="s">
        <v>76</v>
      </c>
      <c r="P2353" t="s">
        <v>65</v>
      </c>
      <c r="Q2353">
        <v>81</v>
      </c>
      <c r="R2353">
        <v>81</v>
      </c>
      <c r="S2353">
        <v>81</v>
      </c>
      <c r="T2353">
        <v>81</v>
      </c>
      <c r="U2353">
        <v>81</v>
      </c>
      <c r="V2353">
        <v>81</v>
      </c>
      <c r="W2353">
        <v>81</v>
      </c>
      <c r="X2353">
        <v>81</v>
      </c>
      <c r="Y2353">
        <v>81</v>
      </c>
      <c r="Z2353">
        <v>81</v>
      </c>
      <c r="AA2353">
        <v>81</v>
      </c>
      <c r="AB2353">
        <v>81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80</v>
      </c>
      <c r="AL2353">
        <v>1</v>
      </c>
      <c r="AM2353">
        <v>0</v>
      </c>
      <c r="AN2353">
        <v>0</v>
      </c>
      <c r="AO2353">
        <v>0</v>
      </c>
      <c r="AP2353">
        <v>81</v>
      </c>
      <c r="AQ2353">
        <v>0</v>
      </c>
      <c r="AR2353">
        <v>0</v>
      </c>
      <c r="AS2353">
        <v>0</v>
      </c>
      <c r="AT2353" s="1">
        <v>724.11</v>
      </c>
      <c r="AU2353" s="1">
        <v>58652.91</v>
      </c>
      <c r="AV2353" s="1">
        <v>0</v>
      </c>
      <c r="AW2353" s="1">
        <v>58652.91</v>
      </c>
      <c r="AX2353" t="s">
        <v>167</v>
      </c>
    </row>
    <row r="2354" spans="1:50" x14ac:dyDescent="0.25">
      <c r="A2354" t="s">
        <v>8601</v>
      </c>
      <c r="B2354" t="s">
        <v>51</v>
      </c>
      <c r="C2354" t="s">
        <v>143</v>
      </c>
      <c r="D2354" t="s">
        <v>8602</v>
      </c>
      <c r="E2354" t="s">
        <v>1841</v>
      </c>
      <c r="F2354" t="s">
        <v>1842</v>
      </c>
      <c r="G2354" t="s">
        <v>56</v>
      </c>
      <c r="H2354" t="s">
        <v>72</v>
      </c>
      <c r="I2354" t="s">
        <v>58</v>
      </c>
      <c r="J2354" t="s">
        <v>1843</v>
      </c>
      <c r="K2354" t="s">
        <v>1844</v>
      </c>
      <c r="L2354" t="s">
        <v>61</v>
      </c>
      <c r="M2354" t="s">
        <v>76</v>
      </c>
      <c r="N2354" t="s">
        <v>76</v>
      </c>
      <c r="O2354" t="s">
        <v>76</v>
      </c>
      <c r="P2354" t="s">
        <v>65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1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 s="1" t="s">
        <v>78</v>
      </c>
      <c r="AU2354" s="1">
        <v>0</v>
      </c>
      <c r="AV2354" s="1">
        <v>0</v>
      </c>
      <c r="AW2354" s="1">
        <v>0</v>
      </c>
      <c r="AX2354" t="s">
        <v>1844</v>
      </c>
    </row>
    <row r="2355" spans="1:50" x14ac:dyDescent="0.25">
      <c r="A2355" t="s">
        <v>5277</v>
      </c>
      <c r="B2355" t="s">
        <v>67</v>
      </c>
      <c r="C2355">
        <v>2014</v>
      </c>
      <c r="D2355" t="s">
        <v>5278</v>
      </c>
      <c r="E2355" t="s">
        <v>923</v>
      </c>
      <c r="F2355" t="s">
        <v>397</v>
      </c>
      <c r="G2355" t="s">
        <v>71</v>
      </c>
      <c r="H2355" t="s">
        <v>72</v>
      </c>
      <c r="I2355" t="s">
        <v>230</v>
      </c>
      <c r="J2355" t="s">
        <v>398</v>
      </c>
      <c r="K2355" t="s">
        <v>399</v>
      </c>
      <c r="L2355" t="s">
        <v>61</v>
      </c>
      <c r="M2355" t="s">
        <v>76</v>
      </c>
      <c r="N2355" t="s">
        <v>76</v>
      </c>
      <c r="O2355" t="s">
        <v>76</v>
      </c>
      <c r="P2355" t="s">
        <v>77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 s="1" t="s">
        <v>78</v>
      </c>
      <c r="AU2355" s="1">
        <v>0</v>
      </c>
      <c r="AV2355" s="1">
        <v>0</v>
      </c>
      <c r="AW2355" s="1">
        <v>0</v>
      </c>
      <c r="AX2355" t="s">
        <v>399</v>
      </c>
    </row>
    <row r="2356" spans="1:50" x14ac:dyDescent="0.25">
      <c r="A2356" t="s">
        <v>6794</v>
      </c>
      <c r="B2356" t="s">
        <v>67</v>
      </c>
      <c r="C2356" t="s">
        <v>284</v>
      </c>
      <c r="D2356" t="s">
        <v>6795</v>
      </c>
      <c r="E2356" t="s">
        <v>8400</v>
      </c>
      <c r="F2356" t="s">
        <v>8358</v>
      </c>
      <c r="G2356" t="s">
        <v>71</v>
      </c>
      <c r="H2356" t="s">
        <v>72</v>
      </c>
      <c r="I2356" t="s">
        <v>133</v>
      </c>
      <c r="J2356" t="s">
        <v>8359</v>
      </c>
      <c r="K2356" t="s">
        <v>6796</v>
      </c>
      <c r="L2356" t="s">
        <v>61</v>
      </c>
      <c r="M2356" t="s">
        <v>76</v>
      </c>
      <c r="N2356" t="s">
        <v>76</v>
      </c>
      <c r="O2356" t="s">
        <v>76</v>
      </c>
      <c r="P2356" t="s">
        <v>77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9001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 s="1" t="s">
        <v>78</v>
      </c>
      <c r="AU2356" s="1">
        <v>0</v>
      </c>
      <c r="AV2356" s="1">
        <v>0</v>
      </c>
      <c r="AW2356" s="1">
        <v>0</v>
      </c>
      <c r="AX2356" t="s">
        <v>6796</v>
      </c>
    </row>
    <row r="2357" spans="1:50" x14ac:dyDescent="0.25">
      <c r="A2357" t="s">
        <v>5279</v>
      </c>
      <c r="B2357" t="s">
        <v>67</v>
      </c>
      <c r="C2357">
        <v>2014</v>
      </c>
      <c r="D2357" t="s">
        <v>5280</v>
      </c>
      <c r="E2357" t="s">
        <v>1318</v>
      </c>
      <c r="F2357" t="s">
        <v>1063</v>
      </c>
      <c r="G2357" t="s">
        <v>71</v>
      </c>
      <c r="H2357" t="s">
        <v>72</v>
      </c>
      <c r="I2357" t="s">
        <v>73</v>
      </c>
      <c r="J2357" t="s">
        <v>1064</v>
      </c>
      <c r="K2357" t="s">
        <v>1065</v>
      </c>
      <c r="L2357" t="s">
        <v>61</v>
      </c>
      <c r="M2357" t="s">
        <v>76</v>
      </c>
      <c r="N2357" t="s">
        <v>76</v>
      </c>
      <c r="O2357" t="s">
        <v>76</v>
      </c>
      <c r="P2357" t="s">
        <v>77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 s="1" t="s">
        <v>78</v>
      </c>
      <c r="AU2357" s="1">
        <v>0</v>
      </c>
      <c r="AV2357" s="1">
        <v>0</v>
      </c>
      <c r="AW2357" s="1">
        <v>0</v>
      </c>
      <c r="AX2357" t="s">
        <v>1065</v>
      </c>
    </row>
    <row r="2358" spans="1:50" x14ac:dyDescent="0.25">
      <c r="A2358" t="s">
        <v>5306</v>
      </c>
      <c r="B2358" t="s">
        <v>67</v>
      </c>
      <c r="C2358">
        <v>2014</v>
      </c>
      <c r="D2358" t="s">
        <v>5307</v>
      </c>
      <c r="E2358" t="s">
        <v>1032</v>
      </c>
      <c r="F2358" t="s">
        <v>1033</v>
      </c>
      <c r="G2358" t="s">
        <v>71</v>
      </c>
      <c r="H2358" t="s">
        <v>72</v>
      </c>
      <c r="I2358" t="s">
        <v>133</v>
      </c>
      <c r="J2358" t="s">
        <v>1034</v>
      </c>
      <c r="K2358" t="s">
        <v>1035</v>
      </c>
      <c r="L2358" t="s">
        <v>61</v>
      </c>
      <c r="M2358" t="s">
        <v>76</v>
      </c>
      <c r="N2358" t="s">
        <v>76</v>
      </c>
      <c r="O2358" t="s">
        <v>76</v>
      </c>
      <c r="P2358" t="s">
        <v>77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 s="1" t="s">
        <v>78</v>
      </c>
      <c r="AU2358" s="1">
        <v>0</v>
      </c>
      <c r="AV2358" s="1">
        <v>0</v>
      </c>
      <c r="AW2358" s="1">
        <v>0</v>
      </c>
      <c r="AX2358" t="s">
        <v>1035</v>
      </c>
    </row>
    <row r="2359" spans="1:50" x14ac:dyDescent="0.25">
      <c r="A2359" t="s">
        <v>5308</v>
      </c>
      <c r="B2359" t="s">
        <v>51</v>
      </c>
      <c r="C2359" t="s">
        <v>156</v>
      </c>
      <c r="D2359" t="s">
        <v>5309</v>
      </c>
      <c r="E2359" t="s">
        <v>5310</v>
      </c>
      <c r="F2359" t="s">
        <v>306</v>
      </c>
      <c r="G2359" t="s">
        <v>56</v>
      </c>
      <c r="H2359" t="s">
        <v>57</v>
      </c>
      <c r="I2359" t="s">
        <v>90</v>
      </c>
      <c r="J2359" t="s">
        <v>307</v>
      </c>
      <c r="K2359" t="s">
        <v>308</v>
      </c>
      <c r="L2359" t="s">
        <v>61</v>
      </c>
      <c r="M2359" t="s">
        <v>76</v>
      </c>
      <c r="N2359" t="s">
        <v>76</v>
      </c>
      <c r="O2359" t="s">
        <v>64</v>
      </c>
      <c r="P2359" t="s">
        <v>65</v>
      </c>
      <c r="Q2359">
        <v>3670</v>
      </c>
      <c r="R2359">
        <v>3670</v>
      </c>
      <c r="S2359">
        <v>2830</v>
      </c>
      <c r="T2359">
        <v>2636</v>
      </c>
      <c r="U2359">
        <v>1724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5028</v>
      </c>
      <c r="AH2359">
        <v>0</v>
      </c>
      <c r="AI2359">
        <v>5028</v>
      </c>
      <c r="AJ2359">
        <v>756</v>
      </c>
      <c r="AK2359">
        <v>2974</v>
      </c>
      <c r="AL2359">
        <v>22</v>
      </c>
      <c r="AM2359">
        <v>0</v>
      </c>
      <c r="AN2359">
        <v>674</v>
      </c>
      <c r="AO2359">
        <v>0</v>
      </c>
      <c r="AP2359">
        <v>3670</v>
      </c>
      <c r="AQ2359">
        <v>1920</v>
      </c>
      <c r="AR2359">
        <v>3108</v>
      </c>
      <c r="AS2359">
        <v>900</v>
      </c>
      <c r="AT2359" s="1">
        <v>377.06</v>
      </c>
      <c r="AU2359" s="1">
        <v>1383810.2</v>
      </c>
      <c r="AV2359" s="1">
        <v>1895857.68</v>
      </c>
      <c r="AW2359" s="1">
        <v>0</v>
      </c>
      <c r="AX2359" t="s">
        <v>308</v>
      </c>
    </row>
    <row r="2360" spans="1:50" x14ac:dyDescent="0.25">
      <c r="A2360" t="s">
        <v>5311</v>
      </c>
      <c r="B2360" t="s">
        <v>67</v>
      </c>
      <c r="C2360">
        <v>2014</v>
      </c>
      <c r="D2360" t="s">
        <v>5312</v>
      </c>
      <c r="E2360" t="s">
        <v>589</v>
      </c>
      <c r="F2360" t="s">
        <v>458</v>
      </c>
      <c r="G2360" t="s">
        <v>71</v>
      </c>
      <c r="H2360" t="s">
        <v>72</v>
      </c>
      <c r="I2360" t="s">
        <v>73</v>
      </c>
      <c r="J2360" t="s">
        <v>459</v>
      </c>
      <c r="K2360" t="s">
        <v>460</v>
      </c>
      <c r="L2360" t="s">
        <v>61</v>
      </c>
      <c r="M2360" t="s">
        <v>76</v>
      </c>
      <c r="N2360" t="s">
        <v>76</v>
      </c>
      <c r="O2360" t="s">
        <v>76</v>
      </c>
      <c r="P2360" t="s">
        <v>77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 s="1" t="s">
        <v>78</v>
      </c>
      <c r="AU2360" s="1">
        <v>0</v>
      </c>
      <c r="AV2360" s="1">
        <v>0</v>
      </c>
      <c r="AW2360" s="1">
        <v>0</v>
      </c>
      <c r="AX2360" t="s">
        <v>460</v>
      </c>
    </row>
    <row r="2361" spans="1:50" x14ac:dyDescent="0.25">
      <c r="A2361" t="s">
        <v>5313</v>
      </c>
      <c r="B2361" t="s">
        <v>67</v>
      </c>
      <c r="C2361">
        <v>2014</v>
      </c>
      <c r="D2361" t="s">
        <v>5314</v>
      </c>
      <c r="E2361" t="s">
        <v>419</v>
      </c>
      <c r="F2361" t="s">
        <v>420</v>
      </c>
      <c r="G2361" t="s">
        <v>71</v>
      </c>
      <c r="H2361" t="s">
        <v>72</v>
      </c>
      <c r="I2361" t="s">
        <v>133</v>
      </c>
      <c r="J2361" t="s">
        <v>421</v>
      </c>
      <c r="K2361" t="s">
        <v>422</v>
      </c>
      <c r="L2361" t="s">
        <v>61</v>
      </c>
      <c r="M2361" t="s">
        <v>76</v>
      </c>
      <c r="N2361" t="s">
        <v>76</v>
      </c>
      <c r="O2361" t="s">
        <v>76</v>
      </c>
      <c r="P2361" t="s">
        <v>77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 s="1" t="s">
        <v>78</v>
      </c>
      <c r="AU2361" s="1">
        <v>0</v>
      </c>
      <c r="AV2361" s="1">
        <v>0</v>
      </c>
      <c r="AW2361" s="1">
        <v>0</v>
      </c>
      <c r="AX2361" t="s">
        <v>422</v>
      </c>
    </row>
    <row r="2362" spans="1:50" x14ac:dyDescent="0.25">
      <c r="A2362" t="s">
        <v>5315</v>
      </c>
      <c r="B2362" t="s">
        <v>67</v>
      </c>
      <c r="C2362">
        <v>2014</v>
      </c>
      <c r="D2362" t="s">
        <v>5316</v>
      </c>
      <c r="E2362" t="s">
        <v>1318</v>
      </c>
      <c r="F2362" t="s">
        <v>1063</v>
      </c>
      <c r="G2362" t="s">
        <v>71</v>
      </c>
      <c r="H2362" t="s">
        <v>72</v>
      </c>
      <c r="I2362" t="s">
        <v>73</v>
      </c>
      <c r="J2362" t="s">
        <v>1064</v>
      </c>
      <c r="K2362" t="s">
        <v>1065</v>
      </c>
      <c r="L2362" t="s">
        <v>61</v>
      </c>
      <c r="M2362" t="s">
        <v>62</v>
      </c>
      <c r="N2362" t="s">
        <v>63</v>
      </c>
      <c r="O2362" t="s">
        <v>85</v>
      </c>
      <c r="P2362" t="s">
        <v>77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 s="1" t="s">
        <v>78</v>
      </c>
      <c r="AU2362" s="1">
        <v>0</v>
      </c>
      <c r="AV2362" s="1">
        <v>0</v>
      </c>
      <c r="AW2362" s="1">
        <v>0</v>
      </c>
      <c r="AX2362" t="s">
        <v>1065</v>
      </c>
    </row>
    <row r="2363" spans="1:50" x14ac:dyDescent="0.25">
      <c r="A2363" t="s">
        <v>5341</v>
      </c>
      <c r="B2363" t="s">
        <v>101</v>
      </c>
      <c r="C2363" t="s">
        <v>251</v>
      </c>
      <c r="D2363" t="s">
        <v>5342</v>
      </c>
      <c r="E2363" t="s">
        <v>4403</v>
      </c>
      <c r="F2363" t="s">
        <v>397</v>
      </c>
      <c r="G2363" t="s">
        <v>71</v>
      </c>
      <c r="H2363" t="s">
        <v>106</v>
      </c>
      <c r="I2363" t="s">
        <v>230</v>
      </c>
      <c r="J2363" t="s">
        <v>398</v>
      </c>
      <c r="K2363" t="s">
        <v>399</v>
      </c>
      <c r="L2363" t="s">
        <v>61</v>
      </c>
      <c r="M2363" t="s">
        <v>76</v>
      </c>
      <c r="N2363" t="s">
        <v>76</v>
      </c>
      <c r="O2363" t="s">
        <v>76</v>
      </c>
      <c r="P2363" t="s">
        <v>110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 s="1" t="s">
        <v>78</v>
      </c>
      <c r="AU2363" s="1">
        <v>0</v>
      </c>
      <c r="AV2363" s="1">
        <v>0</v>
      </c>
      <c r="AW2363" s="1">
        <v>0</v>
      </c>
      <c r="AX2363" t="s">
        <v>399</v>
      </c>
    </row>
    <row r="2364" spans="1:50" x14ac:dyDescent="0.25">
      <c r="A2364" t="s">
        <v>8222</v>
      </c>
      <c r="B2364" t="s">
        <v>67</v>
      </c>
      <c r="C2364" t="s">
        <v>284</v>
      </c>
      <c r="D2364" t="s">
        <v>8223</v>
      </c>
      <c r="E2364" t="s">
        <v>8401</v>
      </c>
      <c r="F2364" t="s">
        <v>1958</v>
      </c>
      <c r="G2364" t="s">
        <v>71</v>
      </c>
      <c r="H2364" t="s">
        <v>72</v>
      </c>
      <c r="I2364" t="s">
        <v>355</v>
      </c>
      <c r="J2364" t="s">
        <v>1959</v>
      </c>
      <c r="K2364" t="s">
        <v>1960</v>
      </c>
      <c r="L2364" t="s">
        <v>61</v>
      </c>
      <c r="M2364" t="s">
        <v>76</v>
      </c>
      <c r="N2364" t="s">
        <v>76</v>
      </c>
      <c r="O2364" t="s">
        <v>76</v>
      </c>
      <c r="P2364" t="s">
        <v>77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169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 s="1" t="s">
        <v>78</v>
      </c>
      <c r="AU2364" s="1">
        <v>0</v>
      </c>
      <c r="AV2364" s="1">
        <v>0</v>
      </c>
      <c r="AW2364" s="1">
        <v>0</v>
      </c>
      <c r="AX2364" t="s">
        <v>1960</v>
      </c>
    </row>
    <row r="2365" spans="1:50" x14ac:dyDescent="0.25">
      <c r="A2365" t="s">
        <v>5343</v>
      </c>
      <c r="B2365" t="s">
        <v>190</v>
      </c>
      <c r="C2365" t="s">
        <v>705</v>
      </c>
      <c r="D2365" t="s">
        <v>5344</v>
      </c>
      <c r="E2365" t="s">
        <v>4329</v>
      </c>
      <c r="F2365" t="s">
        <v>1999</v>
      </c>
      <c r="G2365" t="s">
        <v>56</v>
      </c>
      <c r="H2365" t="s">
        <v>57</v>
      </c>
      <c r="I2365" t="s">
        <v>90</v>
      </c>
      <c r="J2365" t="s">
        <v>2000</v>
      </c>
      <c r="K2365" t="s">
        <v>2001</v>
      </c>
      <c r="L2365" t="s">
        <v>196</v>
      </c>
      <c r="M2365" t="s">
        <v>196</v>
      </c>
      <c r="N2365" t="s">
        <v>76</v>
      </c>
      <c r="O2365" t="s">
        <v>76</v>
      </c>
      <c r="P2365" t="s">
        <v>65</v>
      </c>
      <c r="Q2365">
        <v>5</v>
      </c>
      <c r="R2365">
        <v>5</v>
      </c>
      <c r="S2365">
        <v>5</v>
      </c>
      <c r="T2365">
        <v>5</v>
      </c>
      <c r="U2365">
        <v>5</v>
      </c>
      <c r="V2365">
        <v>5</v>
      </c>
      <c r="W2365">
        <v>5</v>
      </c>
      <c r="X2365">
        <v>5</v>
      </c>
      <c r="Y2365">
        <v>5</v>
      </c>
      <c r="Z2365">
        <v>5</v>
      </c>
      <c r="AA2365">
        <v>5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5</v>
      </c>
      <c r="AM2365">
        <v>0</v>
      </c>
      <c r="AN2365">
        <v>0</v>
      </c>
      <c r="AO2365">
        <v>0</v>
      </c>
      <c r="AP2365">
        <v>5</v>
      </c>
      <c r="AQ2365">
        <v>0</v>
      </c>
      <c r="AR2365">
        <v>0</v>
      </c>
      <c r="AS2365">
        <v>0</v>
      </c>
      <c r="AT2365" s="1">
        <v>663.54</v>
      </c>
      <c r="AU2365" s="1">
        <v>3317.7</v>
      </c>
      <c r="AV2365" s="1">
        <v>0</v>
      </c>
      <c r="AW2365" s="1">
        <v>3317.7</v>
      </c>
      <c r="AX2365" t="s">
        <v>2001</v>
      </c>
    </row>
    <row r="2366" spans="1:50" x14ac:dyDescent="0.25">
      <c r="A2366" t="s">
        <v>5345</v>
      </c>
      <c r="B2366" t="s">
        <v>67</v>
      </c>
      <c r="C2366" t="s">
        <v>94</v>
      </c>
      <c r="D2366" t="s">
        <v>5346</v>
      </c>
      <c r="E2366" t="s">
        <v>5347</v>
      </c>
      <c r="F2366" t="s">
        <v>527</v>
      </c>
      <c r="G2366" t="s">
        <v>71</v>
      </c>
      <c r="H2366" t="s">
        <v>72</v>
      </c>
      <c r="I2366" t="s">
        <v>280</v>
      </c>
      <c r="J2366" t="s">
        <v>528</v>
      </c>
      <c r="K2366" t="s">
        <v>529</v>
      </c>
      <c r="L2366" t="s">
        <v>61</v>
      </c>
      <c r="M2366" t="s">
        <v>76</v>
      </c>
      <c r="N2366" t="s">
        <v>76</v>
      </c>
      <c r="O2366" t="s">
        <v>76</v>
      </c>
      <c r="P2366" t="s">
        <v>77</v>
      </c>
      <c r="Q2366">
        <v>24</v>
      </c>
      <c r="R2366">
        <v>24</v>
      </c>
      <c r="S2366">
        <v>24</v>
      </c>
      <c r="T2366">
        <v>24</v>
      </c>
      <c r="U2366">
        <v>24</v>
      </c>
      <c r="V2366">
        <v>24</v>
      </c>
      <c r="W2366">
        <v>24</v>
      </c>
      <c r="X2366">
        <v>24</v>
      </c>
      <c r="Y2366">
        <v>24</v>
      </c>
      <c r="Z2366">
        <v>24</v>
      </c>
      <c r="AA2366">
        <v>24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24</v>
      </c>
      <c r="AL2366">
        <v>0</v>
      </c>
      <c r="AM2366">
        <v>0</v>
      </c>
      <c r="AN2366">
        <v>0</v>
      </c>
      <c r="AO2366">
        <v>0</v>
      </c>
      <c r="AP2366">
        <v>24</v>
      </c>
      <c r="AQ2366">
        <v>0</v>
      </c>
      <c r="AR2366">
        <v>0</v>
      </c>
      <c r="AS2366">
        <v>0</v>
      </c>
      <c r="AT2366" s="1">
        <v>913.49</v>
      </c>
      <c r="AU2366" s="1">
        <v>21923.760000000002</v>
      </c>
      <c r="AV2366" s="1">
        <v>0</v>
      </c>
      <c r="AW2366" s="1">
        <v>21923.760000000002</v>
      </c>
      <c r="AX2366" t="s">
        <v>529</v>
      </c>
    </row>
    <row r="2367" spans="1:50" x14ac:dyDescent="0.25">
      <c r="A2367" t="s">
        <v>5348</v>
      </c>
      <c r="B2367" t="s">
        <v>67</v>
      </c>
      <c r="C2367" t="s">
        <v>455</v>
      </c>
      <c r="D2367" t="s">
        <v>5349</v>
      </c>
      <c r="E2367" t="s">
        <v>5350</v>
      </c>
      <c r="F2367" t="s">
        <v>637</v>
      </c>
      <c r="G2367" t="s">
        <v>71</v>
      </c>
      <c r="H2367" t="s">
        <v>72</v>
      </c>
      <c r="I2367" t="s">
        <v>73</v>
      </c>
      <c r="J2367" t="s">
        <v>638</v>
      </c>
      <c r="K2367" t="s">
        <v>639</v>
      </c>
      <c r="L2367" t="s">
        <v>61</v>
      </c>
      <c r="M2367" t="s">
        <v>76</v>
      </c>
      <c r="N2367" t="s">
        <v>76</v>
      </c>
      <c r="O2367" t="s">
        <v>76</v>
      </c>
      <c r="P2367" t="s">
        <v>77</v>
      </c>
      <c r="Q2367">
        <v>4</v>
      </c>
      <c r="R2367">
        <v>4</v>
      </c>
      <c r="S2367">
        <v>4</v>
      </c>
      <c r="T2367">
        <v>4</v>
      </c>
      <c r="U2367">
        <v>4</v>
      </c>
      <c r="V2367">
        <v>4</v>
      </c>
      <c r="W2367">
        <v>4</v>
      </c>
      <c r="X2367">
        <v>4</v>
      </c>
      <c r="Y2367">
        <v>4</v>
      </c>
      <c r="Z2367">
        <v>4</v>
      </c>
      <c r="AA2367">
        <v>4</v>
      </c>
      <c r="AB2367">
        <v>4</v>
      </c>
      <c r="AC2367">
        <v>4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4</v>
      </c>
      <c r="AL2367">
        <v>0</v>
      </c>
      <c r="AM2367">
        <v>0</v>
      </c>
      <c r="AN2367">
        <v>0</v>
      </c>
      <c r="AO2367">
        <v>0</v>
      </c>
      <c r="AP2367">
        <v>4</v>
      </c>
      <c r="AQ2367">
        <v>0</v>
      </c>
      <c r="AR2367">
        <v>0</v>
      </c>
      <c r="AS2367">
        <v>0</v>
      </c>
      <c r="AT2367" s="1">
        <v>624.29999999999995</v>
      </c>
      <c r="AU2367" s="1">
        <v>2497.1999999999998</v>
      </c>
      <c r="AV2367" s="1">
        <v>0</v>
      </c>
      <c r="AW2367" s="1">
        <v>2497.1999999999998</v>
      </c>
      <c r="AX2367" t="s">
        <v>639</v>
      </c>
    </row>
    <row r="2368" spans="1:50" x14ac:dyDescent="0.25">
      <c r="A2368" t="s">
        <v>5351</v>
      </c>
      <c r="B2368" t="s">
        <v>101</v>
      </c>
      <c r="C2368" t="s">
        <v>615</v>
      </c>
      <c r="D2368" t="s">
        <v>5352</v>
      </c>
      <c r="E2368" t="s">
        <v>5353</v>
      </c>
      <c r="F2368" t="s">
        <v>486</v>
      </c>
      <c r="G2368" t="s">
        <v>71</v>
      </c>
      <c r="H2368" t="s">
        <v>106</v>
      </c>
      <c r="I2368" t="s">
        <v>230</v>
      </c>
      <c r="J2368" t="s">
        <v>487</v>
      </c>
      <c r="K2368" t="s">
        <v>488</v>
      </c>
      <c r="L2368" t="s">
        <v>61</v>
      </c>
      <c r="M2368" t="s">
        <v>62</v>
      </c>
      <c r="N2368" t="s">
        <v>76</v>
      </c>
      <c r="O2368" t="s">
        <v>76</v>
      </c>
      <c r="P2368" t="s">
        <v>110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 s="1" t="s">
        <v>78</v>
      </c>
      <c r="AU2368" s="1">
        <v>0</v>
      </c>
      <c r="AV2368" s="1">
        <v>0</v>
      </c>
      <c r="AW2368" s="1">
        <v>0</v>
      </c>
      <c r="AX2368" t="s">
        <v>488</v>
      </c>
    </row>
    <row r="2369" spans="1:50" x14ac:dyDescent="0.25">
      <c r="A2369" t="s">
        <v>5426</v>
      </c>
      <c r="B2369" t="s">
        <v>190</v>
      </c>
      <c r="C2369" t="s">
        <v>171</v>
      </c>
      <c r="D2369" t="s">
        <v>5427</v>
      </c>
      <c r="E2369" t="s">
        <v>5428</v>
      </c>
      <c r="F2369" t="s">
        <v>445</v>
      </c>
      <c r="G2369" t="s">
        <v>71</v>
      </c>
      <c r="H2369" t="s">
        <v>106</v>
      </c>
      <c r="I2369" t="s">
        <v>73</v>
      </c>
      <c r="J2369" t="s">
        <v>446</v>
      </c>
      <c r="K2369" t="s">
        <v>447</v>
      </c>
      <c r="L2369" t="s">
        <v>196</v>
      </c>
      <c r="M2369" t="s">
        <v>76</v>
      </c>
      <c r="N2369" t="s">
        <v>76</v>
      </c>
      <c r="O2369" t="s">
        <v>76</v>
      </c>
      <c r="P2369" t="s">
        <v>110</v>
      </c>
      <c r="Q2369">
        <v>1515</v>
      </c>
      <c r="R2369">
        <v>1515</v>
      </c>
      <c r="S2369">
        <v>1515</v>
      </c>
      <c r="T2369">
        <v>1505</v>
      </c>
      <c r="U2369">
        <v>1505</v>
      </c>
      <c r="V2369">
        <v>1057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864</v>
      </c>
      <c r="AF2369">
        <v>0</v>
      </c>
      <c r="AG2369">
        <v>96</v>
      </c>
      <c r="AH2369">
        <v>0</v>
      </c>
      <c r="AI2369">
        <v>960</v>
      </c>
      <c r="AJ2369">
        <v>0</v>
      </c>
      <c r="AK2369">
        <v>1515</v>
      </c>
      <c r="AL2369">
        <v>0</v>
      </c>
      <c r="AM2369">
        <v>0</v>
      </c>
      <c r="AN2369">
        <v>0</v>
      </c>
      <c r="AO2369">
        <v>0</v>
      </c>
      <c r="AP2369">
        <v>1515</v>
      </c>
      <c r="AQ2369">
        <v>960</v>
      </c>
      <c r="AR2369">
        <v>0</v>
      </c>
      <c r="AS2369">
        <v>768</v>
      </c>
      <c r="AT2369" s="1">
        <v>296.19</v>
      </c>
      <c r="AU2369" s="1">
        <v>448727.85</v>
      </c>
      <c r="AV2369" s="1">
        <v>284342.40000000002</v>
      </c>
      <c r="AW2369" s="1">
        <v>0</v>
      </c>
      <c r="AX2369" t="s">
        <v>447</v>
      </c>
    </row>
    <row r="2370" spans="1:50" x14ac:dyDescent="0.25">
      <c r="A2370" t="s">
        <v>5429</v>
      </c>
      <c r="B2370" t="s">
        <v>101</v>
      </c>
      <c r="C2370" t="s">
        <v>156</v>
      </c>
      <c r="D2370" t="s">
        <v>5430</v>
      </c>
      <c r="E2370" t="s">
        <v>397</v>
      </c>
      <c r="F2370" t="s">
        <v>397</v>
      </c>
      <c r="G2370" t="s">
        <v>71</v>
      </c>
      <c r="H2370" t="s">
        <v>106</v>
      </c>
      <c r="I2370" t="s">
        <v>230</v>
      </c>
      <c r="J2370" t="s">
        <v>398</v>
      </c>
      <c r="K2370" t="s">
        <v>399</v>
      </c>
      <c r="L2370" t="s">
        <v>61</v>
      </c>
      <c r="M2370" t="s">
        <v>76</v>
      </c>
      <c r="N2370" t="s">
        <v>76</v>
      </c>
      <c r="O2370" t="s">
        <v>76</v>
      </c>
      <c r="P2370" t="s">
        <v>110</v>
      </c>
      <c r="Q2370">
        <v>18</v>
      </c>
      <c r="R2370">
        <v>18</v>
      </c>
      <c r="S2370">
        <v>18</v>
      </c>
      <c r="T2370">
        <v>18</v>
      </c>
      <c r="U2370">
        <v>18</v>
      </c>
      <c r="V2370">
        <v>18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18</v>
      </c>
      <c r="AL2370">
        <v>0</v>
      </c>
      <c r="AM2370">
        <v>0</v>
      </c>
      <c r="AN2370">
        <v>0</v>
      </c>
      <c r="AO2370">
        <v>0</v>
      </c>
      <c r="AP2370">
        <v>18</v>
      </c>
      <c r="AQ2370">
        <v>0</v>
      </c>
      <c r="AR2370">
        <v>0</v>
      </c>
      <c r="AS2370">
        <v>0</v>
      </c>
      <c r="AT2370" s="1">
        <v>487.58</v>
      </c>
      <c r="AU2370" s="1">
        <v>8776.44</v>
      </c>
      <c r="AV2370" s="1">
        <v>0</v>
      </c>
      <c r="AW2370" s="1">
        <v>0</v>
      </c>
      <c r="AX2370" t="s">
        <v>399</v>
      </c>
    </row>
    <row r="2371" spans="1:50" x14ac:dyDescent="0.25">
      <c r="A2371" t="s">
        <v>5431</v>
      </c>
      <c r="B2371" t="s">
        <v>67</v>
      </c>
      <c r="C2371">
        <v>2014</v>
      </c>
      <c r="D2371" t="s">
        <v>5432</v>
      </c>
      <c r="E2371" t="s">
        <v>3675</v>
      </c>
      <c r="F2371" t="s">
        <v>263</v>
      </c>
      <c r="G2371" t="s">
        <v>71</v>
      </c>
      <c r="H2371" t="s">
        <v>72</v>
      </c>
      <c r="I2371" t="s">
        <v>73</v>
      </c>
      <c r="J2371" t="s">
        <v>264</v>
      </c>
      <c r="K2371" t="s">
        <v>265</v>
      </c>
      <c r="L2371" t="s">
        <v>61</v>
      </c>
      <c r="M2371" t="s">
        <v>76</v>
      </c>
      <c r="N2371" t="s">
        <v>76</v>
      </c>
      <c r="O2371" t="s">
        <v>76</v>
      </c>
      <c r="P2371" t="s">
        <v>77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 s="1" t="s">
        <v>78</v>
      </c>
      <c r="AU2371" s="1">
        <v>0</v>
      </c>
      <c r="AV2371" s="1">
        <v>0</v>
      </c>
      <c r="AW2371" s="1">
        <v>0</v>
      </c>
      <c r="AX2371" t="s">
        <v>265</v>
      </c>
    </row>
    <row r="2372" spans="1:50" x14ac:dyDescent="0.25">
      <c r="A2372" t="s">
        <v>5433</v>
      </c>
      <c r="B2372" t="s">
        <v>67</v>
      </c>
      <c r="C2372" t="s">
        <v>129</v>
      </c>
      <c r="D2372" t="s">
        <v>5434</v>
      </c>
      <c r="E2372" t="s">
        <v>5435</v>
      </c>
      <c r="F2372" t="s">
        <v>397</v>
      </c>
      <c r="G2372" t="s">
        <v>71</v>
      </c>
      <c r="H2372" t="s">
        <v>72</v>
      </c>
      <c r="I2372" t="s">
        <v>230</v>
      </c>
      <c r="J2372" t="s">
        <v>398</v>
      </c>
      <c r="K2372" t="s">
        <v>399</v>
      </c>
      <c r="L2372" t="s">
        <v>61</v>
      </c>
      <c r="M2372" t="s">
        <v>62</v>
      </c>
      <c r="N2372" t="s">
        <v>76</v>
      </c>
      <c r="O2372" t="s">
        <v>76</v>
      </c>
      <c r="P2372" t="s">
        <v>77</v>
      </c>
      <c r="Q2372">
        <v>37</v>
      </c>
      <c r="R2372">
        <v>37</v>
      </c>
      <c r="S2372">
        <v>37</v>
      </c>
      <c r="T2372">
        <v>37</v>
      </c>
      <c r="U2372">
        <v>37</v>
      </c>
      <c r="V2372">
        <v>37</v>
      </c>
      <c r="W2372">
        <v>7</v>
      </c>
      <c r="X2372">
        <v>7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37</v>
      </c>
      <c r="AL2372">
        <v>0</v>
      </c>
      <c r="AM2372">
        <v>0</v>
      </c>
      <c r="AN2372">
        <v>0</v>
      </c>
      <c r="AO2372">
        <v>0</v>
      </c>
      <c r="AP2372">
        <v>37</v>
      </c>
      <c r="AQ2372">
        <v>0</v>
      </c>
      <c r="AR2372">
        <v>0</v>
      </c>
      <c r="AS2372">
        <v>0</v>
      </c>
      <c r="AT2372" s="1">
        <v>487.51</v>
      </c>
      <c r="AU2372" s="1">
        <v>18037.87</v>
      </c>
      <c r="AV2372" s="1">
        <v>0</v>
      </c>
      <c r="AW2372" s="1">
        <v>3412.5699999999997</v>
      </c>
      <c r="AX2372" t="s">
        <v>399</v>
      </c>
    </row>
    <row r="2373" spans="1:50" x14ac:dyDescent="0.25">
      <c r="A2373" t="s">
        <v>5436</v>
      </c>
      <c r="B2373" t="s">
        <v>51</v>
      </c>
      <c r="C2373" t="s">
        <v>156</v>
      </c>
      <c r="D2373" t="s">
        <v>5437</v>
      </c>
      <c r="E2373" t="s">
        <v>5438</v>
      </c>
      <c r="F2373" t="s">
        <v>409</v>
      </c>
      <c r="G2373" t="s">
        <v>56</v>
      </c>
      <c r="H2373" t="s">
        <v>57</v>
      </c>
      <c r="I2373" t="s">
        <v>90</v>
      </c>
      <c r="J2373" t="s">
        <v>307</v>
      </c>
      <c r="K2373" t="s">
        <v>410</v>
      </c>
      <c r="L2373" t="s">
        <v>61</v>
      </c>
      <c r="M2373" t="s">
        <v>76</v>
      </c>
      <c r="N2373" t="s">
        <v>76</v>
      </c>
      <c r="O2373" t="s">
        <v>76</v>
      </c>
      <c r="P2373" t="s">
        <v>65</v>
      </c>
      <c r="Q2373">
        <v>1914</v>
      </c>
      <c r="R2373">
        <v>1914</v>
      </c>
      <c r="S2373">
        <v>1304</v>
      </c>
      <c r="T2373">
        <v>1304</v>
      </c>
      <c r="U2373">
        <v>590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30</v>
      </c>
      <c r="AG2373">
        <v>4292</v>
      </c>
      <c r="AH2373">
        <v>0</v>
      </c>
      <c r="AI2373">
        <v>4322</v>
      </c>
      <c r="AJ2373">
        <v>460</v>
      </c>
      <c r="AK2373">
        <v>1116</v>
      </c>
      <c r="AL2373">
        <v>69</v>
      </c>
      <c r="AM2373">
        <v>0</v>
      </c>
      <c r="AN2373">
        <v>729</v>
      </c>
      <c r="AO2373">
        <v>0</v>
      </c>
      <c r="AP2373">
        <v>1914</v>
      </c>
      <c r="AQ2373">
        <v>2672</v>
      </c>
      <c r="AR2373">
        <v>1650</v>
      </c>
      <c r="AS2373">
        <v>1400</v>
      </c>
      <c r="AT2373" s="1">
        <v>347.89</v>
      </c>
      <c r="AU2373" s="1">
        <v>665861.46</v>
      </c>
      <c r="AV2373" s="1">
        <v>1503580.5799999998</v>
      </c>
      <c r="AW2373" s="1">
        <v>0</v>
      </c>
      <c r="AX2373" t="s">
        <v>410</v>
      </c>
    </row>
    <row r="2374" spans="1:50" x14ac:dyDescent="0.25">
      <c r="A2374" t="s">
        <v>5476</v>
      </c>
      <c r="B2374" t="s">
        <v>67</v>
      </c>
      <c r="C2374">
        <v>2014</v>
      </c>
      <c r="D2374" t="s">
        <v>5477</v>
      </c>
      <c r="E2374" t="s">
        <v>151</v>
      </c>
      <c r="F2374" t="s">
        <v>152</v>
      </c>
      <c r="G2374" t="s">
        <v>71</v>
      </c>
      <c r="H2374" t="s">
        <v>72</v>
      </c>
      <c r="I2374" t="s">
        <v>73</v>
      </c>
      <c r="J2374" t="s">
        <v>153</v>
      </c>
      <c r="K2374" t="s">
        <v>154</v>
      </c>
      <c r="L2374" t="s">
        <v>61</v>
      </c>
      <c r="M2374" t="s">
        <v>76</v>
      </c>
      <c r="N2374" t="s">
        <v>76</v>
      </c>
      <c r="O2374" t="s">
        <v>76</v>
      </c>
      <c r="P2374" t="s">
        <v>77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 s="1" t="s">
        <v>78</v>
      </c>
      <c r="AU2374" s="1">
        <v>0</v>
      </c>
      <c r="AV2374" s="1">
        <v>0</v>
      </c>
      <c r="AW2374" s="1">
        <v>0</v>
      </c>
      <c r="AX2374" t="s">
        <v>154</v>
      </c>
    </row>
    <row r="2375" spans="1:50" x14ac:dyDescent="0.25">
      <c r="A2375" t="s">
        <v>5478</v>
      </c>
      <c r="B2375" t="s">
        <v>51</v>
      </c>
      <c r="C2375" t="s">
        <v>1264</v>
      </c>
      <c r="D2375" t="s">
        <v>5479</v>
      </c>
      <c r="E2375" t="s">
        <v>5480</v>
      </c>
      <c r="F2375" t="s">
        <v>1267</v>
      </c>
      <c r="G2375" t="s">
        <v>56</v>
      </c>
      <c r="H2375" t="s">
        <v>57</v>
      </c>
      <c r="I2375" t="s">
        <v>90</v>
      </c>
      <c r="J2375" t="s">
        <v>91</v>
      </c>
      <c r="K2375" t="s">
        <v>1268</v>
      </c>
      <c r="L2375" t="s">
        <v>61</v>
      </c>
      <c r="M2375" t="s">
        <v>62</v>
      </c>
      <c r="N2375" t="s">
        <v>63</v>
      </c>
      <c r="O2375" t="s">
        <v>757</v>
      </c>
      <c r="P2375" t="s">
        <v>65</v>
      </c>
      <c r="Q2375">
        <v>68</v>
      </c>
      <c r="R2375">
        <v>68</v>
      </c>
      <c r="S2375">
        <v>68</v>
      </c>
      <c r="T2375">
        <v>68</v>
      </c>
      <c r="U2375">
        <v>68</v>
      </c>
      <c r="V2375">
        <v>68</v>
      </c>
      <c r="W2375">
        <v>68</v>
      </c>
      <c r="X2375">
        <v>68</v>
      </c>
      <c r="Y2375">
        <v>68</v>
      </c>
      <c r="Z2375">
        <v>68</v>
      </c>
      <c r="AA2375">
        <v>68</v>
      </c>
      <c r="AB2375">
        <v>68</v>
      </c>
      <c r="AC2375">
        <v>68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2</v>
      </c>
      <c r="AL2375">
        <v>0</v>
      </c>
      <c r="AM2375">
        <v>0</v>
      </c>
      <c r="AN2375">
        <v>66</v>
      </c>
      <c r="AO2375">
        <v>0</v>
      </c>
      <c r="AP2375">
        <v>68</v>
      </c>
      <c r="AQ2375">
        <v>0</v>
      </c>
      <c r="AR2375">
        <v>0</v>
      </c>
      <c r="AS2375">
        <v>0</v>
      </c>
      <c r="AT2375" s="1">
        <v>503.34</v>
      </c>
      <c r="AU2375" s="1">
        <v>34227.119999999995</v>
      </c>
      <c r="AV2375" s="1">
        <v>0</v>
      </c>
      <c r="AW2375" s="1">
        <v>34227.119999999995</v>
      </c>
      <c r="AX2375" t="s">
        <v>1268</v>
      </c>
    </row>
    <row r="2376" spans="1:50" x14ac:dyDescent="0.25">
      <c r="A2376" t="s">
        <v>5481</v>
      </c>
      <c r="B2376" t="s">
        <v>67</v>
      </c>
      <c r="C2376">
        <v>2014</v>
      </c>
      <c r="D2376" t="s">
        <v>5482</v>
      </c>
      <c r="E2376" t="s">
        <v>509</v>
      </c>
      <c r="F2376" t="s">
        <v>427</v>
      </c>
      <c r="G2376" t="s">
        <v>71</v>
      </c>
      <c r="H2376" t="s">
        <v>72</v>
      </c>
      <c r="I2376" t="s">
        <v>73</v>
      </c>
      <c r="J2376" t="s">
        <v>428</v>
      </c>
      <c r="K2376" t="s">
        <v>429</v>
      </c>
      <c r="L2376" t="s">
        <v>61</v>
      </c>
      <c r="M2376" t="s">
        <v>76</v>
      </c>
      <c r="N2376" t="s">
        <v>76</v>
      </c>
      <c r="O2376" t="s">
        <v>76</v>
      </c>
      <c r="P2376" t="s">
        <v>77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 s="1" t="s">
        <v>78</v>
      </c>
      <c r="AU2376" s="1">
        <v>0</v>
      </c>
      <c r="AV2376" s="1">
        <v>0</v>
      </c>
      <c r="AW2376" s="1">
        <v>0</v>
      </c>
      <c r="AX2376" t="s">
        <v>429</v>
      </c>
    </row>
    <row r="2377" spans="1:50" x14ac:dyDescent="0.25">
      <c r="A2377" t="s">
        <v>5483</v>
      </c>
      <c r="B2377" t="s">
        <v>67</v>
      </c>
      <c r="C2377">
        <v>2014</v>
      </c>
      <c r="D2377" t="s">
        <v>5484</v>
      </c>
      <c r="E2377" t="s">
        <v>353</v>
      </c>
      <c r="F2377" t="s">
        <v>354</v>
      </c>
      <c r="G2377" t="s">
        <v>71</v>
      </c>
      <c r="H2377" t="s">
        <v>72</v>
      </c>
      <c r="I2377" t="s">
        <v>355</v>
      </c>
      <c r="J2377" t="s">
        <v>356</v>
      </c>
      <c r="K2377" t="s">
        <v>357</v>
      </c>
      <c r="L2377" t="s">
        <v>61</v>
      </c>
      <c r="M2377" t="s">
        <v>76</v>
      </c>
      <c r="N2377" t="s">
        <v>76</v>
      </c>
      <c r="O2377" t="s">
        <v>76</v>
      </c>
      <c r="P2377" t="s">
        <v>77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 s="1" t="s">
        <v>78</v>
      </c>
      <c r="AU2377" s="1">
        <v>0</v>
      </c>
      <c r="AV2377" s="1">
        <v>0</v>
      </c>
      <c r="AW2377" s="1">
        <v>0</v>
      </c>
      <c r="AX2377" t="s">
        <v>357</v>
      </c>
    </row>
    <row r="2378" spans="1:50" x14ac:dyDescent="0.25">
      <c r="A2378" t="s">
        <v>5607</v>
      </c>
      <c r="B2378" t="s">
        <v>67</v>
      </c>
      <c r="C2378">
        <v>2014</v>
      </c>
      <c r="D2378" t="s">
        <v>5608</v>
      </c>
      <c r="E2378" t="s">
        <v>247</v>
      </c>
      <c r="F2378" t="s">
        <v>248</v>
      </c>
      <c r="G2378" t="s">
        <v>71</v>
      </c>
      <c r="H2378" t="s">
        <v>72</v>
      </c>
      <c r="I2378" t="s">
        <v>133</v>
      </c>
      <c r="J2378" t="s">
        <v>215</v>
      </c>
      <c r="K2378" t="s">
        <v>249</v>
      </c>
      <c r="L2378" t="s">
        <v>61</v>
      </c>
      <c r="M2378" t="s">
        <v>76</v>
      </c>
      <c r="N2378" t="s">
        <v>76</v>
      </c>
      <c r="O2378" t="s">
        <v>76</v>
      </c>
      <c r="P2378" t="s">
        <v>77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 s="1" t="s">
        <v>78</v>
      </c>
      <c r="AU2378" s="1">
        <v>0</v>
      </c>
      <c r="AV2378" s="1">
        <v>0</v>
      </c>
      <c r="AW2378" s="1">
        <v>0</v>
      </c>
      <c r="AX2378" t="s">
        <v>249</v>
      </c>
    </row>
    <row r="2379" spans="1:50" x14ac:dyDescent="0.25">
      <c r="A2379" t="s">
        <v>5609</v>
      </c>
      <c r="B2379" t="s">
        <v>101</v>
      </c>
      <c r="C2379" t="s">
        <v>156</v>
      </c>
      <c r="D2379" t="s">
        <v>5610</v>
      </c>
      <c r="E2379" t="s">
        <v>900</v>
      </c>
      <c r="F2379" t="s">
        <v>900</v>
      </c>
      <c r="G2379" t="s">
        <v>71</v>
      </c>
      <c r="H2379" t="s">
        <v>106</v>
      </c>
      <c r="I2379" t="s">
        <v>230</v>
      </c>
      <c r="J2379" t="s">
        <v>901</v>
      </c>
      <c r="K2379" t="s">
        <v>902</v>
      </c>
      <c r="L2379" t="s">
        <v>61</v>
      </c>
      <c r="M2379" t="s">
        <v>76</v>
      </c>
      <c r="N2379" t="s">
        <v>76</v>
      </c>
      <c r="O2379" t="s">
        <v>76</v>
      </c>
      <c r="P2379" t="s">
        <v>110</v>
      </c>
      <c r="Q2379">
        <v>6</v>
      </c>
      <c r="R2379">
        <v>6</v>
      </c>
      <c r="S2379">
        <v>6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6</v>
      </c>
      <c r="AL2379">
        <v>0</v>
      </c>
      <c r="AM2379">
        <v>0</v>
      </c>
      <c r="AN2379">
        <v>0</v>
      </c>
      <c r="AO2379">
        <v>0</v>
      </c>
      <c r="AP2379">
        <v>6</v>
      </c>
      <c r="AQ2379">
        <v>0</v>
      </c>
      <c r="AR2379">
        <v>0</v>
      </c>
      <c r="AS2379">
        <v>0</v>
      </c>
      <c r="AT2379" s="1">
        <v>715.44</v>
      </c>
      <c r="AU2379" s="1">
        <v>4292.6400000000003</v>
      </c>
      <c r="AV2379" s="1">
        <v>0</v>
      </c>
      <c r="AW2379" s="1">
        <v>0</v>
      </c>
      <c r="AX2379" t="s">
        <v>902</v>
      </c>
    </row>
    <row r="2380" spans="1:50" x14ac:dyDescent="0.25">
      <c r="A2380" t="s">
        <v>5611</v>
      </c>
      <c r="B2380" t="s">
        <v>67</v>
      </c>
      <c r="C2380">
        <v>2014</v>
      </c>
      <c r="D2380" t="s">
        <v>5612</v>
      </c>
      <c r="E2380" t="s">
        <v>2378</v>
      </c>
      <c r="F2380" t="s">
        <v>724</v>
      </c>
      <c r="G2380" t="s">
        <v>116</v>
      </c>
      <c r="H2380" t="s">
        <v>72</v>
      </c>
      <c r="I2380" t="s">
        <v>117</v>
      </c>
      <c r="J2380" t="s">
        <v>725</v>
      </c>
      <c r="K2380" t="s">
        <v>726</v>
      </c>
      <c r="L2380" t="s">
        <v>61</v>
      </c>
      <c r="M2380" t="s">
        <v>62</v>
      </c>
      <c r="N2380" t="s">
        <v>63</v>
      </c>
      <c r="O2380" t="s">
        <v>120</v>
      </c>
      <c r="P2380" t="s">
        <v>120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 s="1" t="s">
        <v>78</v>
      </c>
      <c r="AU2380" s="1">
        <v>0</v>
      </c>
      <c r="AV2380" s="1">
        <v>0</v>
      </c>
      <c r="AW2380" s="1">
        <v>0</v>
      </c>
      <c r="AX2380" t="s">
        <v>726</v>
      </c>
    </row>
    <row r="2381" spans="1:50" x14ac:dyDescent="0.25">
      <c r="A2381" t="s">
        <v>5613</v>
      </c>
      <c r="B2381" t="s">
        <v>101</v>
      </c>
      <c r="C2381" t="s">
        <v>718</v>
      </c>
      <c r="D2381" t="s">
        <v>5614</v>
      </c>
      <c r="E2381" t="s">
        <v>5615</v>
      </c>
      <c r="F2381" t="s">
        <v>1591</v>
      </c>
      <c r="G2381" t="s">
        <v>71</v>
      </c>
      <c r="H2381" t="s">
        <v>106</v>
      </c>
      <c r="I2381" t="s">
        <v>674</v>
      </c>
      <c r="J2381" t="s">
        <v>1592</v>
      </c>
      <c r="K2381" t="s">
        <v>1593</v>
      </c>
      <c r="L2381" t="s">
        <v>61</v>
      </c>
      <c r="M2381" t="s">
        <v>76</v>
      </c>
      <c r="N2381" t="s">
        <v>76</v>
      </c>
      <c r="O2381" t="s">
        <v>76</v>
      </c>
      <c r="P2381" t="s">
        <v>110</v>
      </c>
      <c r="Q2381">
        <v>58</v>
      </c>
      <c r="R2381">
        <v>58</v>
      </c>
      <c r="S2381">
        <v>46</v>
      </c>
      <c r="T2381">
        <v>38</v>
      </c>
      <c r="U2381">
        <v>38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30</v>
      </c>
      <c r="AH2381">
        <v>0</v>
      </c>
      <c r="AI2381">
        <v>30</v>
      </c>
      <c r="AJ2381">
        <v>17</v>
      </c>
      <c r="AK2381">
        <v>58</v>
      </c>
      <c r="AL2381">
        <v>0</v>
      </c>
      <c r="AM2381">
        <v>0</v>
      </c>
      <c r="AN2381">
        <v>0</v>
      </c>
      <c r="AO2381">
        <v>0</v>
      </c>
      <c r="AP2381">
        <v>58</v>
      </c>
      <c r="AQ2381">
        <v>0</v>
      </c>
      <c r="AR2381">
        <v>30</v>
      </c>
      <c r="AS2381">
        <v>0</v>
      </c>
      <c r="AT2381" s="1">
        <v>277.31</v>
      </c>
      <c r="AU2381" s="1">
        <v>16083.98</v>
      </c>
      <c r="AV2381" s="1">
        <v>8319.2999999999993</v>
      </c>
      <c r="AW2381" s="1">
        <v>0</v>
      </c>
      <c r="AX2381" t="s">
        <v>1593</v>
      </c>
    </row>
    <row r="2382" spans="1:50" x14ac:dyDescent="0.25">
      <c r="A2382" t="s">
        <v>5616</v>
      </c>
      <c r="B2382" t="s">
        <v>67</v>
      </c>
      <c r="C2382">
        <v>2014</v>
      </c>
      <c r="D2382" t="s">
        <v>5617</v>
      </c>
      <c r="E2382" t="s">
        <v>1469</v>
      </c>
      <c r="F2382" t="s">
        <v>236</v>
      </c>
      <c r="G2382" t="s">
        <v>71</v>
      </c>
      <c r="H2382" t="s">
        <v>72</v>
      </c>
      <c r="I2382" t="s">
        <v>73</v>
      </c>
      <c r="J2382" t="s">
        <v>237</v>
      </c>
      <c r="K2382" t="s">
        <v>238</v>
      </c>
      <c r="L2382" t="s">
        <v>61</v>
      </c>
      <c r="M2382" t="s">
        <v>76</v>
      </c>
      <c r="N2382" t="s">
        <v>76</v>
      </c>
      <c r="O2382" t="s">
        <v>76</v>
      </c>
      <c r="P2382" t="s">
        <v>77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 s="1" t="s">
        <v>78</v>
      </c>
      <c r="AU2382" s="1">
        <v>0</v>
      </c>
      <c r="AV2382" s="1">
        <v>0</v>
      </c>
      <c r="AW2382" s="1">
        <v>0</v>
      </c>
      <c r="AX2382" t="s">
        <v>238</v>
      </c>
    </row>
    <row r="2383" spans="1:50" x14ac:dyDescent="0.25">
      <c r="A2383" t="s">
        <v>5703</v>
      </c>
      <c r="B2383" t="s">
        <v>51</v>
      </c>
      <c r="C2383">
        <v>2013</v>
      </c>
      <c r="D2383" t="s">
        <v>5704</v>
      </c>
      <c r="E2383" t="s">
        <v>1393</v>
      </c>
      <c r="F2383" t="s">
        <v>1393</v>
      </c>
      <c r="G2383" t="s">
        <v>76</v>
      </c>
      <c r="H2383" t="s">
        <v>57</v>
      </c>
      <c r="I2383" t="s">
        <v>107</v>
      </c>
      <c r="J2383" t="s">
        <v>76</v>
      </c>
      <c r="K2383" t="s">
        <v>76</v>
      </c>
      <c r="L2383" t="s">
        <v>61</v>
      </c>
      <c r="M2383" t="s">
        <v>62</v>
      </c>
      <c r="N2383" t="s">
        <v>76</v>
      </c>
      <c r="O2383" t="s">
        <v>76</v>
      </c>
      <c r="P2383" t="s">
        <v>110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 s="1" t="s">
        <v>78</v>
      </c>
      <c r="AU2383" s="1">
        <v>0</v>
      </c>
      <c r="AV2383" s="1">
        <v>0</v>
      </c>
      <c r="AW2383" s="1">
        <v>0</v>
      </c>
      <c r="AX2383" t="s">
        <v>1393</v>
      </c>
    </row>
    <row r="2384" spans="1:50" x14ac:dyDescent="0.25">
      <c r="A2384" t="s">
        <v>5705</v>
      </c>
      <c r="B2384" t="s">
        <v>67</v>
      </c>
      <c r="C2384">
        <v>2014</v>
      </c>
      <c r="D2384" t="s">
        <v>5706</v>
      </c>
      <c r="E2384" t="s">
        <v>1165</v>
      </c>
      <c r="F2384" t="s">
        <v>1166</v>
      </c>
      <c r="G2384" t="s">
        <v>71</v>
      </c>
      <c r="H2384" t="s">
        <v>72</v>
      </c>
      <c r="I2384" t="s">
        <v>73</v>
      </c>
      <c r="J2384" t="s">
        <v>1167</v>
      </c>
      <c r="K2384" t="s">
        <v>1168</v>
      </c>
      <c r="L2384" t="s">
        <v>61</v>
      </c>
      <c r="M2384" t="s">
        <v>62</v>
      </c>
      <c r="N2384" t="s">
        <v>76</v>
      </c>
      <c r="O2384" t="s">
        <v>76</v>
      </c>
      <c r="P2384" t="s">
        <v>77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 s="1" t="s">
        <v>78</v>
      </c>
      <c r="AU2384" s="1">
        <v>0</v>
      </c>
      <c r="AV2384" s="1">
        <v>0</v>
      </c>
      <c r="AW2384" s="1">
        <v>0</v>
      </c>
      <c r="AX2384" t="s">
        <v>1168</v>
      </c>
    </row>
    <row r="2385" spans="1:50" x14ac:dyDescent="0.25">
      <c r="A2385" t="s">
        <v>5707</v>
      </c>
      <c r="B2385" t="s">
        <v>67</v>
      </c>
      <c r="C2385">
        <v>2014</v>
      </c>
      <c r="D2385" t="s">
        <v>5708</v>
      </c>
      <c r="E2385" t="s">
        <v>1300</v>
      </c>
      <c r="F2385" t="s">
        <v>1301</v>
      </c>
      <c r="G2385" t="s">
        <v>71</v>
      </c>
      <c r="H2385" t="s">
        <v>72</v>
      </c>
      <c r="I2385" t="s">
        <v>73</v>
      </c>
      <c r="J2385" t="s">
        <v>1302</v>
      </c>
      <c r="K2385" t="s">
        <v>1303</v>
      </c>
      <c r="L2385" t="s">
        <v>61</v>
      </c>
      <c r="M2385" t="s">
        <v>76</v>
      </c>
      <c r="N2385" t="s">
        <v>76</v>
      </c>
      <c r="O2385" t="s">
        <v>76</v>
      </c>
      <c r="P2385" t="s">
        <v>77</v>
      </c>
      <c r="Q2385">
        <v>1</v>
      </c>
      <c r="R2385">
        <v>1</v>
      </c>
      <c r="S2385">
        <v>1</v>
      </c>
      <c r="T2385">
        <v>1</v>
      </c>
      <c r="U2385">
        <v>1</v>
      </c>
      <c r="V2385">
        <v>1</v>
      </c>
      <c r="W2385">
        <v>1</v>
      </c>
      <c r="X2385">
        <v>1</v>
      </c>
      <c r="Y2385">
        <v>1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</v>
      </c>
      <c r="AL2385">
        <v>0</v>
      </c>
      <c r="AM2385">
        <v>0</v>
      </c>
      <c r="AN2385">
        <v>0</v>
      </c>
      <c r="AO2385">
        <v>0</v>
      </c>
      <c r="AP2385">
        <v>1</v>
      </c>
      <c r="AQ2385">
        <v>0</v>
      </c>
      <c r="AR2385">
        <v>0</v>
      </c>
      <c r="AS2385">
        <v>0</v>
      </c>
      <c r="AT2385" s="1">
        <v>679.33</v>
      </c>
      <c r="AU2385" s="1">
        <v>679.33</v>
      </c>
      <c r="AV2385" s="1">
        <v>0</v>
      </c>
      <c r="AW2385" s="1">
        <v>679.33</v>
      </c>
      <c r="AX2385" t="s">
        <v>1303</v>
      </c>
    </row>
    <row r="2386" spans="1:50" x14ac:dyDescent="0.25">
      <c r="A2386" t="s">
        <v>5709</v>
      </c>
      <c r="B2386" t="s">
        <v>101</v>
      </c>
      <c r="C2386" t="s">
        <v>615</v>
      </c>
      <c r="D2386" t="s">
        <v>5710</v>
      </c>
      <c r="E2386" t="s">
        <v>5711</v>
      </c>
      <c r="F2386" t="s">
        <v>618</v>
      </c>
      <c r="G2386" t="s">
        <v>71</v>
      </c>
      <c r="H2386" t="s">
        <v>106</v>
      </c>
      <c r="I2386" t="s">
        <v>73</v>
      </c>
      <c r="J2386" t="s">
        <v>619</v>
      </c>
      <c r="K2386" t="s">
        <v>620</v>
      </c>
      <c r="L2386" t="s">
        <v>61</v>
      </c>
      <c r="M2386" t="s">
        <v>62</v>
      </c>
      <c r="N2386" t="s">
        <v>76</v>
      </c>
      <c r="O2386" t="s">
        <v>76</v>
      </c>
      <c r="P2386" t="s">
        <v>110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 s="1" t="s">
        <v>78</v>
      </c>
      <c r="AU2386" s="1">
        <v>0</v>
      </c>
      <c r="AV2386" s="1">
        <v>0</v>
      </c>
      <c r="AW2386" s="1">
        <v>0</v>
      </c>
      <c r="AX2386" t="s">
        <v>620</v>
      </c>
    </row>
    <row r="2387" spans="1:50" x14ac:dyDescent="0.25">
      <c r="A2387" t="s">
        <v>8402</v>
      </c>
      <c r="B2387" t="s">
        <v>101</v>
      </c>
      <c r="C2387" t="s">
        <v>8403</v>
      </c>
      <c r="D2387" t="s">
        <v>8404</v>
      </c>
      <c r="E2387" t="s">
        <v>8405</v>
      </c>
      <c r="F2387" t="s">
        <v>8603</v>
      </c>
      <c r="G2387" t="s">
        <v>76</v>
      </c>
      <c r="H2387" t="s">
        <v>106</v>
      </c>
      <c r="I2387" t="s">
        <v>674</v>
      </c>
      <c r="J2387" t="s">
        <v>76</v>
      </c>
      <c r="K2387" t="s">
        <v>76</v>
      </c>
      <c r="L2387" t="s">
        <v>61</v>
      </c>
      <c r="M2387" t="s">
        <v>62</v>
      </c>
      <c r="N2387" t="s">
        <v>76</v>
      </c>
      <c r="O2387" t="s">
        <v>76</v>
      </c>
      <c r="P2387" t="s">
        <v>110</v>
      </c>
      <c r="Q2387">
        <v>13</v>
      </c>
      <c r="R2387">
        <v>13</v>
      </c>
      <c r="S2387">
        <v>13</v>
      </c>
      <c r="T2387">
        <v>13</v>
      </c>
      <c r="U2387">
        <v>13</v>
      </c>
      <c r="V2387">
        <v>13</v>
      </c>
      <c r="W2387">
        <v>13</v>
      </c>
      <c r="X2387">
        <v>13</v>
      </c>
      <c r="Y2387">
        <v>13</v>
      </c>
      <c r="Z2387">
        <v>13</v>
      </c>
      <c r="AA2387">
        <v>13</v>
      </c>
      <c r="AB2387">
        <v>13</v>
      </c>
      <c r="AC2387">
        <v>13</v>
      </c>
      <c r="AD2387">
        <v>13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13</v>
      </c>
      <c r="AL2387">
        <v>0</v>
      </c>
      <c r="AM2387">
        <v>0</v>
      </c>
      <c r="AN2387">
        <v>0</v>
      </c>
      <c r="AO2387">
        <v>0</v>
      </c>
      <c r="AP2387">
        <v>13</v>
      </c>
      <c r="AQ2387">
        <v>0</v>
      </c>
      <c r="AR2387">
        <v>0</v>
      </c>
      <c r="AS2387">
        <v>0</v>
      </c>
      <c r="AT2387" s="1">
        <v>497.30238728813561</v>
      </c>
      <c r="AU2387" s="1">
        <v>6464.9310347457631</v>
      </c>
      <c r="AV2387" s="1">
        <v>0</v>
      </c>
      <c r="AW2387" s="1">
        <v>6464.9310347457631</v>
      </c>
      <c r="AX2387" t="s">
        <v>76</v>
      </c>
    </row>
    <row r="2388" spans="1:50" x14ac:dyDescent="0.25">
      <c r="A2388" t="s">
        <v>5712</v>
      </c>
      <c r="B2388" t="s">
        <v>101</v>
      </c>
      <c r="C2388" t="s">
        <v>251</v>
      </c>
      <c r="D2388" t="s">
        <v>5713</v>
      </c>
      <c r="E2388" t="s">
        <v>1023</v>
      </c>
      <c r="F2388" t="s">
        <v>97</v>
      </c>
      <c r="G2388" t="s">
        <v>71</v>
      </c>
      <c r="H2388" t="s">
        <v>106</v>
      </c>
      <c r="I2388" t="s">
        <v>73</v>
      </c>
      <c r="J2388" t="s">
        <v>98</v>
      </c>
      <c r="K2388" t="s">
        <v>99</v>
      </c>
      <c r="L2388" t="s">
        <v>61</v>
      </c>
      <c r="M2388" t="s">
        <v>76</v>
      </c>
      <c r="N2388" t="s">
        <v>76</v>
      </c>
      <c r="O2388" t="s">
        <v>76</v>
      </c>
      <c r="P2388" t="s">
        <v>110</v>
      </c>
      <c r="Q2388">
        <v>2</v>
      </c>
      <c r="R2388">
        <v>2</v>
      </c>
      <c r="S2388">
        <v>2</v>
      </c>
      <c r="T2388">
        <v>2</v>
      </c>
      <c r="U2388">
        <v>2</v>
      </c>
      <c r="V2388">
        <v>2</v>
      </c>
      <c r="W2388">
        <v>2</v>
      </c>
      <c r="X2388">
        <v>2</v>
      </c>
      <c r="Y2388">
        <v>2</v>
      </c>
      <c r="Z2388">
        <v>2</v>
      </c>
      <c r="AA2388">
        <v>2</v>
      </c>
      <c r="AB2388">
        <v>1</v>
      </c>
      <c r="AC2388">
        <v>1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2</v>
      </c>
      <c r="AL2388">
        <v>0</v>
      </c>
      <c r="AM2388">
        <v>0</v>
      </c>
      <c r="AN2388">
        <v>0</v>
      </c>
      <c r="AO2388">
        <v>0</v>
      </c>
      <c r="AP2388">
        <v>2</v>
      </c>
      <c r="AQ2388">
        <v>0</v>
      </c>
      <c r="AR2388">
        <v>0</v>
      </c>
      <c r="AS2388">
        <v>0</v>
      </c>
      <c r="AT2388" s="1">
        <v>394.96</v>
      </c>
      <c r="AU2388" s="1">
        <v>789.92</v>
      </c>
      <c r="AV2388" s="1">
        <v>0</v>
      </c>
      <c r="AW2388" s="1">
        <v>789.92</v>
      </c>
      <c r="AX2388" t="s">
        <v>99</v>
      </c>
    </row>
    <row r="2389" spans="1:50" x14ac:dyDescent="0.25">
      <c r="A2389" t="s">
        <v>5807</v>
      </c>
      <c r="B2389" t="s">
        <v>51</v>
      </c>
      <c r="C2389" t="s">
        <v>156</v>
      </c>
      <c r="D2389" t="s">
        <v>5808</v>
      </c>
      <c r="E2389" t="s">
        <v>5809</v>
      </c>
      <c r="F2389" t="s">
        <v>741</v>
      </c>
      <c r="G2389" t="s">
        <v>56</v>
      </c>
      <c r="H2389" t="s">
        <v>57</v>
      </c>
      <c r="I2389" t="s">
        <v>58</v>
      </c>
      <c r="J2389" t="s">
        <v>740</v>
      </c>
      <c r="K2389" t="s">
        <v>742</v>
      </c>
      <c r="L2389" t="s">
        <v>61</v>
      </c>
      <c r="M2389" t="s">
        <v>76</v>
      </c>
      <c r="N2389" t="s">
        <v>76</v>
      </c>
      <c r="O2389" t="s">
        <v>76</v>
      </c>
      <c r="P2389" t="s">
        <v>65</v>
      </c>
      <c r="Q2389">
        <v>2212</v>
      </c>
      <c r="R2389">
        <v>2212</v>
      </c>
      <c r="S2389">
        <v>1371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360</v>
      </c>
      <c r="AF2389">
        <v>0</v>
      </c>
      <c r="AG2389">
        <v>2688</v>
      </c>
      <c r="AH2389">
        <v>0</v>
      </c>
      <c r="AI2389">
        <v>3048</v>
      </c>
      <c r="AJ2389">
        <v>1344</v>
      </c>
      <c r="AK2389">
        <v>2193</v>
      </c>
      <c r="AL2389">
        <v>19</v>
      </c>
      <c r="AM2389">
        <v>0</v>
      </c>
      <c r="AN2389">
        <v>0</v>
      </c>
      <c r="AO2389">
        <v>0</v>
      </c>
      <c r="AP2389">
        <v>2212</v>
      </c>
      <c r="AQ2389">
        <v>1536</v>
      </c>
      <c r="AR2389">
        <v>1512</v>
      </c>
      <c r="AS2389">
        <v>1116</v>
      </c>
      <c r="AT2389" s="1">
        <v>633.48</v>
      </c>
      <c r="AU2389" s="1">
        <v>1401257.76</v>
      </c>
      <c r="AV2389" s="1">
        <v>1930847.04</v>
      </c>
      <c r="AW2389" s="1">
        <v>0</v>
      </c>
      <c r="AX2389" t="s">
        <v>742</v>
      </c>
    </row>
    <row r="2390" spans="1:50" x14ac:dyDescent="0.25">
      <c r="A2390" t="s">
        <v>5810</v>
      </c>
      <c r="B2390" t="s">
        <v>190</v>
      </c>
      <c r="C2390" t="s">
        <v>303</v>
      </c>
      <c r="D2390" t="s">
        <v>5811</v>
      </c>
      <c r="E2390" t="s">
        <v>1551</v>
      </c>
      <c r="F2390" t="s">
        <v>748</v>
      </c>
      <c r="G2390" t="s">
        <v>56</v>
      </c>
      <c r="H2390" t="s">
        <v>57</v>
      </c>
      <c r="I2390" t="s">
        <v>58</v>
      </c>
      <c r="J2390" t="s">
        <v>749</v>
      </c>
      <c r="K2390" t="s">
        <v>750</v>
      </c>
      <c r="L2390" t="s">
        <v>196</v>
      </c>
      <c r="M2390" t="s">
        <v>76</v>
      </c>
      <c r="N2390" t="s">
        <v>76</v>
      </c>
      <c r="O2390" t="s">
        <v>76</v>
      </c>
      <c r="P2390" t="s">
        <v>65</v>
      </c>
      <c r="Q2390">
        <v>688</v>
      </c>
      <c r="R2390">
        <v>688</v>
      </c>
      <c r="S2390">
        <v>394</v>
      </c>
      <c r="T2390">
        <v>394</v>
      </c>
      <c r="U2390">
        <v>219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494</v>
      </c>
      <c r="AF2390">
        <v>0</v>
      </c>
      <c r="AG2390">
        <v>155</v>
      </c>
      <c r="AH2390">
        <v>0</v>
      </c>
      <c r="AI2390">
        <v>649</v>
      </c>
      <c r="AJ2390">
        <v>248</v>
      </c>
      <c r="AK2390">
        <v>324</v>
      </c>
      <c r="AL2390">
        <v>86</v>
      </c>
      <c r="AM2390">
        <v>0</v>
      </c>
      <c r="AN2390">
        <v>0</v>
      </c>
      <c r="AO2390">
        <v>278</v>
      </c>
      <c r="AP2390">
        <v>688</v>
      </c>
      <c r="AQ2390">
        <v>649</v>
      </c>
      <c r="AR2390">
        <v>0</v>
      </c>
      <c r="AS2390">
        <v>534</v>
      </c>
      <c r="AT2390" s="1">
        <v>637.04</v>
      </c>
      <c r="AU2390" s="1">
        <v>438283.51999999996</v>
      </c>
      <c r="AV2390" s="1">
        <v>413438.95999999996</v>
      </c>
      <c r="AW2390" s="1">
        <v>0</v>
      </c>
      <c r="AX2390" t="s">
        <v>750</v>
      </c>
    </row>
    <row r="2391" spans="1:50" x14ac:dyDescent="0.25">
      <c r="A2391" t="s">
        <v>5812</v>
      </c>
      <c r="B2391" t="s">
        <v>67</v>
      </c>
      <c r="C2391">
        <v>2014</v>
      </c>
      <c r="D2391" t="s">
        <v>5813</v>
      </c>
      <c r="E2391" t="s">
        <v>1300</v>
      </c>
      <c r="F2391" t="s">
        <v>1301</v>
      </c>
      <c r="G2391" t="s">
        <v>71</v>
      </c>
      <c r="H2391" t="s">
        <v>72</v>
      </c>
      <c r="I2391" t="s">
        <v>73</v>
      </c>
      <c r="J2391" t="s">
        <v>1302</v>
      </c>
      <c r="K2391" t="s">
        <v>1303</v>
      </c>
      <c r="L2391" t="s">
        <v>61</v>
      </c>
      <c r="M2391" t="s">
        <v>76</v>
      </c>
      <c r="N2391" t="s">
        <v>76</v>
      </c>
      <c r="O2391" t="s">
        <v>76</v>
      </c>
      <c r="P2391" t="s">
        <v>77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 s="1" t="s">
        <v>78</v>
      </c>
      <c r="AU2391" s="1">
        <v>0</v>
      </c>
      <c r="AV2391" s="1">
        <v>0</v>
      </c>
      <c r="AW2391" s="1">
        <v>0</v>
      </c>
      <c r="AX2391" t="s">
        <v>1303</v>
      </c>
    </row>
    <row r="2392" spans="1:50" x14ac:dyDescent="0.25">
      <c r="A2392" t="s">
        <v>5814</v>
      </c>
      <c r="B2392" t="s">
        <v>67</v>
      </c>
      <c r="C2392" t="s">
        <v>233</v>
      </c>
      <c r="D2392" t="s">
        <v>5815</v>
      </c>
      <c r="E2392" t="s">
        <v>5816</v>
      </c>
      <c r="F2392" t="s">
        <v>115</v>
      </c>
      <c r="G2392" t="s">
        <v>116</v>
      </c>
      <c r="H2392" t="s">
        <v>72</v>
      </c>
      <c r="I2392" t="s">
        <v>117</v>
      </c>
      <c r="J2392" t="s">
        <v>118</v>
      </c>
      <c r="K2392" t="s">
        <v>119</v>
      </c>
      <c r="L2392" t="s">
        <v>61</v>
      </c>
      <c r="M2392" t="s">
        <v>62</v>
      </c>
      <c r="N2392" t="s">
        <v>63</v>
      </c>
      <c r="O2392" t="s">
        <v>120</v>
      </c>
      <c r="P2392" t="s">
        <v>120</v>
      </c>
      <c r="Q2392">
        <v>59</v>
      </c>
      <c r="R2392">
        <v>59</v>
      </c>
      <c r="S2392">
        <v>59</v>
      </c>
      <c r="T2392">
        <v>59</v>
      </c>
      <c r="U2392">
        <v>59</v>
      </c>
      <c r="V2392">
        <v>59</v>
      </c>
      <c r="W2392">
        <v>59</v>
      </c>
      <c r="X2392">
        <v>59</v>
      </c>
      <c r="Y2392">
        <v>59</v>
      </c>
      <c r="Z2392">
        <v>59</v>
      </c>
      <c r="AA2392">
        <v>59</v>
      </c>
      <c r="AB2392">
        <v>59</v>
      </c>
      <c r="AC2392">
        <v>59</v>
      </c>
      <c r="AD2392">
        <v>59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41</v>
      </c>
      <c r="AL2392">
        <v>0</v>
      </c>
      <c r="AM2392">
        <v>0</v>
      </c>
      <c r="AN2392">
        <v>18</v>
      </c>
      <c r="AO2392">
        <v>0</v>
      </c>
      <c r="AP2392">
        <v>59</v>
      </c>
      <c r="AQ2392">
        <v>0</v>
      </c>
      <c r="AR2392">
        <v>0</v>
      </c>
      <c r="AS2392">
        <v>0</v>
      </c>
      <c r="AT2392" s="1">
        <v>484.19</v>
      </c>
      <c r="AU2392" s="1">
        <v>28567.21</v>
      </c>
      <c r="AV2392" s="1">
        <v>0</v>
      </c>
      <c r="AW2392" s="1">
        <v>28567.21</v>
      </c>
      <c r="AX2392" t="s">
        <v>119</v>
      </c>
    </row>
    <row r="2393" spans="1:50" x14ac:dyDescent="0.25">
      <c r="A2393" t="s">
        <v>5817</v>
      </c>
      <c r="B2393" t="s">
        <v>51</v>
      </c>
      <c r="C2393" t="s">
        <v>156</v>
      </c>
      <c r="D2393" t="s">
        <v>5818</v>
      </c>
      <c r="E2393" t="s">
        <v>1005</v>
      </c>
      <c r="F2393" t="s">
        <v>242</v>
      </c>
      <c r="G2393" t="s">
        <v>56</v>
      </c>
      <c r="H2393" t="s">
        <v>57</v>
      </c>
      <c r="I2393" t="s">
        <v>58</v>
      </c>
      <c r="J2393" t="s">
        <v>243</v>
      </c>
      <c r="K2393" t="s">
        <v>244</v>
      </c>
      <c r="L2393" t="s">
        <v>61</v>
      </c>
      <c r="M2393" t="s">
        <v>76</v>
      </c>
      <c r="N2393" t="s">
        <v>76</v>
      </c>
      <c r="O2393" t="s">
        <v>76</v>
      </c>
      <c r="P2393" t="s">
        <v>65</v>
      </c>
      <c r="Q2393">
        <v>2304</v>
      </c>
      <c r="R2393">
        <v>2304</v>
      </c>
      <c r="S2393">
        <v>1712</v>
      </c>
      <c r="T2393">
        <v>1072</v>
      </c>
      <c r="U2393">
        <v>1072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2813</v>
      </c>
      <c r="AH2393">
        <v>0</v>
      </c>
      <c r="AI2393">
        <v>2813</v>
      </c>
      <c r="AJ2393">
        <v>1157</v>
      </c>
      <c r="AK2393">
        <v>1191</v>
      </c>
      <c r="AL2393">
        <v>72</v>
      </c>
      <c r="AM2393">
        <v>0</v>
      </c>
      <c r="AN2393">
        <v>1041</v>
      </c>
      <c r="AO2393">
        <v>0</v>
      </c>
      <c r="AP2393">
        <v>2304</v>
      </c>
      <c r="AQ2393">
        <v>1362</v>
      </c>
      <c r="AR2393">
        <v>1451</v>
      </c>
      <c r="AS2393">
        <v>760</v>
      </c>
      <c r="AT2393" s="1">
        <v>930.09</v>
      </c>
      <c r="AU2393" s="1">
        <v>2142927.36</v>
      </c>
      <c r="AV2393" s="1">
        <v>2616343.17</v>
      </c>
      <c r="AW2393" s="1">
        <v>0</v>
      </c>
      <c r="AX2393" t="s">
        <v>244</v>
      </c>
    </row>
    <row r="2394" spans="1:50" x14ac:dyDescent="0.25">
      <c r="A2394" t="s">
        <v>5886</v>
      </c>
      <c r="B2394" t="s">
        <v>101</v>
      </c>
      <c r="C2394" t="s">
        <v>468</v>
      </c>
      <c r="D2394" t="s">
        <v>5887</v>
      </c>
      <c r="E2394" t="s">
        <v>5134</v>
      </c>
      <c r="F2394" t="s">
        <v>556</v>
      </c>
      <c r="G2394" t="s">
        <v>71</v>
      </c>
      <c r="H2394" t="s">
        <v>106</v>
      </c>
      <c r="I2394" t="s">
        <v>355</v>
      </c>
      <c r="J2394" t="s">
        <v>557</v>
      </c>
      <c r="K2394" t="s">
        <v>558</v>
      </c>
      <c r="L2394" t="s">
        <v>61</v>
      </c>
      <c r="M2394" t="s">
        <v>76</v>
      </c>
      <c r="N2394" t="s">
        <v>76</v>
      </c>
      <c r="O2394" t="s">
        <v>76</v>
      </c>
      <c r="P2394" t="s">
        <v>110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 s="1" t="s">
        <v>78</v>
      </c>
      <c r="AU2394" s="1">
        <v>0</v>
      </c>
      <c r="AV2394" s="1">
        <v>0</v>
      </c>
      <c r="AW2394" s="1">
        <v>0</v>
      </c>
      <c r="AX2394" t="s">
        <v>558</v>
      </c>
    </row>
    <row r="2395" spans="1:50" x14ac:dyDescent="0.25">
      <c r="A2395" t="s">
        <v>5888</v>
      </c>
      <c r="B2395" t="s">
        <v>67</v>
      </c>
      <c r="C2395">
        <v>2014</v>
      </c>
      <c r="D2395" t="s">
        <v>5889</v>
      </c>
      <c r="E2395" t="s">
        <v>88</v>
      </c>
      <c r="F2395" t="s">
        <v>89</v>
      </c>
      <c r="G2395" t="s">
        <v>56</v>
      </c>
      <c r="H2395" t="s">
        <v>72</v>
      </c>
      <c r="I2395" t="s">
        <v>90</v>
      </c>
      <c r="J2395" t="s">
        <v>91</v>
      </c>
      <c r="K2395" t="s">
        <v>92</v>
      </c>
      <c r="L2395" t="s">
        <v>61</v>
      </c>
      <c r="M2395" t="s">
        <v>76</v>
      </c>
      <c r="N2395" t="s">
        <v>76</v>
      </c>
      <c r="O2395" t="s">
        <v>76</v>
      </c>
      <c r="P2395" t="s">
        <v>65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 s="1" t="s">
        <v>78</v>
      </c>
      <c r="AU2395" s="1">
        <v>0</v>
      </c>
      <c r="AV2395" s="1">
        <v>0</v>
      </c>
      <c r="AW2395" s="1">
        <v>0</v>
      </c>
      <c r="AX2395" t="s">
        <v>92</v>
      </c>
    </row>
    <row r="2396" spans="1:50" x14ac:dyDescent="0.25">
      <c r="A2396" t="s">
        <v>5890</v>
      </c>
      <c r="B2396" t="s">
        <v>67</v>
      </c>
      <c r="C2396">
        <v>2014</v>
      </c>
      <c r="D2396" t="s">
        <v>5891</v>
      </c>
      <c r="E2396" t="s">
        <v>555</v>
      </c>
      <c r="F2396" t="s">
        <v>556</v>
      </c>
      <c r="G2396" t="s">
        <v>71</v>
      </c>
      <c r="H2396" t="s">
        <v>72</v>
      </c>
      <c r="I2396" t="s">
        <v>355</v>
      </c>
      <c r="J2396" t="s">
        <v>557</v>
      </c>
      <c r="K2396" t="s">
        <v>558</v>
      </c>
      <c r="L2396" t="s">
        <v>61</v>
      </c>
      <c r="M2396" t="s">
        <v>76</v>
      </c>
      <c r="N2396" t="s">
        <v>76</v>
      </c>
      <c r="O2396" t="s">
        <v>76</v>
      </c>
      <c r="P2396" t="s">
        <v>77</v>
      </c>
      <c r="Q2396">
        <v>144</v>
      </c>
      <c r="R2396">
        <v>144</v>
      </c>
      <c r="S2396">
        <v>144</v>
      </c>
      <c r="T2396">
        <v>144</v>
      </c>
      <c r="U2396">
        <v>144</v>
      </c>
      <c r="V2396">
        <v>144</v>
      </c>
      <c r="W2396">
        <v>144</v>
      </c>
      <c r="X2396">
        <v>44</v>
      </c>
      <c r="Y2396">
        <v>32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1</v>
      </c>
      <c r="AK2396">
        <v>144</v>
      </c>
      <c r="AL2396">
        <v>0</v>
      </c>
      <c r="AM2396">
        <v>0</v>
      </c>
      <c r="AN2396">
        <v>0</v>
      </c>
      <c r="AO2396">
        <v>0</v>
      </c>
      <c r="AP2396">
        <v>144</v>
      </c>
      <c r="AQ2396">
        <v>0</v>
      </c>
      <c r="AR2396">
        <v>0</v>
      </c>
      <c r="AS2396">
        <v>0</v>
      </c>
      <c r="AT2396" s="1">
        <v>1012.25</v>
      </c>
      <c r="AU2396" s="1">
        <v>145764</v>
      </c>
      <c r="AV2396" s="1">
        <v>0</v>
      </c>
      <c r="AW2396" s="1">
        <v>44539</v>
      </c>
      <c r="AX2396" t="s">
        <v>558</v>
      </c>
    </row>
    <row r="2397" spans="1:50" x14ac:dyDescent="0.25">
      <c r="A2397" t="s">
        <v>5892</v>
      </c>
      <c r="B2397" t="s">
        <v>101</v>
      </c>
      <c r="C2397" t="s">
        <v>468</v>
      </c>
      <c r="D2397" t="s">
        <v>5893</v>
      </c>
      <c r="E2397" t="s">
        <v>5894</v>
      </c>
      <c r="F2397" t="s">
        <v>1579</v>
      </c>
      <c r="G2397" t="s">
        <v>71</v>
      </c>
      <c r="H2397" t="s">
        <v>106</v>
      </c>
      <c r="I2397" t="s">
        <v>73</v>
      </c>
      <c r="J2397" t="s">
        <v>1580</v>
      </c>
      <c r="K2397" t="s">
        <v>1581</v>
      </c>
      <c r="L2397" t="s">
        <v>61</v>
      </c>
      <c r="M2397" t="s">
        <v>76</v>
      </c>
      <c r="N2397" t="s">
        <v>76</v>
      </c>
      <c r="O2397" t="s">
        <v>76</v>
      </c>
      <c r="P2397" t="s">
        <v>110</v>
      </c>
      <c r="Q2397">
        <v>11</v>
      </c>
      <c r="R2397">
        <v>11</v>
      </c>
      <c r="S2397">
        <v>11</v>
      </c>
      <c r="T2397">
        <v>11</v>
      </c>
      <c r="U2397">
        <v>11</v>
      </c>
      <c r="V2397">
        <v>11</v>
      </c>
      <c r="W2397">
        <v>11</v>
      </c>
      <c r="X2397">
        <v>11</v>
      </c>
      <c r="Y2397">
        <v>11</v>
      </c>
      <c r="Z2397">
        <v>11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11</v>
      </c>
      <c r="AL2397">
        <v>0</v>
      </c>
      <c r="AM2397">
        <v>0</v>
      </c>
      <c r="AN2397">
        <v>0</v>
      </c>
      <c r="AO2397">
        <v>0</v>
      </c>
      <c r="AP2397">
        <v>11</v>
      </c>
      <c r="AQ2397">
        <v>0</v>
      </c>
      <c r="AR2397">
        <v>0</v>
      </c>
      <c r="AS2397">
        <v>0</v>
      </c>
      <c r="AT2397" s="1">
        <v>557.21</v>
      </c>
      <c r="AU2397" s="1">
        <v>6129.31</v>
      </c>
      <c r="AV2397" s="1">
        <v>0</v>
      </c>
      <c r="AW2397" s="1">
        <v>6129.31</v>
      </c>
      <c r="AX2397" t="s">
        <v>1581</v>
      </c>
    </row>
    <row r="2398" spans="1:50" x14ac:dyDescent="0.25">
      <c r="A2398" t="s">
        <v>5895</v>
      </c>
      <c r="B2398" t="s">
        <v>67</v>
      </c>
      <c r="C2398">
        <v>2014</v>
      </c>
      <c r="D2398" t="s">
        <v>5896</v>
      </c>
      <c r="E2398" t="s">
        <v>2134</v>
      </c>
      <c r="F2398" t="s">
        <v>1808</v>
      </c>
      <c r="G2398" t="s">
        <v>71</v>
      </c>
      <c r="H2398" t="s">
        <v>72</v>
      </c>
      <c r="I2398" t="s">
        <v>73</v>
      </c>
      <c r="J2398" t="s">
        <v>1809</v>
      </c>
      <c r="K2398" t="s">
        <v>1810</v>
      </c>
      <c r="L2398" t="s">
        <v>61</v>
      </c>
      <c r="M2398" t="s">
        <v>76</v>
      </c>
      <c r="N2398" t="s">
        <v>76</v>
      </c>
      <c r="O2398" t="s">
        <v>76</v>
      </c>
      <c r="P2398" t="s">
        <v>77</v>
      </c>
      <c r="Q2398">
        <v>13</v>
      </c>
      <c r="R2398">
        <v>13</v>
      </c>
      <c r="S2398">
        <v>13</v>
      </c>
      <c r="T2398">
        <v>13</v>
      </c>
      <c r="U2398">
        <v>13</v>
      </c>
      <c r="V2398">
        <v>13</v>
      </c>
      <c r="W2398">
        <v>11</v>
      </c>
      <c r="X2398">
        <v>11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13</v>
      </c>
      <c r="AL2398">
        <v>0</v>
      </c>
      <c r="AM2398">
        <v>0</v>
      </c>
      <c r="AN2398">
        <v>0</v>
      </c>
      <c r="AO2398">
        <v>0</v>
      </c>
      <c r="AP2398">
        <v>13</v>
      </c>
      <c r="AQ2398">
        <v>0</v>
      </c>
      <c r="AR2398">
        <v>0</v>
      </c>
      <c r="AS2398">
        <v>0</v>
      </c>
      <c r="AT2398" s="1">
        <v>742.16</v>
      </c>
      <c r="AU2398" s="1">
        <v>9648.08</v>
      </c>
      <c r="AV2398" s="1">
        <v>0</v>
      </c>
      <c r="AW2398" s="1">
        <v>8163.7599999999993</v>
      </c>
      <c r="AX2398" t="s">
        <v>1810</v>
      </c>
    </row>
    <row r="2399" spans="1:50" x14ac:dyDescent="0.25">
      <c r="A2399" t="s">
        <v>5947</v>
      </c>
      <c r="B2399" t="s">
        <v>67</v>
      </c>
      <c r="C2399">
        <v>2014</v>
      </c>
      <c r="D2399" t="s">
        <v>5948</v>
      </c>
      <c r="E2399" t="s">
        <v>734</v>
      </c>
      <c r="F2399" t="s">
        <v>735</v>
      </c>
      <c r="G2399" t="s">
        <v>71</v>
      </c>
      <c r="H2399" t="s">
        <v>72</v>
      </c>
      <c r="I2399" t="s">
        <v>73</v>
      </c>
      <c r="J2399" t="s">
        <v>736</v>
      </c>
      <c r="K2399" t="s">
        <v>737</v>
      </c>
      <c r="L2399" t="s">
        <v>61</v>
      </c>
      <c r="M2399" t="s">
        <v>76</v>
      </c>
      <c r="N2399" t="s">
        <v>76</v>
      </c>
      <c r="O2399" t="s">
        <v>76</v>
      </c>
      <c r="P2399" t="s">
        <v>77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 s="1" t="s">
        <v>78</v>
      </c>
      <c r="AU2399" s="1">
        <v>0</v>
      </c>
      <c r="AV2399" s="1">
        <v>0</v>
      </c>
      <c r="AW2399" s="1">
        <v>0</v>
      </c>
      <c r="AX2399" t="s">
        <v>737</v>
      </c>
    </row>
    <row r="2400" spans="1:50" x14ac:dyDescent="0.25">
      <c r="A2400" t="s">
        <v>5949</v>
      </c>
      <c r="B2400" t="s">
        <v>101</v>
      </c>
      <c r="C2400" t="s">
        <v>718</v>
      </c>
      <c r="D2400" t="s">
        <v>5950</v>
      </c>
      <c r="E2400" t="s">
        <v>5951</v>
      </c>
      <c r="F2400" t="s">
        <v>451</v>
      </c>
      <c r="G2400" t="s">
        <v>71</v>
      </c>
      <c r="H2400" t="s">
        <v>106</v>
      </c>
      <c r="I2400" t="s">
        <v>73</v>
      </c>
      <c r="J2400" t="s">
        <v>452</v>
      </c>
      <c r="K2400" t="s">
        <v>453</v>
      </c>
      <c r="L2400" t="s">
        <v>61</v>
      </c>
      <c r="M2400" t="s">
        <v>76</v>
      </c>
      <c r="N2400" t="s">
        <v>76</v>
      </c>
      <c r="O2400" t="s">
        <v>76</v>
      </c>
      <c r="P2400" t="s">
        <v>110</v>
      </c>
      <c r="Q2400">
        <v>41</v>
      </c>
      <c r="R2400">
        <v>41</v>
      </c>
      <c r="S2400">
        <v>41</v>
      </c>
      <c r="T2400">
        <v>41</v>
      </c>
      <c r="U2400">
        <v>41</v>
      </c>
      <c r="V2400">
        <v>41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41</v>
      </c>
      <c r="AL2400">
        <v>0</v>
      </c>
      <c r="AM2400">
        <v>0</v>
      </c>
      <c r="AN2400">
        <v>0</v>
      </c>
      <c r="AO2400">
        <v>0</v>
      </c>
      <c r="AP2400">
        <v>41</v>
      </c>
      <c r="AQ2400">
        <v>0</v>
      </c>
      <c r="AR2400">
        <v>0</v>
      </c>
      <c r="AS2400">
        <v>0</v>
      </c>
      <c r="AT2400" s="1">
        <v>510.73</v>
      </c>
      <c r="AU2400" s="1">
        <v>20939.93</v>
      </c>
      <c r="AV2400" s="1">
        <v>0</v>
      </c>
      <c r="AW2400" s="1">
        <v>0</v>
      </c>
      <c r="AX2400" t="s">
        <v>453</v>
      </c>
    </row>
    <row r="2401" spans="1:50" x14ac:dyDescent="0.25">
      <c r="A2401" t="s">
        <v>5952</v>
      </c>
      <c r="B2401" t="s">
        <v>67</v>
      </c>
      <c r="C2401" t="s">
        <v>94</v>
      </c>
      <c r="D2401" t="s">
        <v>5953</v>
      </c>
      <c r="E2401" t="s">
        <v>5954</v>
      </c>
      <c r="F2401" t="s">
        <v>414</v>
      </c>
      <c r="G2401" t="s">
        <v>71</v>
      </c>
      <c r="H2401" t="s">
        <v>72</v>
      </c>
      <c r="I2401" t="s">
        <v>73</v>
      </c>
      <c r="J2401" t="s">
        <v>415</v>
      </c>
      <c r="K2401" t="s">
        <v>416</v>
      </c>
      <c r="L2401" t="s">
        <v>61</v>
      </c>
      <c r="M2401" t="s">
        <v>76</v>
      </c>
      <c r="N2401" t="s">
        <v>76</v>
      </c>
      <c r="O2401" t="s">
        <v>76</v>
      </c>
      <c r="P2401" t="s">
        <v>77</v>
      </c>
      <c r="Q2401">
        <v>10</v>
      </c>
      <c r="R2401">
        <v>10</v>
      </c>
      <c r="S2401">
        <v>10</v>
      </c>
      <c r="T2401">
        <v>10</v>
      </c>
      <c r="U2401">
        <v>10</v>
      </c>
      <c r="V2401">
        <v>10</v>
      </c>
      <c r="W2401">
        <v>10</v>
      </c>
      <c r="X2401">
        <v>10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10</v>
      </c>
      <c r="AL2401">
        <v>0</v>
      </c>
      <c r="AM2401">
        <v>0</v>
      </c>
      <c r="AN2401">
        <v>0</v>
      </c>
      <c r="AO2401">
        <v>0</v>
      </c>
      <c r="AP2401">
        <v>10</v>
      </c>
      <c r="AQ2401">
        <v>0</v>
      </c>
      <c r="AR2401">
        <v>0</v>
      </c>
      <c r="AS2401">
        <v>0</v>
      </c>
      <c r="AT2401" s="1">
        <v>574.29</v>
      </c>
      <c r="AU2401" s="1">
        <v>5742.9</v>
      </c>
      <c r="AV2401" s="1">
        <v>0</v>
      </c>
      <c r="AW2401" s="1">
        <v>5742.9</v>
      </c>
      <c r="AX2401" t="s">
        <v>416</v>
      </c>
    </row>
    <row r="2402" spans="1:50" x14ac:dyDescent="0.25">
      <c r="A2402" t="s">
        <v>5955</v>
      </c>
      <c r="B2402" t="s">
        <v>101</v>
      </c>
      <c r="C2402" t="s">
        <v>251</v>
      </c>
      <c r="D2402" t="s">
        <v>5956</v>
      </c>
      <c r="E2402" t="s">
        <v>2961</v>
      </c>
      <c r="F2402" t="s">
        <v>180</v>
      </c>
      <c r="G2402" t="s">
        <v>71</v>
      </c>
      <c r="H2402" t="s">
        <v>106</v>
      </c>
      <c r="I2402" t="s">
        <v>73</v>
      </c>
      <c r="J2402" t="s">
        <v>181</v>
      </c>
      <c r="K2402" t="s">
        <v>182</v>
      </c>
      <c r="L2402" t="s">
        <v>61</v>
      </c>
      <c r="M2402" t="s">
        <v>76</v>
      </c>
      <c r="N2402" t="s">
        <v>76</v>
      </c>
      <c r="O2402" t="s">
        <v>76</v>
      </c>
      <c r="P2402" t="s">
        <v>110</v>
      </c>
      <c r="Q2402">
        <v>2</v>
      </c>
      <c r="R2402">
        <v>2</v>
      </c>
      <c r="S2402">
        <v>2</v>
      </c>
      <c r="T2402">
        <v>2</v>
      </c>
      <c r="U2402">
        <v>2</v>
      </c>
      <c r="V2402">
        <v>2</v>
      </c>
      <c r="W2402">
        <v>2</v>
      </c>
      <c r="X2402">
        <v>2</v>
      </c>
      <c r="Y2402">
        <v>2</v>
      </c>
      <c r="Z2402">
        <v>2</v>
      </c>
      <c r="AA2402">
        <v>2</v>
      </c>
      <c r="AB2402">
        <v>2</v>
      </c>
      <c r="AC2402">
        <v>2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2</v>
      </c>
      <c r="AL2402">
        <v>0</v>
      </c>
      <c r="AM2402">
        <v>0</v>
      </c>
      <c r="AN2402">
        <v>0</v>
      </c>
      <c r="AO2402">
        <v>0</v>
      </c>
      <c r="AP2402">
        <v>2</v>
      </c>
      <c r="AQ2402">
        <v>0</v>
      </c>
      <c r="AR2402">
        <v>0</v>
      </c>
      <c r="AS2402">
        <v>0</v>
      </c>
      <c r="AT2402" s="1">
        <v>527.72</v>
      </c>
      <c r="AU2402" s="1">
        <v>1055.44</v>
      </c>
      <c r="AV2402" s="1">
        <v>0</v>
      </c>
      <c r="AW2402" s="1">
        <v>1055.44</v>
      </c>
      <c r="AX2402" t="s">
        <v>182</v>
      </c>
    </row>
    <row r="2403" spans="1:50" x14ac:dyDescent="0.25">
      <c r="A2403" t="s">
        <v>5957</v>
      </c>
      <c r="B2403" t="s">
        <v>67</v>
      </c>
      <c r="C2403">
        <v>2014</v>
      </c>
      <c r="D2403" t="s">
        <v>5958</v>
      </c>
      <c r="E2403" t="s">
        <v>334</v>
      </c>
      <c r="F2403" t="s">
        <v>335</v>
      </c>
      <c r="G2403" t="s">
        <v>71</v>
      </c>
      <c r="H2403" t="s">
        <v>72</v>
      </c>
      <c r="I2403" t="s">
        <v>230</v>
      </c>
      <c r="J2403" t="s">
        <v>336</v>
      </c>
      <c r="K2403" t="s">
        <v>335</v>
      </c>
      <c r="L2403" t="s">
        <v>61</v>
      </c>
      <c r="M2403" t="s">
        <v>62</v>
      </c>
      <c r="N2403" t="s">
        <v>76</v>
      </c>
      <c r="O2403" t="s">
        <v>76</v>
      </c>
      <c r="P2403" t="s">
        <v>77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 s="1" t="s">
        <v>78</v>
      </c>
      <c r="AU2403" s="1">
        <v>0</v>
      </c>
      <c r="AV2403" s="1">
        <v>0</v>
      </c>
      <c r="AW2403" s="1">
        <v>0</v>
      </c>
      <c r="AX2403" t="s">
        <v>335</v>
      </c>
    </row>
    <row r="2404" spans="1:50" x14ac:dyDescent="0.25">
      <c r="A2404" t="s">
        <v>6010</v>
      </c>
      <c r="B2404" t="s">
        <v>67</v>
      </c>
      <c r="C2404">
        <v>2014</v>
      </c>
      <c r="D2404" t="s">
        <v>6011</v>
      </c>
      <c r="E2404" t="s">
        <v>1951</v>
      </c>
      <c r="F2404" t="s">
        <v>1952</v>
      </c>
      <c r="G2404" t="s">
        <v>71</v>
      </c>
      <c r="H2404" t="s">
        <v>72</v>
      </c>
      <c r="I2404" t="s">
        <v>73</v>
      </c>
      <c r="J2404" t="s">
        <v>1953</v>
      </c>
      <c r="K2404" t="s">
        <v>1954</v>
      </c>
      <c r="L2404" t="s">
        <v>61</v>
      </c>
      <c r="M2404" t="s">
        <v>76</v>
      </c>
      <c r="N2404" t="s">
        <v>76</v>
      </c>
      <c r="O2404" t="s">
        <v>76</v>
      </c>
      <c r="P2404" t="s">
        <v>77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 s="1" t="s">
        <v>78</v>
      </c>
      <c r="AU2404" s="1">
        <v>0</v>
      </c>
      <c r="AV2404" s="1">
        <v>0</v>
      </c>
      <c r="AW2404" s="1">
        <v>0</v>
      </c>
      <c r="AX2404" t="s">
        <v>1954</v>
      </c>
    </row>
    <row r="2405" spans="1:50" x14ac:dyDescent="0.25">
      <c r="A2405" t="s">
        <v>6012</v>
      </c>
      <c r="B2405" t="s">
        <v>67</v>
      </c>
      <c r="C2405" t="s">
        <v>102</v>
      </c>
      <c r="D2405" t="s">
        <v>6013</v>
      </c>
      <c r="E2405" t="s">
        <v>6014</v>
      </c>
      <c r="F2405" t="s">
        <v>329</v>
      </c>
      <c r="G2405" t="s">
        <v>71</v>
      </c>
      <c r="H2405" t="s">
        <v>72</v>
      </c>
      <c r="I2405" t="s">
        <v>73</v>
      </c>
      <c r="J2405" t="s">
        <v>330</v>
      </c>
      <c r="K2405" t="s">
        <v>331</v>
      </c>
      <c r="L2405" t="s">
        <v>61</v>
      </c>
      <c r="M2405" t="s">
        <v>76</v>
      </c>
      <c r="N2405" t="s">
        <v>76</v>
      </c>
      <c r="O2405" t="s">
        <v>76</v>
      </c>
      <c r="P2405" t="s">
        <v>77</v>
      </c>
      <c r="Q2405">
        <v>3714</v>
      </c>
      <c r="R2405">
        <v>3714</v>
      </c>
      <c r="S2405">
        <v>3514</v>
      </c>
      <c r="T2405">
        <v>3514</v>
      </c>
      <c r="U2405">
        <v>3514</v>
      </c>
      <c r="V2405">
        <v>3314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800</v>
      </c>
      <c r="AH2405">
        <v>0</v>
      </c>
      <c r="AI2405">
        <v>800</v>
      </c>
      <c r="AJ2405">
        <v>0</v>
      </c>
      <c r="AK2405">
        <v>3714</v>
      </c>
      <c r="AL2405">
        <v>0</v>
      </c>
      <c r="AM2405">
        <v>0</v>
      </c>
      <c r="AN2405">
        <v>0</v>
      </c>
      <c r="AO2405">
        <v>0</v>
      </c>
      <c r="AP2405">
        <v>3714</v>
      </c>
      <c r="AQ2405">
        <v>800</v>
      </c>
      <c r="AR2405">
        <v>0</v>
      </c>
      <c r="AS2405">
        <v>0</v>
      </c>
      <c r="AT2405" s="1">
        <v>378.82</v>
      </c>
      <c r="AU2405" s="1">
        <v>1406937.48</v>
      </c>
      <c r="AV2405" s="1">
        <v>303056</v>
      </c>
      <c r="AW2405" s="1">
        <v>0</v>
      </c>
      <c r="AX2405" t="s">
        <v>331</v>
      </c>
    </row>
    <row r="2406" spans="1:50" x14ac:dyDescent="0.25">
      <c r="A2406" t="s">
        <v>6015</v>
      </c>
      <c r="B2406" t="s">
        <v>51</v>
      </c>
      <c r="C2406" t="s">
        <v>156</v>
      </c>
      <c r="D2406" t="s">
        <v>6016</v>
      </c>
      <c r="E2406" t="s">
        <v>6017</v>
      </c>
      <c r="F2406" t="s">
        <v>1999</v>
      </c>
      <c r="G2406" t="s">
        <v>56</v>
      </c>
      <c r="H2406" t="s">
        <v>57</v>
      </c>
      <c r="I2406" t="s">
        <v>90</v>
      </c>
      <c r="J2406" t="s">
        <v>2000</v>
      </c>
      <c r="K2406" t="s">
        <v>2001</v>
      </c>
      <c r="L2406" t="s">
        <v>61</v>
      </c>
      <c r="M2406" t="s">
        <v>76</v>
      </c>
      <c r="N2406" t="s">
        <v>76</v>
      </c>
      <c r="O2406" t="s">
        <v>76</v>
      </c>
      <c r="P2406" t="s">
        <v>65</v>
      </c>
      <c r="Q2406">
        <v>825</v>
      </c>
      <c r="R2406">
        <v>825</v>
      </c>
      <c r="S2406">
        <v>495</v>
      </c>
      <c r="T2406">
        <v>327</v>
      </c>
      <c r="U2406">
        <v>327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70</v>
      </c>
      <c r="AG2406">
        <v>568</v>
      </c>
      <c r="AH2406">
        <v>0</v>
      </c>
      <c r="AI2406">
        <v>638</v>
      </c>
      <c r="AJ2406">
        <v>160</v>
      </c>
      <c r="AK2406">
        <v>484</v>
      </c>
      <c r="AL2406">
        <v>12</v>
      </c>
      <c r="AM2406">
        <v>0</v>
      </c>
      <c r="AN2406">
        <v>329</v>
      </c>
      <c r="AO2406">
        <v>0</v>
      </c>
      <c r="AP2406">
        <v>825</v>
      </c>
      <c r="AQ2406">
        <v>424</v>
      </c>
      <c r="AR2406">
        <v>214</v>
      </c>
      <c r="AS2406">
        <v>442</v>
      </c>
      <c r="AT2406" s="1">
        <v>790.68</v>
      </c>
      <c r="AU2406" s="1">
        <v>652311</v>
      </c>
      <c r="AV2406" s="1">
        <v>504453.83999999997</v>
      </c>
      <c r="AW2406" s="1">
        <v>0</v>
      </c>
      <c r="AX2406" t="s">
        <v>2001</v>
      </c>
    </row>
    <row r="2407" spans="1:50" x14ac:dyDescent="0.25">
      <c r="A2407" t="s">
        <v>6018</v>
      </c>
      <c r="B2407" t="s">
        <v>67</v>
      </c>
      <c r="C2407">
        <v>2014</v>
      </c>
      <c r="D2407" t="s">
        <v>6019</v>
      </c>
      <c r="E2407" t="s">
        <v>1753</v>
      </c>
      <c r="F2407" t="s">
        <v>1754</v>
      </c>
      <c r="G2407" t="s">
        <v>116</v>
      </c>
      <c r="H2407" t="s">
        <v>72</v>
      </c>
      <c r="I2407" t="s">
        <v>117</v>
      </c>
      <c r="J2407" t="s">
        <v>1755</v>
      </c>
      <c r="K2407" t="s">
        <v>1756</v>
      </c>
      <c r="L2407" t="s">
        <v>61</v>
      </c>
      <c r="M2407" t="s">
        <v>76</v>
      </c>
      <c r="N2407" t="s">
        <v>76</v>
      </c>
      <c r="O2407" t="s">
        <v>76</v>
      </c>
      <c r="P2407" t="s">
        <v>120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 s="1" t="s">
        <v>78</v>
      </c>
      <c r="AU2407" s="1">
        <v>0</v>
      </c>
      <c r="AV2407" s="1">
        <v>0</v>
      </c>
      <c r="AW2407" s="1">
        <v>0</v>
      </c>
      <c r="AX2407" t="s">
        <v>1756</v>
      </c>
    </row>
    <row r="2408" spans="1:50" x14ac:dyDescent="0.25">
      <c r="A2408" t="s">
        <v>6020</v>
      </c>
      <c r="B2408" t="s">
        <v>51</v>
      </c>
      <c r="C2408" t="s">
        <v>162</v>
      </c>
      <c r="D2408" t="s">
        <v>6021</v>
      </c>
      <c r="E2408" t="s">
        <v>3246</v>
      </c>
      <c r="F2408" t="s">
        <v>1116</v>
      </c>
      <c r="G2408" t="s">
        <v>56</v>
      </c>
      <c r="H2408" t="s">
        <v>57</v>
      </c>
      <c r="I2408" t="s">
        <v>58</v>
      </c>
      <c r="J2408" t="s">
        <v>1117</v>
      </c>
      <c r="K2408" t="s">
        <v>1118</v>
      </c>
      <c r="L2408" t="s">
        <v>61</v>
      </c>
      <c r="M2408" t="s">
        <v>62</v>
      </c>
      <c r="N2408" t="s">
        <v>76</v>
      </c>
      <c r="O2408" t="s">
        <v>76</v>
      </c>
      <c r="P2408" t="s">
        <v>65</v>
      </c>
      <c r="Q2408">
        <v>303</v>
      </c>
      <c r="R2408">
        <v>303</v>
      </c>
      <c r="S2408">
        <v>303</v>
      </c>
      <c r="T2408">
        <v>303</v>
      </c>
      <c r="U2408">
        <v>303</v>
      </c>
      <c r="V2408">
        <v>303</v>
      </c>
      <c r="W2408">
        <v>303</v>
      </c>
      <c r="X2408">
        <v>303</v>
      </c>
      <c r="Y2408">
        <v>303</v>
      </c>
      <c r="Z2408">
        <v>303</v>
      </c>
      <c r="AA2408">
        <v>303</v>
      </c>
      <c r="AB2408">
        <v>303</v>
      </c>
      <c r="AC2408">
        <v>303</v>
      </c>
      <c r="AD2408">
        <v>237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303</v>
      </c>
      <c r="AL2408">
        <v>0</v>
      </c>
      <c r="AM2408">
        <v>0</v>
      </c>
      <c r="AN2408">
        <v>0</v>
      </c>
      <c r="AO2408">
        <v>0</v>
      </c>
      <c r="AP2408">
        <v>303</v>
      </c>
      <c r="AQ2408">
        <v>0</v>
      </c>
      <c r="AR2408">
        <v>0</v>
      </c>
      <c r="AS2408">
        <v>0</v>
      </c>
      <c r="AT2408" s="1">
        <v>826.67</v>
      </c>
      <c r="AU2408" s="1">
        <v>250481.00999999998</v>
      </c>
      <c r="AV2408" s="1">
        <v>0</v>
      </c>
      <c r="AW2408" s="1">
        <v>250481.00999999998</v>
      </c>
      <c r="AX2408" t="s">
        <v>1118</v>
      </c>
    </row>
    <row r="2409" spans="1:50" x14ac:dyDescent="0.25">
      <c r="A2409" t="s">
        <v>6062</v>
      </c>
      <c r="B2409" t="s">
        <v>51</v>
      </c>
      <c r="C2409" t="s">
        <v>143</v>
      </c>
      <c r="D2409" t="s">
        <v>6063</v>
      </c>
      <c r="E2409" t="s">
        <v>6064</v>
      </c>
      <c r="F2409" t="s">
        <v>6065</v>
      </c>
      <c r="G2409" t="s">
        <v>116</v>
      </c>
      <c r="H2409" t="s">
        <v>57</v>
      </c>
      <c r="I2409" t="s">
        <v>117</v>
      </c>
      <c r="J2409" t="s">
        <v>6066</v>
      </c>
      <c r="K2409" t="s">
        <v>6067</v>
      </c>
      <c r="L2409" t="s">
        <v>61</v>
      </c>
      <c r="M2409" t="s">
        <v>76</v>
      </c>
      <c r="N2409" t="s">
        <v>76</v>
      </c>
      <c r="O2409" t="s">
        <v>76</v>
      </c>
      <c r="P2409" t="s">
        <v>120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13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 s="1" t="s">
        <v>78</v>
      </c>
      <c r="AU2409" s="1">
        <v>0</v>
      </c>
      <c r="AV2409" s="1">
        <v>0</v>
      </c>
      <c r="AW2409" s="1">
        <v>0</v>
      </c>
      <c r="AX2409" t="s">
        <v>6067</v>
      </c>
    </row>
    <row r="2410" spans="1:50" x14ac:dyDescent="0.25">
      <c r="A2410" t="s">
        <v>6068</v>
      </c>
      <c r="B2410" t="s">
        <v>67</v>
      </c>
      <c r="C2410" t="s">
        <v>94</v>
      </c>
      <c r="D2410" t="s">
        <v>6069</v>
      </c>
      <c r="E2410" t="s">
        <v>6070</v>
      </c>
      <c r="F2410" t="s">
        <v>987</v>
      </c>
      <c r="G2410" t="s">
        <v>71</v>
      </c>
      <c r="H2410" t="s">
        <v>72</v>
      </c>
      <c r="I2410" t="s">
        <v>73</v>
      </c>
      <c r="J2410" t="s">
        <v>988</v>
      </c>
      <c r="K2410" t="s">
        <v>989</v>
      </c>
      <c r="L2410" t="s">
        <v>61</v>
      </c>
      <c r="M2410" t="s">
        <v>76</v>
      </c>
      <c r="N2410" t="s">
        <v>76</v>
      </c>
      <c r="O2410" t="s">
        <v>76</v>
      </c>
      <c r="P2410" t="s">
        <v>77</v>
      </c>
      <c r="Q2410">
        <v>16</v>
      </c>
      <c r="R2410">
        <v>16</v>
      </c>
      <c r="S2410">
        <v>16</v>
      </c>
      <c r="T2410">
        <v>16</v>
      </c>
      <c r="U2410">
        <v>16</v>
      </c>
      <c r="V2410">
        <v>16</v>
      </c>
      <c r="W2410">
        <v>16</v>
      </c>
      <c r="X2410">
        <v>16</v>
      </c>
      <c r="Y2410">
        <v>16</v>
      </c>
      <c r="Z2410">
        <v>16</v>
      </c>
      <c r="AA2410">
        <v>16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16</v>
      </c>
      <c r="AL2410">
        <v>0</v>
      </c>
      <c r="AM2410">
        <v>0</v>
      </c>
      <c r="AN2410">
        <v>0</v>
      </c>
      <c r="AO2410">
        <v>0</v>
      </c>
      <c r="AP2410">
        <v>16</v>
      </c>
      <c r="AQ2410">
        <v>0</v>
      </c>
      <c r="AR2410">
        <v>0</v>
      </c>
      <c r="AS2410">
        <v>0</v>
      </c>
      <c r="AT2410" s="1">
        <v>578.20000000000005</v>
      </c>
      <c r="AU2410" s="1">
        <v>9251.2000000000007</v>
      </c>
      <c r="AV2410" s="1">
        <v>0</v>
      </c>
      <c r="AW2410" s="1">
        <v>9251.2000000000007</v>
      </c>
      <c r="AX2410" t="s">
        <v>989</v>
      </c>
    </row>
    <row r="2411" spans="1:50" x14ac:dyDescent="0.25">
      <c r="A2411" t="s">
        <v>6071</v>
      </c>
      <c r="B2411" t="s">
        <v>67</v>
      </c>
      <c r="C2411">
        <v>2014</v>
      </c>
      <c r="D2411" t="s">
        <v>6072</v>
      </c>
      <c r="E2411" t="s">
        <v>2122</v>
      </c>
      <c r="F2411" t="s">
        <v>2123</v>
      </c>
      <c r="G2411" t="s">
        <v>71</v>
      </c>
      <c r="H2411" t="s">
        <v>72</v>
      </c>
      <c r="I2411" t="s">
        <v>73</v>
      </c>
      <c r="J2411" t="s">
        <v>2124</v>
      </c>
      <c r="K2411" t="s">
        <v>2125</v>
      </c>
      <c r="L2411" t="s">
        <v>61</v>
      </c>
      <c r="M2411" t="s">
        <v>76</v>
      </c>
      <c r="N2411" t="s">
        <v>76</v>
      </c>
      <c r="O2411" t="s">
        <v>76</v>
      </c>
      <c r="P2411" t="s">
        <v>77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 s="1" t="s">
        <v>78</v>
      </c>
      <c r="AU2411" s="1">
        <v>0</v>
      </c>
      <c r="AV2411" s="1">
        <v>0</v>
      </c>
      <c r="AW2411" s="1">
        <v>0</v>
      </c>
      <c r="AX2411" t="s">
        <v>2125</v>
      </c>
    </row>
    <row r="2412" spans="1:50" x14ac:dyDescent="0.25">
      <c r="A2412" t="s">
        <v>6073</v>
      </c>
      <c r="B2412" t="s">
        <v>67</v>
      </c>
      <c r="C2412">
        <v>2014</v>
      </c>
      <c r="D2412" t="s">
        <v>6074</v>
      </c>
      <c r="E2412" t="s">
        <v>1543</v>
      </c>
      <c r="F2412" t="s">
        <v>1544</v>
      </c>
      <c r="G2412" t="s">
        <v>71</v>
      </c>
      <c r="H2412" t="s">
        <v>72</v>
      </c>
      <c r="I2412" t="s">
        <v>355</v>
      </c>
      <c r="J2412" t="s">
        <v>1545</v>
      </c>
      <c r="K2412" t="s">
        <v>1546</v>
      </c>
      <c r="L2412" t="s">
        <v>61</v>
      </c>
      <c r="M2412" t="s">
        <v>76</v>
      </c>
      <c r="N2412" t="s">
        <v>76</v>
      </c>
      <c r="O2412" t="s">
        <v>76</v>
      </c>
      <c r="P2412" t="s">
        <v>77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 s="1" t="s">
        <v>78</v>
      </c>
      <c r="AU2412" s="1">
        <v>0</v>
      </c>
      <c r="AV2412" s="1">
        <v>0</v>
      </c>
      <c r="AW2412" s="1">
        <v>0</v>
      </c>
      <c r="AX2412" t="s">
        <v>1546</v>
      </c>
    </row>
    <row r="2413" spans="1:50" x14ac:dyDescent="0.25">
      <c r="A2413" t="s">
        <v>6075</v>
      </c>
      <c r="B2413" t="s">
        <v>67</v>
      </c>
      <c r="C2413" t="s">
        <v>233</v>
      </c>
      <c r="D2413" t="s">
        <v>6076</v>
      </c>
      <c r="E2413" t="s">
        <v>6077</v>
      </c>
      <c r="F2413" t="s">
        <v>236</v>
      </c>
      <c r="G2413" t="s">
        <v>71</v>
      </c>
      <c r="H2413" t="s">
        <v>72</v>
      </c>
      <c r="I2413" t="s">
        <v>73</v>
      </c>
      <c r="J2413" t="s">
        <v>237</v>
      </c>
      <c r="K2413" t="s">
        <v>238</v>
      </c>
      <c r="L2413" t="s">
        <v>61</v>
      </c>
      <c r="M2413" t="s">
        <v>62</v>
      </c>
      <c r="N2413" t="s">
        <v>76</v>
      </c>
      <c r="O2413" t="s">
        <v>76</v>
      </c>
      <c r="P2413" t="s">
        <v>77</v>
      </c>
      <c r="Q2413">
        <v>33</v>
      </c>
      <c r="R2413">
        <v>33</v>
      </c>
      <c r="S2413">
        <v>33</v>
      </c>
      <c r="T2413">
        <v>33</v>
      </c>
      <c r="U2413">
        <v>33</v>
      </c>
      <c r="V2413">
        <v>33</v>
      </c>
      <c r="W2413">
        <v>33</v>
      </c>
      <c r="X2413">
        <v>33</v>
      </c>
      <c r="Y2413">
        <v>33</v>
      </c>
      <c r="Z2413">
        <v>33</v>
      </c>
      <c r="AA2413">
        <v>33</v>
      </c>
      <c r="AB2413">
        <v>31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33</v>
      </c>
      <c r="AL2413">
        <v>0</v>
      </c>
      <c r="AM2413">
        <v>0</v>
      </c>
      <c r="AN2413">
        <v>0</v>
      </c>
      <c r="AO2413">
        <v>0</v>
      </c>
      <c r="AP2413">
        <v>33</v>
      </c>
      <c r="AQ2413">
        <v>0</v>
      </c>
      <c r="AR2413">
        <v>0</v>
      </c>
      <c r="AS2413">
        <v>0</v>
      </c>
      <c r="AT2413" s="1">
        <v>441.83</v>
      </c>
      <c r="AU2413" s="1">
        <v>14580.39</v>
      </c>
      <c r="AV2413" s="1">
        <v>0</v>
      </c>
      <c r="AW2413" s="1">
        <v>14580.39</v>
      </c>
      <c r="AX2413" t="s">
        <v>238</v>
      </c>
    </row>
    <row r="2414" spans="1:50" x14ac:dyDescent="0.25">
      <c r="A2414" t="s">
        <v>6186</v>
      </c>
      <c r="B2414" t="s">
        <v>67</v>
      </c>
      <c r="C2414" t="s">
        <v>102</v>
      </c>
      <c r="D2414" t="s">
        <v>6187</v>
      </c>
      <c r="E2414" t="s">
        <v>6188</v>
      </c>
      <c r="F2414" t="s">
        <v>556</v>
      </c>
      <c r="G2414" t="s">
        <v>71</v>
      </c>
      <c r="H2414" t="s">
        <v>72</v>
      </c>
      <c r="I2414" t="s">
        <v>355</v>
      </c>
      <c r="J2414" t="s">
        <v>557</v>
      </c>
      <c r="K2414" t="s">
        <v>558</v>
      </c>
      <c r="L2414" t="s">
        <v>61</v>
      </c>
      <c r="M2414" t="s">
        <v>76</v>
      </c>
      <c r="N2414" t="s">
        <v>76</v>
      </c>
      <c r="O2414" t="s">
        <v>76</v>
      </c>
      <c r="P2414" t="s">
        <v>77</v>
      </c>
      <c r="Q2414">
        <v>1502</v>
      </c>
      <c r="R2414">
        <v>1502</v>
      </c>
      <c r="S2414">
        <v>1502</v>
      </c>
      <c r="T2414">
        <v>1502</v>
      </c>
      <c r="U2414">
        <v>1502</v>
      </c>
      <c r="V2414">
        <v>1502</v>
      </c>
      <c r="W2414">
        <v>122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2</v>
      </c>
      <c r="AK2414">
        <v>1502</v>
      </c>
      <c r="AL2414">
        <v>0</v>
      </c>
      <c r="AM2414">
        <v>0</v>
      </c>
      <c r="AN2414">
        <v>0</v>
      </c>
      <c r="AO2414">
        <v>0</v>
      </c>
      <c r="AP2414">
        <v>1502</v>
      </c>
      <c r="AQ2414">
        <v>0</v>
      </c>
      <c r="AR2414">
        <v>0</v>
      </c>
      <c r="AS2414">
        <v>0</v>
      </c>
      <c r="AT2414" s="1">
        <v>762.44</v>
      </c>
      <c r="AU2414" s="1">
        <v>1145184.8800000001</v>
      </c>
      <c r="AV2414" s="1">
        <v>0</v>
      </c>
      <c r="AW2414" s="1">
        <v>0</v>
      </c>
      <c r="AX2414" t="s">
        <v>558</v>
      </c>
    </row>
    <row r="2415" spans="1:50" x14ac:dyDescent="0.25">
      <c r="A2415" t="s">
        <v>6189</v>
      </c>
      <c r="B2415" t="s">
        <v>101</v>
      </c>
      <c r="C2415" t="s">
        <v>102</v>
      </c>
      <c r="D2415" t="s">
        <v>6190</v>
      </c>
      <c r="E2415" t="s">
        <v>6191</v>
      </c>
      <c r="F2415" t="s">
        <v>535</v>
      </c>
      <c r="G2415" t="s">
        <v>71</v>
      </c>
      <c r="H2415" t="s">
        <v>106</v>
      </c>
      <c r="I2415" t="s">
        <v>230</v>
      </c>
      <c r="J2415" t="s">
        <v>536</v>
      </c>
      <c r="K2415" t="s">
        <v>537</v>
      </c>
      <c r="L2415" t="s">
        <v>61</v>
      </c>
      <c r="M2415" t="s">
        <v>76</v>
      </c>
      <c r="N2415" t="s">
        <v>76</v>
      </c>
      <c r="O2415" t="s">
        <v>76</v>
      </c>
      <c r="P2415" t="s">
        <v>110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 s="1" t="s">
        <v>78</v>
      </c>
      <c r="AU2415" s="1">
        <v>0</v>
      </c>
      <c r="AV2415" s="1">
        <v>0</v>
      </c>
      <c r="AW2415" s="1">
        <v>0</v>
      </c>
      <c r="AX2415" t="s">
        <v>537</v>
      </c>
    </row>
    <row r="2416" spans="1:50" x14ac:dyDescent="0.25">
      <c r="A2416" t="s">
        <v>6192</v>
      </c>
      <c r="B2416" t="s">
        <v>101</v>
      </c>
      <c r="C2416" t="s">
        <v>251</v>
      </c>
      <c r="D2416" t="s">
        <v>6193</v>
      </c>
      <c r="E2416" t="s">
        <v>6194</v>
      </c>
      <c r="F2416" t="s">
        <v>556</v>
      </c>
      <c r="G2416" t="s">
        <v>71</v>
      </c>
      <c r="H2416" t="s">
        <v>106</v>
      </c>
      <c r="I2416" t="s">
        <v>355</v>
      </c>
      <c r="J2416" t="s">
        <v>557</v>
      </c>
      <c r="K2416" t="s">
        <v>558</v>
      </c>
      <c r="L2416" t="s">
        <v>61</v>
      </c>
      <c r="M2416" t="s">
        <v>76</v>
      </c>
      <c r="N2416" t="s">
        <v>76</v>
      </c>
      <c r="O2416" t="s">
        <v>76</v>
      </c>
      <c r="P2416" t="s">
        <v>110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 s="1" t="s">
        <v>78</v>
      </c>
      <c r="AU2416" s="1">
        <v>0</v>
      </c>
      <c r="AV2416" s="1">
        <v>0</v>
      </c>
      <c r="AW2416" s="1">
        <v>0</v>
      </c>
      <c r="AX2416" t="s">
        <v>558</v>
      </c>
    </row>
    <row r="2417" spans="1:50" x14ac:dyDescent="0.25">
      <c r="A2417" t="s">
        <v>6195</v>
      </c>
      <c r="B2417" t="s">
        <v>101</v>
      </c>
      <c r="C2417" t="s">
        <v>615</v>
      </c>
      <c r="D2417" t="s">
        <v>6196</v>
      </c>
      <c r="E2417" t="s">
        <v>6197</v>
      </c>
      <c r="F2417" t="s">
        <v>82</v>
      </c>
      <c r="G2417" t="s">
        <v>71</v>
      </c>
      <c r="H2417" t="s">
        <v>106</v>
      </c>
      <c r="I2417" t="s">
        <v>73</v>
      </c>
      <c r="J2417" t="s">
        <v>83</v>
      </c>
      <c r="K2417" t="s">
        <v>84</v>
      </c>
      <c r="L2417" t="s">
        <v>61</v>
      </c>
      <c r="M2417" t="s">
        <v>62</v>
      </c>
      <c r="N2417" t="s">
        <v>76</v>
      </c>
      <c r="O2417" t="s">
        <v>76</v>
      </c>
      <c r="P2417" t="s">
        <v>110</v>
      </c>
      <c r="Q2417">
        <v>4</v>
      </c>
      <c r="R2417">
        <v>4</v>
      </c>
      <c r="S2417">
        <v>4</v>
      </c>
      <c r="T2417">
        <v>4</v>
      </c>
      <c r="U2417">
        <v>4</v>
      </c>
      <c r="V2417">
        <v>4</v>
      </c>
      <c r="W2417">
        <v>4</v>
      </c>
      <c r="X2417">
        <v>4</v>
      </c>
      <c r="Y2417">
        <v>4</v>
      </c>
      <c r="Z2417">
        <v>4</v>
      </c>
      <c r="AA2417">
        <v>4</v>
      </c>
      <c r="AB2417">
        <v>4</v>
      </c>
      <c r="AC2417">
        <v>4</v>
      </c>
      <c r="AD2417">
        <v>4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4</v>
      </c>
      <c r="AL2417">
        <v>0</v>
      </c>
      <c r="AM2417">
        <v>0</v>
      </c>
      <c r="AN2417">
        <v>0</v>
      </c>
      <c r="AO2417">
        <v>0</v>
      </c>
      <c r="AP2417">
        <v>4</v>
      </c>
      <c r="AQ2417">
        <v>0</v>
      </c>
      <c r="AR2417">
        <v>0</v>
      </c>
      <c r="AS2417">
        <v>0</v>
      </c>
      <c r="AT2417" s="1">
        <v>602</v>
      </c>
      <c r="AU2417" s="1">
        <v>2408</v>
      </c>
      <c r="AV2417" s="1">
        <v>0</v>
      </c>
      <c r="AW2417" s="1">
        <v>2408</v>
      </c>
      <c r="AX2417" t="s">
        <v>84</v>
      </c>
    </row>
    <row r="2418" spans="1:50" x14ac:dyDescent="0.25">
      <c r="A2418" t="s">
        <v>8192</v>
      </c>
      <c r="B2418" t="s">
        <v>67</v>
      </c>
      <c r="C2418" t="s">
        <v>284</v>
      </c>
      <c r="D2418" t="s">
        <v>8193</v>
      </c>
      <c r="E2418" t="s">
        <v>1944</v>
      </c>
      <c r="F2418" t="s">
        <v>493</v>
      </c>
      <c r="G2418" t="s">
        <v>71</v>
      </c>
      <c r="H2418" t="s">
        <v>72</v>
      </c>
      <c r="I2418" t="s">
        <v>230</v>
      </c>
      <c r="J2418" t="s">
        <v>494</v>
      </c>
      <c r="K2418" t="s">
        <v>495</v>
      </c>
      <c r="L2418" t="s">
        <v>61</v>
      </c>
      <c r="M2418" t="s">
        <v>76</v>
      </c>
      <c r="N2418" t="s">
        <v>76</v>
      </c>
      <c r="O2418" t="s">
        <v>76</v>
      </c>
      <c r="P2418" t="s">
        <v>77</v>
      </c>
      <c r="Q2418">
        <v>140</v>
      </c>
      <c r="R2418">
        <v>140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120</v>
      </c>
      <c r="AF2418">
        <v>0</v>
      </c>
      <c r="AG2418">
        <v>120</v>
      </c>
      <c r="AH2418">
        <v>0</v>
      </c>
      <c r="AI2418">
        <v>240</v>
      </c>
      <c r="AJ2418">
        <v>290</v>
      </c>
      <c r="AK2418">
        <v>140</v>
      </c>
      <c r="AL2418">
        <v>0</v>
      </c>
      <c r="AM2418">
        <v>0</v>
      </c>
      <c r="AN2418">
        <v>0</v>
      </c>
      <c r="AO2418">
        <v>0</v>
      </c>
      <c r="AP2418">
        <v>140</v>
      </c>
      <c r="AQ2418">
        <v>120</v>
      </c>
      <c r="AR2418">
        <v>120</v>
      </c>
      <c r="AS2418">
        <v>425</v>
      </c>
      <c r="AT2418" s="1">
        <v>444.9486</v>
      </c>
      <c r="AU2418" s="1">
        <v>62292.803999999996</v>
      </c>
      <c r="AV2418" s="1">
        <v>106787.664</v>
      </c>
      <c r="AW2418" s="1">
        <v>0</v>
      </c>
      <c r="AX2418" t="s">
        <v>495</v>
      </c>
    </row>
    <row r="2419" spans="1:50" x14ac:dyDescent="0.25">
      <c r="A2419" t="s">
        <v>8461</v>
      </c>
      <c r="B2419" t="s">
        <v>101</v>
      </c>
      <c r="D2419" t="s">
        <v>8462</v>
      </c>
      <c r="G2419" t="s">
        <v>71</v>
      </c>
      <c r="I2419" t="s">
        <v>230</v>
      </c>
      <c r="K2419" t="s">
        <v>399</v>
      </c>
      <c r="L2419" t="s">
        <v>61</v>
      </c>
      <c r="P2419" t="s">
        <v>110</v>
      </c>
      <c r="Q2419">
        <v>492</v>
      </c>
      <c r="R2419">
        <v>492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590</v>
      </c>
      <c r="AG2419">
        <v>0</v>
      </c>
      <c r="AH2419">
        <v>0</v>
      </c>
      <c r="AI2419">
        <v>590</v>
      </c>
      <c r="AJ2419">
        <v>126</v>
      </c>
      <c r="AK2419">
        <v>492</v>
      </c>
      <c r="AL2419">
        <v>0</v>
      </c>
      <c r="AM2419">
        <v>0</v>
      </c>
      <c r="AN2419">
        <v>0</v>
      </c>
      <c r="AO2419">
        <v>0</v>
      </c>
      <c r="AP2419">
        <v>492</v>
      </c>
      <c r="AQ2419">
        <v>0</v>
      </c>
      <c r="AR2419">
        <v>590</v>
      </c>
      <c r="AS2419">
        <v>1082</v>
      </c>
      <c r="AT2419" s="1">
        <v>450.28960000000001</v>
      </c>
      <c r="AU2419" s="1">
        <v>221542.48320000002</v>
      </c>
      <c r="AV2419" s="1">
        <v>265670.864</v>
      </c>
      <c r="AW2419" s="1">
        <v>0</v>
      </c>
      <c r="AX2419" t="s">
        <v>399</v>
      </c>
    </row>
    <row r="2420" spans="1:50" x14ac:dyDescent="0.25">
      <c r="A2420" t="s">
        <v>8442</v>
      </c>
      <c r="B2420" t="s">
        <v>67</v>
      </c>
      <c r="D2420" t="s">
        <v>8443</v>
      </c>
      <c r="G2420" t="s">
        <v>71</v>
      </c>
      <c r="I2420" t="s">
        <v>73</v>
      </c>
      <c r="K2420" t="s">
        <v>1726</v>
      </c>
      <c r="L2420" t="s">
        <v>61</v>
      </c>
      <c r="P2420" t="s">
        <v>77</v>
      </c>
      <c r="Q2420">
        <v>150</v>
      </c>
      <c r="R2420">
        <v>150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627</v>
      </c>
      <c r="AK2420">
        <v>0</v>
      </c>
      <c r="AL2420">
        <v>0</v>
      </c>
      <c r="AM2420">
        <v>0</v>
      </c>
      <c r="AN2420">
        <v>150</v>
      </c>
      <c r="AO2420">
        <v>0</v>
      </c>
      <c r="AP2420">
        <v>150</v>
      </c>
      <c r="AQ2420">
        <v>0</v>
      </c>
      <c r="AR2420">
        <v>0</v>
      </c>
      <c r="AS2420">
        <v>150</v>
      </c>
      <c r="AT2420" s="1">
        <v>1081.6767</v>
      </c>
      <c r="AU2420" s="1">
        <v>162251.505</v>
      </c>
      <c r="AV2420" s="1">
        <v>0</v>
      </c>
      <c r="AW2420" s="1">
        <v>0</v>
      </c>
      <c r="AX2420" t="s">
        <v>1726</v>
      </c>
    </row>
    <row r="2421" spans="1:50" x14ac:dyDescent="0.25">
      <c r="A2421" t="s">
        <v>8467</v>
      </c>
      <c r="B2421" t="s">
        <v>67</v>
      </c>
      <c r="D2421" t="s">
        <v>8468</v>
      </c>
      <c r="G2421" t="s">
        <v>71</v>
      </c>
      <c r="I2421" t="s">
        <v>73</v>
      </c>
      <c r="K2421" t="s">
        <v>1726</v>
      </c>
      <c r="L2421" t="s">
        <v>61</v>
      </c>
      <c r="P2421" t="s">
        <v>77</v>
      </c>
      <c r="Q2421">
        <v>150</v>
      </c>
      <c r="R2421">
        <v>150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225</v>
      </c>
      <c r="AF2421">
        <v>0</v>
      </c>
      <c r="AG2421">
        <v>0</v>
      </c>
      <c r="AH2421">
        <v>0</v>
      </c>
      <c r="AI2421">
        <v>225</v>
      </c>
      <c r="AJ2421">
        <v>280</v>
      </c>
      <c r="AK2421">
        <v>0</v>
      </c>
      <c r="AL2421">
        <v>0</v>
      </c>
      <c r="AM2421">
        <v>0</v>
      </c>
      <c r="AN2421">
        <v>150</v>
      </c>
      <c r="AO2421">
        <v>0</v>
      </c>
      <c r="AP2421">
        <v>150</v>
      </c>
      <c r="AQ2421">
        <v>0</v>
      </c>
      <c r="AR2421">
        <v>225</v>
      </c>
      <c r="AS2421">
        <v>375</v>
      </c>
      <c r="AT2421" s="1">
        <v>754.53660000000002</v>
      </c>
      <c r="AU2421" s="1">
        <v>113180.49</v>
      </c>
      <c r="AV2421" s="1">
        <v>169770.73500000002</v>
      </c>
      <c r="AW2421" s="1">
        <v>0</v>
      </c>
      <c r="AX2421" t="s">
        <v>1726</v>
      </c>
    </row>
    <row r="2422" spans="1:50" x14ac:dyDescent="0.25">
      <c r="A2422" t="s">
        <v>8523</v>
      </c>
      <c r="B2422" t="s">
        <v>67</v>
      </c>
      <c r="D2422" t="s">
        <v>8524</v>
      </c>
      <c r="G2422" t="s">
        <v>71</v>
      </c>
      <c r="I2422" t="s">
        <v>230</v>
      </c>
      <c r="K2422" t="s">
        <v>399</v>
      </c>
      <c r="L2422" t="s">
        <v>61</v>
      </c>
      <c r="P2422" t="s">
        <v>77</v>
      </c>
      <c r="Q2422">
        <v>96</v>
      </c>
      <c r="R2422">
        <v>96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24</v>
      </c>
      <c r="AG2422">
        <v>0</v>
      </c>
      <c r="AH2422">
        <v>0</v>
      </c>
      <c r="AI2422">
        <v>24</v>
      </c>
      <c r="AJ2422">
        <v>255</v>
      </c>
      <c r="AK2422">
        <v>96</v>
      </c>
      <c r="AL2422">
        <v>0</v>
      </c>
      <c r="AM2422">
        <v>0</v>
      </c>
      <c r="AN2422">
        <v>0</v>
      </c>
      <c r="AO2422">
        <v>0</v>
      </c>
      <c r="AP2422">
        <v>96</v>
      </c>
      <c r="AQ2422">
        <v>0</v>
      </c>
      <c r="AR2422">
        <v>24</v>
      </c>
      <c r="AS2422">
        <v>120</v>
      </c>
      <c r="AT2422" s="1">
        <v>313.86169999999998</v>
      </c>
      <c r="AU2422" s="1">
        <v>30130.7232</v>
      </c>
      <c r="AV2422" s="1">
        <v>7532.6808000000001</v>
      </c>
      <c r="AW2422" s="1">
        <v>0</v>
      </c>
      <c r="AX2422" t="s">
        <v>399</v>
      </c>
    </row>
    <row r="2423" spans="1:50" x14ac:dyDescent="0.25">
      <c r="A2423" t="s">
        <v>8434</v>
      </c>
      <c r="B2423" t="s">
        <v>67</v>
      </c>
      <c r="D2423" t="s">
        <v>8435</v>
      </c>
      <c r="G2423" t="s">
        <v>71</v>
      </c>
      <c r="I2423" t="s">
        <v>355</v>
      </c>
      <c r="K2423" t="s">
        <v>1960</v>
      </c>
      <c r="L2423" t="s">
        <v>61</v>
      </c>
      <c r="P2423" t="s">
        <v>77</v>
      </c>
      <c r="Q2423">
        <v>70</v>
      </c>
      <c r="R2423">
        <v>70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1610</v>
      </c>
      <c r="AG2423">
        <v>0</v>
      </c>
      <c r="AH2423">
        <v>0</v>
      </c>
      <c r="AI2423">
        <v>1610</v>
      </c>
      <c r="AJ2423">
        <v>2201</v>
      </c>
      <c r="AK2423">
        <v>70</v>
      </c>
      <c r="AL2423">
        <v>0</v>
      </c>
      <c r="AM2423">
        <v>0</v>
      </c>
      <c r="AN2423">
        <v>0</v>
      </c>
      <c r="AO2423">
        <v>0</v>
      </c>
      <c r="AP2423">
        <v>70</v>
      </c>
      <c r="AQ2423">
        <v>0</v>
      </c>
      <c r="AR2423">
        <v>1610</v>
      </c>
      <c r="AS2423">
        <v>1680</v>
      </c>
      <c r="AT2423" s="1">
        <v>880.24099999999999</v>
      </c>
      <c r="AU2423" s="1">
        <v>61616.869999999995</v>
      </c>
      <c r="AV2423" s="1">
        <v>1417188.01</v>
      </c>
      <c r="AW2423" s="1">
        <v>0</v>
      </c>
      <c r="AX2423" t="s">
        <v>1960</v>
      </c>
    </row>
    <row r="2424" spans="1:50" x14ac:dyDescent="0.25">
      <c r="A2424" t="s">
        <v>8438</v>
      </c>
      <c r="B2424" t="s">
        <v>67</v>
      </c>
      <c r="D2424" t="s">
        <v>8439</v>
      </c>
      <c r="G2424" t="s">
        <v>71</v>
      </c>
      <c r="I2424" t="s">
        <v>280</v>
      </c>
      <c r="K2424" t="s">
        <v>8232</v>
      </c>
      <c r="L2424" t="s">
        <v>61</v>
      </c>
      <c r="P2424" t="s">
        <v>77</v>
      </c>
      <c r="Q2424">
        <v>50</v>
      </c>
      <c r="R2424">
        <v>50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41</v>
      </c>
      <c r="AK2424">
        <v>50</v>
      </c>
      <c r="AL2424">
        <v>0</v>
      </c>
      <c r="AM2424">
        <v>0</v>
      </c>
      <c r="AN2424">
        <v>0</v>
      </c>
      <c r="AO2424">
        <v>0</v>
      </c>
      <c r="AP2424">
        <v>50</v>
      </c>
      <c r="AQ2424">
        <v>0</v>
      </c>
      <c r="AR2424">
        <v>0</v>
      </c>
      <c r="AS2424">
        <v>50</v>
      </c>
      <c r="AT2424" s="1">
        <v>1323.8347000000001</v>
      </c>
      <c r="AU2424" s="1">
        <v>66191.735000000001</v>
      </c>
      <c r="AV2424" s="1">
        <v>0</v>
      </c>
      <c r="AW2424" s="1">
        <v>0</v>
      </c>
      <c r="AX2424" t="s">
        <v>8232</v>
      </c>
    </row>
    <row r="2425" spans="1:50" x14ac:dyDescent="0.25">
      <c r="A2425" t="s">
        <v>8424</v>
      </c>
      <c r="B2425" t="s">
        <v>67</v>
      </c>
      <c r="D2425" t="s">
        <v>8425</v>
      </c>
      <c r="G2425" t="s">
        <v>71</v>
      </c>
      <c r="I2425" t="s">
        <v>280</v>
      </c>
      <c r="K2425" t="s">
        <v>6827</v>
      </c>
      <c r="L2425" t="s">
        <v>61</v>
      </c>
      <c r="P2425" t="s">
        <v>77</v>
      </c>
      <c r="Q2425">
        <v>40</v>
      </c>
      <c r="R2425">
        <v>40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36</v>
      </c>
      <c r="AK2425">
        <v>40</v>
      </c>
      <c r="AL2425">
        <v>0</v>
      </c>
      <c r="AM2425">
        <v>0</v>
      </c>
      <c r="AN2425">
        <v>0</v>
      </c>
      <c r="AO2425">
        <v>0</v>
      </c>
      <c r="AP2425">
        <v>40</v>
      </c>
      <c r="AQ2425">
        <v>0</v>
      </c>
      <c r="AR2425">
        <v>0</v>
      </c>
      <c r="AS2425">
        <v>0</v>
      </c>
      <c r="AT2425" s="1">
        <v>1588.4401</v>
      </c>
      <c r="AU2425" s="1">
        <v>63537.603999999999</v>
      </c>
      <c r="AV2425" s="1">
        <v>0</v>
      </c>
      <c r="AW2425" s="1">
        <v>0</v>
      </c>
      <c r="AX2425" t="s">
        <v>6827</v>
      </c>
    </row>
    <row r="2426" spans="1:50" x14ac:dyDescent="0.25">
      <c r="A2426" t="s">
        <v>8485</v>
      </c>
      <c r="B2426" t="s">
        <v>67</v>
      </c>
      <c r="D2426" t="s">
        <v>8486</v>
      </c>
      <c r="G2426" t="s">
        <v>71</v>
      </c>
      <c r="I2426" t="s">
        <v>280</v>
      </c>
      <c r="K2426" t="s">
        <v>8232</v>
      </c>
      <c r="L2426" t="s">
        <v>61</v>
      </c>
      <c r="P2426" t="s">
        <v>77</v>
      </c>
      <c r="Q2426">
        <v>30</v>
      </c>
      <c r="R2426">
        <v>30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26</v>
      </c>
      <c r="AK2426">
        <v>30</v>
      </c>
      <c r="AL2426">
        <v>0</v>
      </c>
      <c r="AM2426">
        <v>0</v>
      </c>
      <c r="AN2426">
        <v>0</v>
      </c>
      <c r="AO2426">
        <v>0</v>
      </c>
      <c r="AP2426">
        <v>30</v>
      </c>
      <c r="AQ2426">
        <v>0</v>
      </c>
      <c r="AR2426">
        <v>0</v>
      </c>
      <c r="AS2426">
        <v>30</v>
      </c>
      <c r="AT2426" s="1">
        <v>1425.6347000000001</v>
      </c>
      <c r="AU2426" s="1">
        <v>42769.041000000005</v>
      </c>
      <c r="AV2426" s="1">
        <v>0</v>
      </c>
      <c r="AW2426" s="1">
        <v>0</v>
      </c>
      <c r="AX2426" t="s">
        <v>8232</v>
      </c>
    </row>
    <row r="2427" spans="1:50" x14ac:dyDescent="0.25">
      <c r="A2427" t="s">
        <v>6865</v>
      </c>
      <c r="B2427" t="s">
        <v>67</v>
      </c>
      <c r="D2427" t="s">
        <v>6866</v>
      </c>
      <c r="G2427" t="s">
        <v>71</v>
      </c>
      <c r="I2427" t="s">
        <v>73</v>
      </c>
      <c r="K2427" t="s">
        <v>667</v>
      </c>
      <c r="L2427" t="s">
        <v>61</v>
      </c>
      <c r="P2427" t="s">
        <v>77</v>
      </c>
      <c r="Q2427">
        <v>20</v>
      </c>
      <c r="R2427">
        <v>20</v>
      </c>
      <c r="S2427">
        <v>20</v>
      </c>
      <c r="T2427">
        <v>20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3500</v>
      </c>
      <c r="AK2427">
        <v>20</v>
      </c>
      <c r="AL2427">
        <v>0</v>
      </c>
      <c r="AM2427">
        <v>0</v>
      </c>
      <c r="AN2427">
        <v>0</v>
      </c>
      <c r="AO2427">
        <v>0</v>
      </c>
      <c r="AP2427">
        <v>20</v>
      </c>
      <c r="AQ2427">
        <v>0</v>
      </c>
      <c r="AR2427">
        <v>0</v>
      </c>
      <c r="AS2427">
        <v>0</v>
      </c>
      <c r="AT2427" s="1">
        <v>566.33299999999997</v>
      </c>
      <c r="AU2427" s="1">
        <v>11326.66</v>
      </c>
      <c r="AV2427" s="1">
        <v>0</v>
      </c>
      <c r="AW2427" s="1">
        <v>0</v>
      </c>
      <c r="AX2427" t="s">
        <v>667</v>
      </c>
    </row>
    <row r="2428" spans="1:50" x14ac:dyDescent="0.25">
      <c r="A2428" t="s">
        <v>6745</v>
      </c>
      <c r="B2428" t="s">
        <v>67</v>
      </c>
      <c r="D2428" t="s">
        <v>6746</v>
      </c>
      <c r="G2428" t="s">
        <v>71</v>
      </c>
      <c r="I2428" t="s">
        <v>73</v>
      </c>
      <c r="K2428" t="s">
        <v>99</v>
      </c>
      <c r="L2428" t="s">
        <v>61</v>
      </c>
      <c r="P2428" t="s">
        <v>77</v>
      </c>
      <c r="Q2428">
        <v>10</v>
      </c>
      <c r="R2428">
        <v>10</v>
      </c>
      <c r="S2428">
        <v>10</v>
      </c>
      <c r="T2428">
        <v>10</v>
      </c>
      <c r="U2428">
        <v>10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500</v>
      </c>
      <c r="AH2428">
        <v>0</v>
      </c>
      <c r="AI2428">
        <v>500</v>
      </c>
      <c r="AJ2428">
        <v>0</v>
      </c>
      <c r="AK2428">
        <v>10</v>
      </c>
      <c r="AL2428">
        <v>0</v>
      </c>
      <c r="AM2428">
        <v>0</v>
      </c>
      <c r="AN2428">
        <v>0</v>
      </c>
      <c r="AO2428">
        <v>0</v>
      </c>
      <c r="AP2428">
        <v>10</v>
      </c>
      <c r="AQ2428">
        <v>500</v>
      </c>
      <c r="AR2428">
        <v>0</v>
      </c>
      <c r="AS2428">
        <v>0</v>
      </c>
      <c r="AT2428" s="1">
        <v>459.19</v>
      </c>
      <c r="AU2428" s="1">
        <v>4591.8999999999996</v>
      </c>
      <c r="AV2428" s="1">
        <v>229595</v>
      </c>
      <c r="AW2428" s="1">
        <v>0</v>
      </c>
      <c r="AX2428" t="s">
        <v>99</v>
      </c>
    </row>
    <row r="2429" spans="1:50" x14ac:dyDescent="0.25">
      <c r="A2429" t="s">
        <v>8457</v>
      </c>
      <c r="B2429" t="s">
        <v>67</v>
      </c>
      <c r="D2429" t="s">
        <v>8458</v>
      </c>
      <c r="G2429" t="s">
        <v>71</v>
      </c>
      <c r="I2429" t="s">
        <v>73</v>
      </c>
      <c r="K2429" t="s">
        <v>976</v>
      </c>
      <c r="L2429" t="s">
        <v>61</v>
      </c>
      <c r="P2429" t="s">
        <v>77</v>
      </c>
      <c r="Q2429">
        <v>2</v>
      </c>
      <c r="R2429">
        <v>2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8181</v>
      </c>
      <c r="AK2429">
        <v>2</v>
      </c>
      <c r="AL2429">
        <v>0</v>
      </c>
      <c r="AM2429">
        <v>0</v>
      </c>
      <c r="AN2429">
        <v>0</v>
      </c>
      <c r="AO2429">
        <v>0</v>
      </c>
      <c r="AP2429">
        <v>2</v>
      </c>
      <c r="AQ2429">
        <v>0</v>
      </c>
      <c r="AR2429">
        <v>0</v>
      </c>
      <c r="AS2429">
        <v>0</v>
      </c>
      <c r="AT2429" s="1">
        <v>490.80200000000002</v>
      </c>
      <c r="AU2429" s="1">
        <v>981.60400000000004</v>
      </c>
      <c r="AV2429" s="1">
        <v>0</v>
      </c>
      <c r="AW2429" s="1">
        <v>0</v>
      </c>
      <c r="AX2429" t="s">
        <v>976</v>
      </c>
    </row>
    <row r="2430" spans="1:50" x14ac:dyDescent="0.25">
      <c r="A2430" t="s">
        <v>8419</v>
      </c>
      <c r="B2430" t="s">
        <v>101</v>
      </c>
      <c r="D2430" t="s">
        <v>76</v>
      </c>
      <c r="G2430" t="s">
        <v>76</v>
      </c>
      <c r="I2430" t="s">
        <v>230</v>
      </c>
      <c r="K2430" t="s">
        <v>301</v>
      </c>
      <c r="L2430" t="s">
        <v>61</v>
      </c>
      <c r="P2430" t="s">
        <v>110</v>
      </c>
      <c r="Q2430">
        <v>1</v>
      </c>
      <c r="R2430">
        <v>1</v>
      </c>
      <c r="S2430">
        <v>1</v>
      </c>
      <c r="T2430">
        <v>1</v>
      </c>
      <c r="U2430">
        <v>1</v>
      </c>
      <c r="V2430">
        <v>1</v>
      </c>
      <c r="W2430">
        <v>1</v>
      </c>
      <c r="X2430">
        <v>1</v>
      </c>
      <c r="Y2430">
        <v>1</v>
      </c>
      <c r="Z2430">
        <v>1</v>
      </c>
      <c r="AA2430">
        <v>1</v>
      </c>
      <c r="AB2430">
        <v>1</v>
      </c>
      <c r="AC2430">
        <v>1</v>
      </c>
      <c r="AD2430">
        <v>1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1</v>
      </c>
      <c r="AL2430">
        <v>0</v>
      </c>
      <c r="AM2430">
        <v>0</v>
      </c>
      <c r="AN2430">
        <v>0</v>
      </c>
      <c r="AO2430">
        <v>0</v>
      </c>
      <c r="AP2430">
        <v>1</v>
      </c>
      <c r="AQ2430">
        <v>0</v>
      </c>
      <c r="AR2430">
        <v>0</v>
      </c>
      <c r="AS2430">
        <v>0</v>
      </c>
      <c r="AT2430" s="1">
        <v>461.39533024618765</v>
      </c>
      <c r="AU2430" s="1">
        <v>461.39533024618765</v>
      </c>
      <c r="AV2430" s="1">
        <v>0</v>
      </c>
      <c r="AW2430" s="1">
        <v>461.39533024618765</v>
      </c>
      <c r="AX2430" t="s">
        <v>301</v>
      </c>
    </row>
    <row r="2431" spans="1:50" x14ac:dyDescent="0.25">
      <c r="A2431" t="s">
        <v>8420</v>
      </c>
      <c r="B2431" t="s">
        <v>67</v>
      </c>
      <c r="D2431" t="s">
        <v>8421</v>
      </c>
      <c r="G2431" t="s">
        <v>71</v>
      </c>
      <c r="I2431" t="s">
        <v>73</v>
      </c>
      <c r="K2431" t="s">
        <v>500</v>
      </c>
      <c r="L2431" t="s">
        <v>61</v>
      </c>
      <c r="P2431" t="s">
        <v>77</v>
      </c>
      <c r="Q2431">
        <v>1</v>
      </c>
      <c r="R2431">
        <v>1</v>
      </c>
      <c r="S2431">
        <v>1</v>
      </c>
      <c r="T2431">
        <v>1</v>
      </c>
      <c r="U2431">
        <v>1</v>
      </c>
      <c r="V2431">
        <v>1</v>
      </c>
      <c r="W2431">
        <v>1</v>
      </c>
      <c r="X2431">
        <v>1</v>
      </c>
      <c r="Y2431">
        <v>1</v>
      </c>
      <c r="Z2431">
        <v>1</v>
      </c>
      <c r="AA2431">
        <v>1</v>
      </c>
      <c r="AB2431">
        <v>1</v>
      </c>
      <c r="AC2431">
        <v>1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1</v>
      </c>
      <c r="AL2431">
        <v>0</v>
      </c>
      <c r="AM2431">
        <v>0</v>
      </c>
      <c r="AN2431">
        <v>0</v>
      </c>
      <c r="AO2431">
        <v>0</v>
      </c>
      <c r="AP2431">
        <v>1</v>
      </c>
      <c r="AQ2431">
        <v>0</v>
      </c>
      <c r="AR2431">
        <v>0</v>
      </c>
      <c r="AS2431">
        <v>0</v>
      </c>
      <c r="AT2431" s="1">
        <v>796.46349999999995</v>
      </c>
      <c r="AU2431" s="1">
        <v>796.46349999999995</v>
      </c>
      <c r="AV2431" s="1">
        <v>0</v>
      </c>
      <c r="AW2431" s="1">
        <v>796.46349999999995</v>
      </c>
      <c r="AX2431" t="s">
        <v>500</v>
      </c>
    </row>
    <row r="2432" spans="1:50" x14ac:dyDescent="0.25">
      <c r="A2432" t="s">
        <v>8440</v>
      </c>
      <c r="B2432" t="s">
        <v>67</v>
      </c>
      <c r="D2432" t="s">
        <v>8441</v>
      </c>
      <c r="G2432" t="s">
        <v>71</v>
      </c>
      <c r="I2432" t="s">
        <v>73</v>
      </c>
      <c r="K2432" t="s">
        <v>976</v>
      </c>
      <c r="L2432" t="s">
        <v>61</v>
      </c>
      <c r="P2432" t="s">
        <v>77</v>
      </c>
      <c r="Q2432">
        <v>1</v>
      </c>
      <c r="R2432">
        <v>1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8461</v>
      </c>
      <c r="AK2432">
        <v>1</v>
      </c>
      <c r="AL2432">
        <v>0</v>
      </c>
      <c r="AM2432">
        <v>0</v>
      </c>
      <c r="AN2432">
        <v>0</v>
      </c>
      <c r="AO2432">
        <v>0</v>
      </c>
      <c r="AP2432">
        <v>1</v>
      </c>
      <c r="AQ2432">
        <v>0</v>
      </c>
      <c r="AR2432">
        <v>0</v>
      </c>
      <c r="AS2432">
        <v>0</v>
      </c>
      <c r="AT2432" s="1">
        <v>490.80200000000002</v>
      </c>
      <c r="AU2432" s="1">
        <v>490.80200000000002</v>
      </c>
      <c r="AV2432" s="1">
        <v>0</v>
      </c>
      <c r="AW2432" s="1">
        <v>0</v>
      </c>
      <c r="AX2432" t="s">
        <v>976</v>
      </c>
    </row>
    <row r="2433" spans="1:50" x14ac:dyDescent="0.25">
      <c r="A2433" t="s">
        <v>8447</v>
      </c>
      <c r="B2433" t="s">
        <v>67</v>
      </c>
      <c r="D2433" t="s">
        <v>8448</v>
      </c>
      <c r="G2433" t="s">
        <v>71</v>
      </c>
      <c r="I2433" t="s">
        <v>73</v>
      </c>
      <c r="K2433" t="s">
        <v>331</v>
      </c>
      <c r="L2433" t="s">
        <v>61</v>
      </c>
      <c r="P2433" t="s">
        <v>77</v>
      </c>
      <c r="Q2433">
        <v>1</v>
      </c>
      <c r="R2433">
        <v>1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2101</v>
      </c>
      <c r="AK2433">
        <v>1</v>
      </c>
      <c r="AL2433">
        <v>0</v>
      </c>
      <c r="AM2433">
        <v>0</v>
      </c>
      <c r="AN2433">
        <v>0</v>
      </c>
      <c r="AO2433">
        <v>0</v>
      </c>
      <c r="AP2433">
        <v>1</v>
      </c>
      <c r="AQ2433">
        <v>0</v>
      </c>
      <c r="AR2433">
        <v>0</v>
      </c>
      <c r="AS2433">
        <v>0</v>
      </c>
      <c r="AT2433" s="1">
        <v>442.42860000000002</v>
      </c>
      <c r="AU2433" s="1">
        <v>442.42860000000002</v>
      </c>
      <c r="AV2433" s="1">
        <v>0</v>
      </c>
      <c r="AW2433" s="1">
        <v>0</v>
      </c>
      <c r="AX2433" t="s">
        <v>331</v>
      </c>
    </row>
    <row r="2434" spans="1:50" x14ac:dyDescent="0.25">
      <c r="A2434" t="s">
        <v>8473</v>
      </c>
      <c r="B2434" t="s">
        <v>67</v>
      </c>
      <c r="D2434" t="s">
        <v>8474</v>
      </c>
      <c r="G2434" t="s">
        <v>71</v>
      </c>
      <c r="I2434" t="s">
        <v>73</v>
      </c>
      <c r="K2434" t="s">
        <v>331</v>
      </c>
      <c r="L2434" t="s">
        <v>61</v>
      </c>
      <c r="P2434" t="s">
        <v>77</v>
      </c>
      <c r="Q2434">
        <v>1</v>
      </c>
      <c r="R2434">
        <v>1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3421</v>
      </c>
      <c r="AK2434">
        <v>1</v>
      </c>
      <c r="AL2434">
        <v>0</v>
      </c>
      <c r="AM2434">
        <v>0</v>
      </c>
      <c r="AN2434">
        <v>0</v>
      </c>
      <c r="AO2434">
        <v>0</v>
      </c>
      <c r="AP2434">
        <v>1</v>
      </c>
      <c r="AQ2434">
        <v>0</v>
      </c>
      <c r="AR2434">
        <v>0</v>
      </c>
      <c r="AS2434">
        <v>0</v>
      </c>
      <c r="AT2434" s="1">
        <v>443.04860000000002</v>
      </c>
      <c r="AU2434" s="1">
        <v>443.04860000000002</v>
      </c>
      <c r="AV2434" s="1">
        <v>0</v>
      </c>
      <c r="AW2434" s="1">
        <v>0</v>
      </c>
      <c r="AX2434" t="s">
        <v>331</v>
      </c>
    </row>
    <row r="2435" spans="1:50" x14ac:dyDescent="0.25">
      <c r="A2435" t="s">
        <v>8501</v>
      </c>
      <c r="B2435" t="s">
        <v>67</v>
      </c>
      <c r="D2435" t="s">
        <v>8502</v>
      </c>
      <c r="G2435" t="s">
        <v>71</v>
      </c>
      <c r="I2435" t="s">
        <v>73</v>
      </c>
      <c r="K2435" t="s">
        <v>331</v>
      </c>
      <c r="L2435" t="s">
        <v>61</v>
      </c>
      <c r="P2435" t="s">
        <v>77</v>
      </c>
      <c r="Q2435">
        <v>1</v>
      </c>
      <c r="R2435">
        <v>1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3541</v>
      </c>
      <c r="AK2435">
        <v>1</v>
      </c>
      <c r="AL2435">
        <v>0</v>
      </c>
      <c r="AM2435">
        <v>0</v>
      </c>
      <c r="AN2435">
        <v>0</v>
      </c>
      <c r="AO2435">
        <v>0</v>
      </c>
      <c r="AP2435">
        <v>1</v>
      </c>
      <c r="AQ2435">
        <v>0</v>
      </c>
      <c r="AR2435">
        <v>0</v>
      </c>
      <c r="AS2435">
        <v>0</v>
      </c>
      <c r="AT2435" s="1">
        <v>443.04860000000002</v>
      </c>
      <c r="AU2435" s="1">
        <v>443.04860000000002</v>
      </c>
      <c r="AV2435" s="1">
        <v>0</v>
      </c>
      <c r="AW2435" s="1">
        <v>0</v>
      </c>
      <c r="AX2435" t="s">
        <v>331</v>
      </c>
    </row>
    <row r="2436" spans="1:50" x14ac:dyDescent="0.25">
      <c r="A2436" t="s">
        <v>8503</v>
      </c>
      <c r="B2436" t="s">
        <v>67</v>
      </c>
      <c r="D2436" t="s">
        <v>8504</v>
      </c>
      <c r="G2436" t="s">
        <v>71</v>
      </c>
      <c r="I2436" t="s">
        <v>73</v>
      </c>
      <c r="K2436" t="s">
        <v>331</v>
      </c>
      <c r="L2436" t="s">
        <v>61</v>
      </c>
      <c r="P2436" t="s">
        <v>77</v>
      </c>
      <c r="Q2436">
        <v>1</v>
      </c>
      <c r="R2436">
        <v>1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3181</v>
      </c>
      <c r="AK2436">
        <v>1</v>
      </c>
      <c r="AL2436">
        <v>0</v>
      </c>
      <c r="AM2436">
        <v>0</v>
      </c>
      <c r="AN2436">
        <v>0</v>
      </c>
      <c r="AO2436">
        <v>0</v>
      </c>
      <c r="AP2436">
        <v>1</v>
      </c>
      <c r="AQ2436">
        <v>0</v>
      </c>
      <c r="AR2436">
        <v>0</v>
      </c>
      <c r="AS2436">
        <v>0</v>
      </c>
      <c r="AT2436" s="1">
        <v>442.54860000000002</v>
      </c>
      <c r="AU2436" s="1">
        <v>442.54860000000002</v>
      </c>
      <c r="AV2436" s="1">
        <v>0</v>
      </c>
      <c r="AW2436" s="1">
        <v>0</v>
      </c>
      <c r="AX2436" t="s">
        <v>331</v>
      </c>
    </row>
    <row r="2437" spans="1:50" x14ac:dyDescent="0.25">
      <c r="A2437" t="s">
        <v>8513</v>
      </c>
      <c r="B2437" t="s">
        <v>67</v>
      </c>
      <c r="D2437" t="s">
        <v>8514</v>
      </c>
      <c r="G2437" t="s">
        <v>71</v>
      </c>
      <c r="I2437" t="s">
        <v>73</v>
      </c>
      <c r="K2437" t="s">
        <v>976</v>
      </c>
      <c r="L2437" t="s">
        <v>61</v>
      </c>
      <c r="P2437" t="s">
        <v>77</v>
      </c>
      <c r="Q2437">
        <v>1</v>
      </c>
      <c r="R2437">
        <v>1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9582</v>
      </c>
      <c r="AK2437">
        <v>1</v>
      </c>
      <c r="AL2437">
        <v>0</v>
      </c>
      <c r="AM2437">
        <v>0</v>
      </c>
      <c r="AN2437">
        <v>0</v>
      </c>
      <c r="AO2437">
        <v>0</v>
      </c>
      <c r="AP2437">
        <v>1</v>
      </c>
      <c r="AQ2437">
        <v>0</v>
      </c>
      <c r="AR2437">
        <v>0</v>
      </c>
      <c r="AS2437">
        <v>1</v>
      </c>
      <c r="AT2437" s="1">
        <v>492.94200000000001</v>
      </c>
      <c r="AU2437" s="1">
        <v>492.94200000000001</v>
      </c>
      <c r="AV2437" s="1">
        <v>0</v>
      </c>
      <c r="AW2437" s="1">
        <v>0</v>
      </c>
      <c r="AX2437" t="s">
        <v>976</v>
      </c>
    </row>
    <row r="2438" spans="1:50" x14ac:dyDescent="0.25">
      <c r="A2438" t="s">
        <v>8517</v>
      </c>
      <c r="B2438" t="s">
        <v>67</v>
      </c>
      <c r="D2438" t="s">
        <v>8518</v>
      </c>
      <c r="G2438" t="s">
        <v>71</v>
      </c>
      <c r="I2438" t="s">
        <v>73</v>
      </c>
      <c r="K2438" t="s">
        <v>331</v>
      </c>
      <c r="L2438" t="s">
        <v>61</v>
      </c>
      <c r="P2438" t="s">
        <v>77</v>
      </c>
      <c r="Q2438">
        <v>1</v>
      </c>
      <c r="R2438">
        <v>1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2101</v>
      </c>
      <c r="AK2438">
        <v>1</v>
      </c>
      <c r="AL2438">
        <v>0</v>
      </c>
      <c r="AM2438">
        <v>0</v>
      </c>
      <c r="AN2438">
        <v>0</v>
      </c>
      <c r="AO2438">
        <v>0</v>
      </c>
      <c r="AP2438">
        <v>1</v>
      </c>
      <c r="AQ2438">
        <v>0</v>
      </c>
      <c r="AR2438">
        <v>0</v>
      </c>
      <c r="AS2438">
        <v>0</v>
      </c>
      <c r="AT2438" s="1">
        <v>438.07859999999999</v>
      </c>
      <c r="AU2438" s="1">
        <v>438.07859999999999</v>
      </c>
      <c r="AV2438" s="1">
        <v>0</v>
      </c>
      <c r="AW2438" s="1">
        <v>0</v>
      </c>
      <c r="AX2438" t="s">
        <v>331</v>
      </c>
    </row>
    <row r="2439" spans="1:50" x14ac:dyDescent="0.25">
      <c r="A2439" t="s">
        <v>6859</v>
      </c>
      <c r="B2439" t="s">
        <v>67</v>
      </c>
      <c r="D2439" t="s">
        <v>6860</v>
      </c>
      <c r="G2439" t="s">
        <v>71</v>
      </c>
      <c r="I2439" t="s">
        <v>73</v>
      </c>
      <c r="K2439" t="s">
        <v>1775</v>
      </c>
      <c r="L2439" t="s">
        <v>61</v>
      </c>
      <c r="P2439" t="s">
        <v>77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 s="1">
        <v>394.57760000000002</v>
      </c>
      <c r="AU2439" s="1">
        <v>0</v>
      </c>
      <c r="AV2439" s="1">
        <v>0</v>
      </c>
      <c r="AW2439" s="1">
        <v>0</v>
      </c>
      <c r="AX2439" t="s">
        <v>1775</v>
      </c>
    </row>
    <row r="2440" spans="1:50" x14ac:dyDescent="0.25">
      <c r="A2440" t="s">
        <v>6771</v>
      </c>
      <c r="B2440" t="s">
        <v>67</v>
      </c>
      <c r="D2440" t="s">
        <v>6772</v>
      </c>
      <c r="G2440" t="s">
        <v>71</v>
      </c>
      <c r="I2440" t="s">
        <v>73</v>
      </c>
      <c r="K2440" t="s">
        <v>667</v>
      </c>
      <c r="L2440" t="s">
        <v>61</v>
      </c>
      <c r="P2440" t="s">
        <v>77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 s="1">
        <v>675.16300000000001</v>
      </c>
      <c r="AU2440" s="1">
        <v>0</v>
      </c>
      <c r="AV2440" s="1">
        <v>0</v>
      </c>
      <c r="AW2440" s="1">
        <v>0</v>
      </c>
      <c r="AX2440" t="s">
        <v>667</v>
      </c>
    </row>
    <row r="2441" spans="1:50" x14ac:dyDescent="0.25">
      <c r="A2441" t="s">
        <v>6780</v>
      </c>
      <c r="B2441" t="s">
        <v>67</v>
      </c>
      <c r="D2441" t="s">
        <v>6781</v>
      </c>
      <c r="G2441" t="s">
        <v>71</v>
      </c>
      <c r="I2441" t="s">
        <v>73</v>
      </c>
      <c r="K2441" t="s">
        <v>6742</v>
      </c>
      <c r="L2441" t="s">
        <v>61</v>
      </c>
      <c r="P2441" t="s">
        <v>77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 s="1">
        <v>785.94119999999998</v>
      </c>
      <c r="AU2441" s="1">
        <v>0</v>
      </c>
      <c r="AV2441" s="1">
        <v>0</v>
      </c>
      <c r="AW2441" s="1">
        <v>0</v>
      </c>
      <c r="AX2441" t="s">
        <v>6742</v>
      </c>
    </row>
    <row r="2442" spans="1:50" x14ac:dyDescent="0.25">
      <c r="A2442" t="s">
        <v>6786</v>
      </c>
      <c r="B2442" t="s">
        <v>67</v>
      </c>
      <c r="D2442" t="s">
        <v>6787</v>
      </c>
      <c r="G2442" t="s">
        <v>71</v>
      </c>
      <c r="I2442" t="s">
        <v>73</v>
      </c>
      <c r="K2442" t="s">
        <v>2855</v>
      </c>
      <c r="L2442" t="s">
        <v>61</v>
      </c>
      <c r="P2442" t="s">
        <v>77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500</v>
      </c>
      <c r="AF2442">
        <v>0</v>
      </c>
      <c r="AG2442">
        <v>0</v>
      </c>
      <c r="AH2442">
        <v>0</v>
      </c>
      <c r="AI2442">
        <v>500</v>
      </c>
      <c r="AJ2442">
        <v>701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50</v>
      </c>
      <c r="AR2442">
        <v>450</v>
      </c>
      <c r="AS2442">
        <v>500</v>
      </c>
      <c r="AT2442" s="1">
        <v>815.11149999999998</v>
      </c>
      <c r="AU2442" s="1">
        <v>0</v>
      </c>
      <c r="AV2442" s="1">
        <v>407555.75</v>
      </c>
      <c r="AW2442" s="1">
        <v>0</v>
      </c>
      <c r="AX2442" t="s">
        <v>2855</v>
      </c>
    </row>
    <row r="2443" spans="1:50" x14ac:dyDescent="0.25">
      <c r="A2443" t="s">
        <v>8237</v>
      </c>
      <c r="B2443" t="s">
        <v>67</v>
      </c>
      <c r="D2443" t="s">
        <v>8238</v>
      </c>
      <c r="G2443" t="s">
        <v>71</v>
      </c>
      <c r="I2443" t="s">
        <v>73</v>
      </c>
      <c r="K2443" t="s">
        <v>4511</v>
      </c>
      <c r="L2443" t="s">
        <v>61</v>
      </c>
      <c r="P2443" t="s">
        <v>77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1500</v>
      </c>
      <c r="AF2443">
        <v>0</v>
      </c>
      <c r="AG2443">
        <v>0</v>
      </c>
      <c r="AH2443">
        <v>0</v>
      </c>
      <c r="AI2443">
        <v>1500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1500</v>
      </c>
      <c r="AR2443">
        <v>0</v>
      </c>
      <c r="AS2443">
        <v>1020</v>
      </c>
      <c r="AT2443" s="1">
        <v>685.83820000000003</v>
      </c>
      <c r="AU2443" s="1">
        <v>0</v>
      </c>
      <c r="AV2443" s="1">
        <v>1028757.3</v>
      </c>
      <c r="AW2443" s="1">
        <v>0</v>
      </c>
      <c r="AX2443" t="s">
        <v>4511</v>
      </c>
    </row>
    <row r="2444" spans="1:50" x14ac:dyDescent="0.25">
      <c r="A2444" t="s">
        <v>6782</v>
      </c>
      <c r="B2444" t="s">
        <v>67</v>
      </c>
      <c r="D2444" t="s">
        <v>6783</v>
      </c>
      <c r="G2444" t="s">
        <v>71</v>
      </c>
      <c r="I2444" t="s">
        <v>230</v>
      </c>
      <c r="K2444" t="s">
        <v>967</v>
      </c>
      <c r="L2444" t="s">
        <v>61</v>
      </c>
      <c r="P2444" t="s">
        <v>77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300</v>
      </c>
      <c r="AH2444">
        <v>0</v>
      </c>
      <c r="AI2444">
        <v>300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300</v>
      </c>
      <c r="AR2444">
        <v>0</v>
      </c>
      <c r="AS2444">
        <v>0</v>
      </c>
      <c r="AT2444" s="1">
        <v>206.79689999999999</v>
      </c>
      <c r="AU2444" s="1">
        <v>0</v>
      </c>
      <c r="AV2444" s="1">
        <v>62039.07</v>
      </c>
      <c r="AW2444" s="1">
        <v>0</v>
      </c>
      <c r="AX2444" t="s">
        <v>967</v>
      </c>
    </row>
    <row r="2445" spans="1:50" x14ac:dyDescent="0.25">
      <c r="A2445" t="s">
        <v>8422</v>
      </c>
      <c r="B2445" t="s">
        <v>101</v>
      </c>
      <c r="D2445" t="s">
        <v>8423</v>
      </c>
      <c r="G2445" t="s">
        <v>71</v>
      </c>
      <c r="I2445" t="s">
        <v>230</v>
      </c>
      <c r="K2445" t="s">
        <v>488</v>
      </c>
      <c r="L2445" t="s">
        <v>61</v>
      </c>
      <c r="P2445" t="s">
        <v>110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705</v>
      </c>
      <c r="AG2445">
        <v>0</v>
      </c>
      <c r="AH2445">
        <v>0</v>
      </c>
      <c r="AI2445">
        <v>705</v>
      </c>
      <c r="AJ2445">
        <v>370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705</v>
      </c>
      <c r="AS2445">
        <v>705</v>
      </c>
      <c r="AT2445" s="1">
        <v>384.1662</v>
      </c>
      <c r="AU2445" s="1">
        <v>0</v>
      </c>
      <c r="AV2445" s="1">
        <v>270837.17100000003</v>
      </c>
      <c r="AW2445" s="1">
        <v>0</v>
      </c>
      <c r="AX2445" t="s">
        <v>488</v>
      </c>
    </row>
    <row r="2446" spans="1:50" x14ac:dyDescent="0.25">
      <c r="A2446" t="s">
        <v>8426</v>
      </c>
      <c r="B2446" t="s">
        <v>67</v>
      </c>
      <c r="D2446" t="s">
        <v>8427</v>
      </c>
      <c r="G2446" t="s">
        <v>71</v>
      </c>
      <c r="I2446" t="s">
        <v>73</v>
      </c>
      <c r="K2446" t="s">
        <v>331</v>
      </c>
      <c r="L2446" t="s">
        <v>61</v>
      </c>
      <c r="P2446" t="s">
        <v>77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2</v>
      </c>
      <c r="AF2446">
        <v>0</v>
      </c>
      <c r="AG2446">
        <v>0</v>
      </c>
      <c r="AH2446">
        <v>0</v>
      </c>
      <c r="AI2446">
        <v>2</v>
      </c>
      <c r="AJ2446">
        <v>3542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2</v>
      </c>
      <c r="AS2446">
        <v>2</v>
      </c>
      <c r="AT2446" s="1">
        <v>447.18860000000001</v>
      </c>
      <c r="AU2446" s="1">
        <v>0</v>
      </c>
      <c r="AV2446" s="1">
        <v>894.37720000000002</v>
      </c>
      <c r="AW2446" s="1">
        <v>0</v>
      </c>
      <c r="AX2446" t="s">
        <v>331</v>
      </c>
    </row>
    <row r="2447" spans="1:50" x14ac:dyDescent="0.25">
      <c r="A2447" t="s">
        <v>8428</v>
      </c>
      <c r="B2447" t="s">
        <v>101</v>
      </c>
      <c r="D2447" t="s">
        <v>8429</v>
      </c>
      <c r="G2447" t="s">
        <v>71</v>
      </c>
      <c r="I2447" t="s">
        <v>391</v>
      </c>
      <c r="K2447" t="s">
        <v>894</v>
      </c>
      <c r="L2447" t="s">
        <v>61</v>
      </c>
      <c r="P2447" t="s">
        <v>110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 s="1" t="s">
        <v>78</v>
      </c>
      <c r="AU2447" s="1">
        <v>0</v>
      </c>
      <c r="AV2447" s="1">
        <v>0</v>
      </c>
      <c r="AW2447" s="1">
        <v>0</v>
      </c>
      <c r="AX2447" t="s">
        <v>894</v>
      </c>
    </row>
    <row r="2448" spans="1:50" x14ac:dyDescent="0.25">
      <c r="A2448" t="s">
        <v>8430</v>
      </c>
      <c r="B2448" t="s">
        <v>51</v>
      </c>
      <c r="D2448" t="s">
        <v>8431</v>
      </c>
      <c r="G2448" t="s">
        <v>688</v>
      </c>
      <c r="I2448" t="s">
        <v>689</v>
      </c>
      <c r="K2448" t="s">
        <v>6131</v>
      </c>
      <c r="L2448" t="s">
        <v>61</v>
      </c>
      <c r="P2448" t="s">
        <v>65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 s="1" t="s">
        <v>78</v>
      </c>
      <c r="AU2448" s="1">
        <v>0</v>
      </c>
      <c r="AV2448" s="1">
        <v>0</v>
      </c>
      <c r="AW2448" s="1">
        <v>0</v>
      </c>
      <c r="AX2448" t="s">
        <v>6131</v>
      </c>
    </row>
    <row r="2449" spans="1:50" x14ac:dyDescent="0.25">
      <c r="A2449" t="s">
        <v>8432</v>
      </c>
      <c r="B2449" t="s">
        <v>51</v>
      </c>
      <c r="D2449" t="s">
        <v>8433</v>
      </c>
      <c r="G2449" t="s">
        <v>688</v>
      </c>
      <c r="I2449" t="s">
        <v>689</v>
      </c>
      <c r="K2449" t="s">
        <v>1708</v>
      </c>
      <c r="L2449" t="s">
        <v>61</v>
      </c>
      <c r="P2449" t="s">
        <v>65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 s="1" t="s">
        <v>78</v>
      </c>
      <c r="AU2449" s="1">
        <v>0</v>
      </c>
      <c r="AV2449" s="1">
        <v>0</v>
      </c>
      <c r="AW2449" s="1">
        <v>0</v>
      </c>
      <c r="AX2449" t="s">
        <v>1708</v>
      </c>
    </row>
    <row r="2450" spans="1:50" x14ac:dyDescent="0.25">
      <c r="A2450" t="s">
        <v>8436</v>
      </c>
      <c r="B2450" t="s">
        <v>51</v>
      </c>
      <c r="D2450" t="s">
        <v>8437</v>
      </c>
      <c r="G2450" t="s">
        <v>688</v>
      </c>
      <c r="I2450" t="s">
        <v>689</v>
      </c>
      <c r="K2450" t="s">
        <v>1351</v>
      </c>
      <c r="L2450" t="s">
        <v>61</v>
      </c>
      <c r="P2450" t="s">
        <v>65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 s="1" t="s">
        <v>78</v>
      </c>
      <c r="AU2450" s="1">
        <v>0</v>
      </c>
      <c r="AV2450" s="1">
        <v>0</v>
      </c>
      <c r="AW2450" s="1">
        <v>0</v>
      </c>
      <c r="AX2450" t="s">
        <v>1351</v>
      </c>
    </row>
    <row r="2451" spans="1:50" x14ac:dyDescent="0.25">
      <c r="A2451" t="s">
        <v>8444</v>
      </c>
      <c r="B2451" t="s">
        <v>67</v>
      </c>
      <c r="D2451" t="s">
        <v>8445</v>
      </c>
      <c r="G2451" t="s">
        <v>71</v>
      </c>
      <c r="I2451" t="s">
        <v>391</v>
      </c>
      <c r="K2451" t="s">
        <v>8446</v>
      </c>
      <c r="L2451" t="s">
        <v>61</v>
      </c>
      <c r="P2451" t="s">
        <v>77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140</v>
      </c>
      <c r="AG2451">
        <v>0</v>
      </c>
      <c r="AH2451">
        <v>0</v>
      </c>
      <c r="AI2451">
        <v>140</v>
      </c>
      <c r="AJ2451">
        <v>51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140</v>
      </c>
      <c r="AS2451">
        <v>140</v>
      </c>
      <c r="AT2451" s="1">
        <v>688.89200000000005</v>
      </c>
      <c r="AU2451" s="1">
        <v>0</v>
      </c>
      <c r="AV2451" s="1">
        <v>96444.88</v>
      </c>
      <c r="AW2451" s="1">
        <v>0</v>
      </c>
      <c r="AX2451" t="s">
        <v>8446</v>
      </c>
    </row>
    <row r="2452" spans="1:50" x14ac:dyDescent="0.25">
      <c r="A2452" t="s">
        <v>8451</v>
      </c>
      <c r="B2452" t="s">
        <v>51</v>
      </c>
      <c r="D2452" t="s">
        <v>8452</v>
      </c>
      <c r="G2452" t="s">
        <v>688</v>
      </c>
      <c r="I2452" t="s">
        <v>689</v>
      </c>
      <c r="K2452" t="s">
        <v>1351</v>
      </c>
      <c r="L2452" t="s">
        <v>61</v>
      </c>
      <c r="P2452" t="s">
        <v>65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 s="1" t="s">
        <v>78</v>
      </c>
      <c r="AU2452" s="1">
        <v>0</v>
      </c>
      <c r="AV2452" s="1">
        <v>0</v>
      </c>
      <c r="AW2452" s="1">
        <v>0</v>
      </c>
      <c r="AX2452" t="s">
        <v>1351</v>
      </c>
    </row>
    <row r="2453" spans="1:50" x14ac:dyDescent="0.25">
      <c r="A2453" t="s">
        <v>8453</v>
      </c>
      <c r="B2453" t="s">
        <v>101</v>
      </c>
      <c r="D2453" t="s">
        <v>8454</v>
      </c>
      <c r="G2453" t="s">
        <v>71</v>
      </c>
      <c r="I2453" t="s">
        <v>230</v>
      </c>
      <c r="K2453" t="s">
        <v>488</v>
      </c>
      <c r="L2453" t="s">
        <v>61</v>
      </c>
      <c r="P2453" t="s">
        <v>110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480</v>
      </c>
      <c r="AG2453">
        <v>0</v>
      </c>
      <c r="AH2453">
        <v>0</v>
      </c>
      <c r="AI2453">
        <v>480</v>
      </c>
      <c r="AJ2453">
        <v>278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480</v>
      </c>
      <c r="AS2453">
        <v>480</v>
      </c>
      <c r="AT2453" s="1">
        <v>487.13619999999997</v>
      </c>
      <c r="AU2453" s="1">
        <v>0</v>
      </c>
      <c r="AV2453" s="1">
        <v>233825.37599999999</v>
      </c>
      <c r="AW2453" s="1">
        <v>0</v>
      </c>
      <c r="AX2453" t="s">
        <v>488</v>
      </c>
    </row>
    <row r="2454" spans="1:50" x14ac:dyDescent="0.25">
      <c r="A2454" t="s">
        <v>8455</v>
      </c>
      <c r="B2454" t="s">
        <v>67</v>
      </c>
      <c r="D2454" t="s">
        <v>8456</v>
      </c>
      <c r="G2454" t="s">
        <v>71</v>
      </c>
      <c r="I2454" t="s">
        <v>355</v>
      </c>
      <c r="K2454" t="s">
        <v>1960</v>
      </c>
      <c r="L2454" t="s">
        <v>61</v>
      </c>
      <c r="P2454" t="s">
        <v>77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1110</v>
      </c>
      <c r="AG2454">
        <v>0</v>
      </c>
      <c r="AH2454">
        <v>0</v>
      </c>
      <c r="AI2454">
        <v>1110</v>
      </c>
      <c r="AJ2454">
        <v>86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1110</v>
      </c>
      <c r="AS2454">
        <v>1110</v>
      </c>
      <c r="AT2454" s="1">
        <v>569.74090000000001</v>
      </c>
      <c r="AU2454" s="1">
        <v>0</v>
      </c>
      <c r="AV2454" s="1">
        <v>632412.39899999998</v>
      </c>
      <c r="AW2454" s="1">
        <v>0</v>
      </c>
      <c r="AX2454" t="s">
        <v>1960</v>
      </c>
    </row>
    <row r="2455" spans="1:50" x14ac:dyDescent="0.25">
      <c r="A2455" t="s">
        <v>8459</v>
      </c>
      <c r="B2455" t="s">
        <v>67</v>
      </c>
      <c r="D2455" t="s">
        <v>8460</v>
      </c>
      <c r="G2455" t="s">
        <v>71</v>
      </c>
      <c r="I2455" t="s">
        <v>73</v>
      </c>
      <c r="K2455" t="s">
        <v>331</v>
      </c>
      <c r="L2455" t="s">
        <v>61</v>
      </c>
      <c r="P2455" t="s">
        <v>77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2</v>
      </c>
      <c r="AF2455">
        <v>0</v>
      </c>
      <c r="AG2455">
        <v>0</v>
      </c>
      <c r="AH2455">
        <v>0</v>
      </c>
      <c r="AI2455">
        <v>2</v>
      </c>
      <c r="AJ2455">
        <v>4022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2</v>
      </c>
      <c r="AS2455">
        <v>2</v>
      </c>
      <c r="AT2455" s="1">
        <v>447.18860000000001</v>
      </c>
      <c r="AU2455" s="1">
        <v>0</v>
      </c>
      <c r="AV2455" s="1">
        <v>894.37720000000002</v>
      </c>
      <c r="AW2455" s="1">
        <v>0</v>
      </c>
      <c r="AX2455" t="s">
        <v>331</v>
      </c>
    </row>
    <row r="2456" spans="1:50" x14ac:dyDescent="0.25">
      <c r="A2456" t="s">
        <v>8463</v>
      </c>
      <c r="B2456" t="s">
        <v>51</v>
      </c>
      <c r="D2456" t="s">
        <v>8464</v>
      </c>
      <c r="G2456" t="s">
        <v>688</v>
      </c>
      <c r="I2456" t="s">
        <v>689</v>
      </c>
      <c r="K2456" t="s">
        <v>2706</v>
      </c>
      <c r="L2456" t="s">
        <v>61</v>
      </c>
      <c r="P2456" t="s">
        <v>65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 s="1" t="s">
        <v>78</v>
      </c>
      <c r="AU2456" s="1">
        <v>0</v>
      </c>
      <c r="AV2456" s="1">
        <v>0</v>
      </c>
      <c r="AW2456" s="1">
        <v>0</v>
      </c>
      <c r="AX2456" t="s">
        <v>2706</v>
      </c>
    </row>
    <row r="2457" spans="1:50" x14ac:dyDescent="0.25">
      <c r="A2457" t="s">
        <v>8465</v>
      </c>
      <c r="B2457" t="s">
        <v>67</v>
      </c>
      <c r="D2457" t="s">
        <v>8466</v>
      </c>
      <c r="G2457" t="s">
        <v>71</v>
      </c>
      <c r="I2457" t="s">
        <v>73</v>
      </c>
      <c r="K2457" t="s">
        <v>976</v>
      </c>
      <c r="L2457" t="s">
        <v>61</v>
      </c>
      <c r="P2457" t="s">
        <v>77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5101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 s="1" t="s">
        <v>78</v>
      </c>
      <c r="AU2457" s="1">
        <v>0</v>
      </c>
      <c r="AV2457" s="1">
        <v>0</v>
      </c>
      <c r="AW2457" s="1">
        <v>0</v>
      </c>
      <c r="AX2457" t="s">
        <v>976</v>
      </c>
    </row>
    <row r="2458" spans="1:50" x14ac:dyDescent="0.25">
      <c r="A2458" t="s">
        <v>8469</v>
      </c>
      <c r="B2458" t="s">
        <v>51</v>
      </c>
      <c r="D2458" t="s">
        <v>8470</v>
      </c>
      <c r="G2458" t="s">
        <v>688</v>
      </c>
      <c r="I2458" t="s">
        <v>689</v>
      </c>
      <c r="K2458" t="s">
        <v>1047</v>
      </c>
      <c r="L2458" t="s">
        <v>61</v>
      </c>
      <c r="P2458" t="s">
        <v>65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 s="1" t="s">
        <v>78</v>
      </c>
      <c r="AU2458" s="1">
        <v>0</v>
      </c>
      <c r="AV2458" s="1">
        <v>0</v>
      </c>
      <c r="AW2458" s="1">
        <v>0</v>
      </c>
      <c r="AX2458" t="s">
        <v>1047</v>
      </c>
    </row>
    <row r="2459" spans="1:50" x14ac:dyDescent="0.25">
      <c r="A2459" t="s">
        <v>8471</v>
      </c>
      <c r="B2459" t="s">
        <v>67</v>
      </c>
      <c r="D2459" t="s">
        <v>8472</v>
      </c>
      <c r="G2459" t="s">
        <v>71</v>
      </c>
      <c r="I2459" t="s">
        <v>391</v>
      </c>
      <c r="K2459" t="s">
        <v>8446</v>
      </c>
      <c r="L2459" t="s">
        <v>61</v>
      </c>
      <c r="P2459" t="s">
        <v>77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60</v>
      </c>
      <c r="AG2459">
        <v>0</v>
      </c>
      <c r="AH2459">
        <v>0</v>
      </c>
      <c r="AI2459">
        <v>60</v>
      </c>
      <c r="AJ2459">
        <v>256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60</v>
      </c>
      <c r="AS2459">
        <v>60</v>
      </c>
      <c r="AT2459" s="1">
        <v>941.7921</v>
      </c>
      <c r="AU2459" s="1">
        <v>0</v>
      </c>
      <c r="AV2459" s="1">
        <v>56507.525999999998</v>
      </c>
      <c r="AW2459" s="1">
        <v>0</v>
      </c>
      <c r="AX2459" t="s">
        <v>8446</v>
      </c>
    </row>
    <row r="2460" spans="1:50" x14ac:dyDescent="0.25">
      <c r="A2460" t="s">
        <v>8475</v>
      </c>
      <c r="B2460" t="s">
        <v>67</v>
      </c>
      <c r="D2460" t="s">
        <v>8476</v>
      </c>
      <c r="G2460" t="s">
        <v>71</v>
      </c>
      <c r="I2460" t="s">
        <v>280</v>
      </c>
      <c r="K2460" t="s">
        <v>6816</v>
      </c>
      <c r="L2460" t="s">
        <v>61</v>
      </c>
      <c r="P2460" t="s">
        <v>77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 s="1" t="s">
        <v>78</v>
      </c>
      <c r="AU2460" s="1">
        <v>0</v>
      </c>
      <c r="AV2460" s="1">
        <v>0</v>
      </c>
      <c r="AW2460" s="1">
        <v>0</v>
      </c>
      <c r="AX2460" t="s">
        <v>6816</v>
      </c>
    </row>
    <row r="2461" spans="1:50" x14ac:dyDescent="0.25">
      <c r="A2461" t="s">
        <v>8477</v>
      </c>
      <c r="B2461" t="s">
        <v>101</v>
      </c>
      <c r="D2461" t="s">
        <v>8478</v>
      </c>
      <c r="G2461" t="s">
        <v>71</v>
      </c>
      <c r="I2461" t="s">
        <v>391</v>
      </c>
      <c r="K2461" t="s">
        <v>894</v>
      </c>
      <c r="L2461" t="s">
        <v>61</v>
      </c>
      <c r="P2461" t="s">
        <v>110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 s="1" t="s">
        <v>78</v>
      </c>
      <c r="AU2461" s="1">
        <v>0</v>
      </c>
      <c r="AV2461" s="1">
        <v>0</v>
      </c>
      <c r="AW2461" s="1">
        <v>0</v>
      </c>
      <c r="AX2461" t="s">
        <v>894</v>
      </c>
    </row>
    <row r="2462" spans="1:50" x14ac:dyDescent="0.25">
      <c r="A2462" t="s">
        <v>8479</v>
      </c>
      <c r="B2462" t="s">
        <v>51</v>
      </c>
      <c r="D2462" t="s">
        <v>8480</v>
      </c>
      <c r="G2462" t="s">
        <v>688</v>
      </c>
      <c r="I2462" t="s">
        <v>689</v>
      </c>
      <c r="K2462" t="s">
        <v>1708</v>
      </c>
      <c r="L2462" t="s">
        <v>61</v>
      </c>
      <c r="P2462" t="s">
        <v>65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 s="1" t="s">
        <v>78</v>
      </c>
      <c r="AU2462" s="1">
        <v>0</v>
      </c>
      <c r="AV2462" s="1">
        <v>0</v>
      </c>
      <c r="AW2462" s="1">
        <v>0</v>
      </c>
      <c r="AX2462" t="s">
        <v>1708</v>
      </c>
    </row>
    <row r="2463" spans="1:50" x14ac:dyDescent="0.25">
      <c r="A2463" t="s">
        <v>8483</v>
      </c>
      <c r="B2463" t="s">
        <v>67</v>
      </c>
      <c r="D2463" t="s">
        <v>8484</v>
      </c>
      <c r="G2463" t="s">
        <v>71</v>
      </c>
      <c r="I2463" t="s">
        <v>73</v>
      </c>
      <c r="K2463" t="s">
        <v>1726</v>
      </c>
      <c r="L2463" t="s">
        <v>61</v>
      </c>
      <c r="P2463" t="s">
        <v>77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517</v>
      </c>
      <c r="AF2463">
        <v>0</v>
      </c>
      <c r="AG2463">
        <v>0</v>
      </c>
      <c r="AH2463">
        <v>0</v>
      </c>
      <c r="AI2463">
        <v>517</v>
      </c>
      <c r="AJ2463">
        <v>445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517</v>
      </c>
      <c r="AS2463">
        <v>517</v>
      </c>
      <c r="AT2463" s="1">
        <v>869.52670000000001</v>
      </c>
      <c r="AU2463" s="1">
        <v>0</v>
      </c>
      <c r="AV2463" s="1">
        <v>449545.3039</v>
      </c>
      <c r="AW2463" s="1">
        <v>0</v>
      </c>
      <c r="AX2463" t="s">
        <v>1726</v>
      </c>
    </row>
    <row r="2464" spans="1:50" x14ac:dyDescent="0.25">
      <c r="A2464" t="s">
        <v>8487</v>
      </c>
      <c r="B2464" t="s">
        <v>67</v>
      </c>
      <c r="D2464" t="s">
        <v>8488</v>
      </c>
      <c r="G2464" t="s">
        <v>71</v>
      </c>
      <c r="I2464" t="s">
        <v>230</v>
      </c>
      <c r="K2464" t="s">
        <v>967</v>
      </c>
      <c r="L2464" t="s">
        <v>61</v>
      </c>
      <c r="P2464" t="s">
        <v>77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 s="1" t="s">
        <v>78</v>
      </c>
      <c r="AU2464" s="1">
        <v>0</v>
      </c>
      <c r="AV2464" s="1">
        <v>0</v>
      </c>
      <c r="AW2464" s="1">
        <v>0</v>
      </c>
      <c r="AX2464" t="s">
        <v>967</v>
      </c>
    </row>
    <row r="2465" spans="1:50" x14ac:dyDescent="0.25">
      <c r="A2465" t="s">
        <v>8489</v>
      </c>
      <c r="B2465" t="s">
        <v>51</v>
      </c>
      <c r="D2465" t="s">
        <v>8490</v>
      </c>
      <c r="G2465" t="s">
        <v>56</v>
      </c>
      <c r="I2465" t="s">
        <v>58</v>
      </c>
      <c r="K2465" t="s">
        <v>750</v>
      </c>
      <c r="L2465" t="s">
        <v>61</v>
      </c>
      <c r="P2465" t="s">
        <v>65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1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 s="1" t="s">
        <v>78</v>
      </c>
      <c r="AU2465" s="1">
        <v>0</v>
      </c>
      <c r="AV2465" s="1">
        <v>0</v>
      </c>
      <c r="AW2465" s="1">
        <v>0</v>
      </c>
      <c r="AX2465" t="s">
        <v>750</v>
      </c>
    </row>
    <row r="2466" spans="1:50" x14ac:dyDescent="0.25">
      <c r="A2466" t="s">
        <v>8491</v>
      </c>
      <c r="B2466" t="s">
        <v>51</v>
      </c>
      <c r="D2466" t="s">
        <v>8492</v>
      </c>
      <c r="G2466" t="s">
        <v>56</v>
      </c>
      <c r="I2466" t="s">
        <v>58</v>
      </c>
      <c r="K2466" t="s">
        <v>244</v>
      </c>
      <c r="L2466" t="s">
        <v>61</v>
      </c>
      <c r="P2466" t="s">
        <v>65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1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 s="1" t="s">
        <v>78</v>
      </c>
      <c r="AU2466" s="1">
        <v>0</v>
      </c>
      <c r="AV2466" s="1">
        <v>0</v>
      </c>
      <c r="AW2466" s="1">
        <v>0</v>
      </c>
      <c r="AX2466" t="s">
        <v>244</v>
      </c>
    </row>
    <row r="2467" spans="1:50" x14ac:dyDescent="0.25">
      <c r="A2467" t="s">
        <v>8493</v>
      </c>
      <c r="B2467" t="s">
        <v>51</v>
      </c>
      <c r="D2467" t="s">
        <v>8494</v>
      </c>
      <c r="G2467" t="s">
        <v>688</v>
      </c>
      <c r="I2467" t="s">
        <v>689</v>
      </c>
      <c r="K2467" t="s">
        <v>1351</v>
      </c>
      <c r="L2467" t="s">
        <v>61</v>
      </c>
      <c r="P2467" t="s">
        <v>65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 s="1" t="s">
        <v>78</v>
      </c>
      <c r="AU2467" s="1">
        <v>0</v>
      </c>
      <c r="AV2467" s="1">
        <v>0</v>
      </c>
      <c r="AW2467" s="1">
        <v>0</v>
      </c>
      <c r="AX2467" t="s">
        <v>1351</v>
      </c>
    </row>
    <row r="2468" spans="1:50" x14ac:dyDescent="0.25">
      <c r="A2468" t="s">
        <v>8495</v>
      </c>
      <c r="B2468" t="s">
        <v>67</v>
      </c>
      <c r="D2468" t="s">
        <v>8496</v>
      </c>
      <c r="G2468" t="s">
        <v>71</v>
      </c>
      <c r="I2468" t="s">
        <v>230</v>
      </c>
      <c r="K2468" t="s">
        <v>399</v>
      </c>
      <c r="L2468" t="s">
        <v>61</v>
      </c>
      <c r="P2468" t="s">
        <v>77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3952</v>
      </c>
      <c r="AG2468">
        <v>0</v>
      </c>
      <c r="AH2468">
        <v>0</v>
      </c>
      <c r="AI2468">
        <v>3952</v>
      </c>
      <c r="AJ2468">
        <v>4021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3952</v>
      </c>
      <c r="AS2468">
        <v>3952</v>
      </c>
      <c r="AT2468" s="1">
        <v>569.62750000000005</v>
      </c>
      <c r="AU2468" s="1">
        <v>0</v>
      </c>
      <c r="AV2468" s="1">
        <v>2251167.8800000004</v>
      </c>
      <c r="AW2468" s="1">
        <v>0</v>
      </c>
      <c r="AX2468" t="s">
        <v>399</v>
      </c>
    </row>
    <row r="2469" spans="1:50" x14ac:dyDescent="0.25">
      <c r="A2469" t="s">
        <v>8497</v>
      </c>
      <c r="B2469" t="s">
        <v>67</v>
      </c>
      <c r="D2469" t="s">
        <v>8498</v>
      </c>
      <c r="G2469" t="s">
        <v>71</v>
      </c>
      <c r="I2469" t="s">
        <v>73</v>
      </c>
      <c r="K2469" t="s">
        <v>976</v>
      </c>
      <c r="L2469" t="s">
        <v>61</v>
      </c>
      <c r="P2469" t="s">
        <v>77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7621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 s="1" t="s">
        <v>78</v>
      </c>
      <c r="AU2469" s="1">
        <v>0</v>
      </c>
      <c r="AV2469" s="1">
        <v>0</v>
      </c>
      <c r="AW2469" s="1">
        <v>0</v>
      </c>
      <c r="AX2469" t="s">
        <v>976</v>
      </c>
    </row>
    <row r="2470" spans="1:50" x14ac:dyDescent="0.25">
      <c r="A2470" t="s">
        <v>8499</v>
      </c>
      <c r="B2470" t="s">
        <v>67</v>
      </c>
      <c r="D2470" t="s">
        <v>8500</v>
      </c>
      <c r="G2470" t="s">
        <v>71</v>
      </c>
      <c r="I2470" t="s">
        <v>73</v>
      </c>
      <c r="K2470" t="s">
        <v>976</v>
      </c>
      <c r="L2470" t="s">
        <v>61</v>
      </c>
      <c r="P2470" t="s">
        <v>77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5101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 s="1" t="s">
        <v>78</v>
      </c>
      <c r="AU2470" s="1">
        <v>0</v>
      </c>
      <c r="AV2470" s="1">
        <v>0</v>
      </c>
      <c r="AW2470" s="1">
        <v>0</v>
      </c>
      <c r="AX2470" t="s">
        <v>976</v>
      </c>
    </row>
    <row r="2471" spans="1:50" x14ac:dyDescent="0.25">
      <c r="A2471" t="s">
        <v>8505</v>
      </c>
      <c r="B2471" t="s">
        <v>51</v>
      </c>
      <c r="D2471" t="s">
        <v>8506</v>
      </c>
      <c r="G2471" t="s">
        <v>688</v>
      </c>
      <c r="I2471" t="s">
        <v>689</v>
      </c>
      <c r="K2471" t="s">
        <v>1708</v>
      </c>
      <c r="L2471" t="s">
        <v>61</v>
      </c>
      <c r="P2471" t="s">
        <v>65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 s="1" t="s">
        <v>78</v>
      </c>
      <c r="AU2471" s="1">
        <v>0</v>
      </c>
      <c r="AV2471" s="1">
        <v>0</v>
      </c>
      <c r="AW2471" s="1">
        <v>0</v>
      </c>
      <c r="AX2471" t="s">
        <v>1708</v>
      </c>
    </row>
    <row r="2472" spans="1:50" x14ac:dyDescent="0.25">
      <c r="A2472" t="s">
        <v>8507</v>
      </c>
      <c r="B2472" t="s">
        <v>67</v>
      </c>
      <c r="D2472" t="s">
        <v>8508</v>
      </c>
      <c r="G2472" t="s">
        <v>71</v>
      </c>
      <c r="I2472" t="s">
        <v>73</v>
      </c>
      <c r="K2472" t="s">
        <v>1726</v>
      </c>
      <c r="L2472" t="s">
        <v>61</v>
      </c>
      <c r="P2472" t="s">
        <v>77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400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 s="1" t="s">
        <v>78</v>
      </c>
      <c r="AU2472" s="1">
        <v>0</v>
      </c>
      <c r="AV2472" s="1">
        <v>0</v>
      </c>
      <c r="AW2472" s="1">
        <v>0</v>
      </c>
      <c r="AX2472" t="s">
        <v>1726</v>
      </c>
    </row>
    <row r="2473" spans="1:50" x14ac:dyDescent="0.25">
      <c r="A2473" t="s">
        <v>8509</v>
      </c>
      <c r="B2473" t="s">
        <v>67</v>
      </c>
      <c r="D2473" t="s">
        <v>8510</v>
      </c>
      <c r="G2473" t="s">
        <v>71</v>
      </c>
      <c r="I2473" t="s">
        <v>355</v>
      </c>
      <c r="K2473" t="s">
        <v>1960</v>
      </c>
      <c r="L2473" t="s">
        <v>61</v>
      </c>
      <c r="P2473" t="s">
        <v>77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458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 s="1" t="s">
        <v>78</v>
      </c>
      <c r="AU2473" s="1">
        <v>0</v>
      </c>
      <c r="AV2473" s="1">
        <v>0</v>
      </c>
      <c r="AW2473" s="1">
        <v>0</v>
      </c>
      <c r="AX2473" t="s">
        <v>1960</v>
      </c>
    </row>
    <row r="2474" spans="1:50" x14ac:dyDescent="0.25">
      <c r="A2474" t="s">
        <v>8511</v>
      </c>
      <c r="B2474" t="s">
        <v>101</v>
      </c>
      <c r="D2474" t="s">
        <v>8512</v>
      </c>
      <c r="G2474" t="s">
        <v>71</v>
      </c>
      <c r="I2474" t="s">
        <v>230</v>
      </c>
      <c r="K2474" t="s">
        <v>399</v>
      </c>
      <c r="L2474" t="s">
        <v>61</v>
      </c>
      <c r="P2474" t="s">
        <v>110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1199</v>
      </c>
      <c r="AG2474">
        <v>0</v>
      </c>
      <c r="AH2474">
        <v>0</v>
      </c>
      <c r="AI2474">
        <v>1199</v>
      </c>
      <c r="AJ2474">
        <v>481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1199</v>
      </c>
      <c r="AS2474">
        <v>1199</v>
      </c>
      <c r="AT2474" s="1">
        <v>487.7996</v>
      </c>
      <c r="AU2474" s="1">
        <v>0</v>
      </c>
      <c r="AV2474" s="1">
        <v>584871.72039999999</v>
      </c>
      <c r="AW2474" s="1">
        <v>0</v>
      </c>
      <c r="AX2474" t="s">
        <v>399</v>
      </c>
    </row>
    <row r="2475" spans="1:50" x14ac:dyDescent="0.25">
      <c r="A2475" t="s">
        <v>8515</v>
      </c>
      <c r="B2475" t="s">
        <v>101</v>
      </c>
      <c r="D2475" t="s">
        <v>8516</v>
      </c>
      <c r="G2475" t="s">
        <v>71</v>
      </c>
      <c r="I2475" t="s">
        <v>73</v>
      </c>
      <c r="K2475" t="s">
        <v>99</v>
      </c>
      <c r="L2475" t="s">
        <v>196</v>
      </c>
      <c r="P2475" t="s">
        <v>110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1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 s="1" t="s">
        <v>78</v>
      </c>
      <c r="AU2475" s="1">
        <v>0</v>
      </c>
      <c r="AV2475" s="1">
        <v>0</v>
      </c>
      <c r="AW2475" s="1">
        <v>0</v>
      </c>
      <c r="AX2475" t="s">
        <v>99</v>
      </c>
    </row>
    <row r="2476" spans="1:50" x14ac:dyDescent="0.25">
      <c r="A2476" t="s">
        <v>8519</v>
      </c>
      <c r="B2476" t="s">
        <v>67</v>
      </c>
      <c r="D2476" t="s">
        <v>8520</v>
      </c>
      <c r="G2476" t="s">
        <v>71</v>
      </c>
      <c r="I2476" t="s">
        <v>230</v>
      </c>
      <c r="K2476" t="s">
        <v>1059</v>
      </c>
      <c r="L2476" t="s">
        <v>61</v>
      </c>
      <c r="P2476" t="s">
        <v>77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 s="1" t="s">
        <v>78</v>
      </c>
      <c r="AU2476" s="1">
        <v>0</v>
      </c>
      <c r="AV2476" s="1">
        <v>0</v>
      </c>
      <c r="AW2476" s="1">
        <v>0</v>
      </c>
      <c r="AX2476" t="s">
        <v>1059</v>
      </c>
    </row>
    <row r="2477" spans="1:50" x14ac:dyDescent="0.25">
      <c r="A2477" t="s">
        <v>8521</v>
      </c>
      <c r="B2477" t="s">
        <v>67</v>
      </c>
      <c r="D2477" t="s">
        <v>8522</v>
      </c>
      <c r="G2477" t="s">
        <v>71</v>
      </c>
      <c r="I2477" t="s">
        <v>73</v>
      </c>
      <c r="K2477" t="s">
        <v>331</v>
      </c>
      <c r="L2477" t="s">
        <v>61</v>
      </c>
      <c r="P2477" t="s">
        <v>77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1401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 s="1" t="s">
        <v>78</v>
      </c>
      <c r="AU2477" s="1">
        <v>0</v>
      </c>
      <c r="AV2477" s="1">
        <v>0</v>
      </c>
      <c r="AW2477" s="1">
        <v>0</v>
      </c>
      <c r="AX2477" t="s">
        <v>331</v>
      </c>
    </row>
    <row r="2478" spans="1:50" x14ac:dyDescent="0.25">
      <c r="A2478" t="s">
        <v>8525</v>
      </c>
      <c r="B2478" t="s">
        <v>51</v>
      </c>
      <c r="D2478" t="s">
        <v>8526</v>
      </c>
      <c r="G2478" t="s">
        <v>688</v>
      </c>
      <c r="I2478" t="s">
        <v>689</v>
      </c>
      <c r="K2478" t="s">
        <v>6131</v>
      </c>
      <c r="L2478" t="s">
        <v>61</v>
      </c>
      <c r="P2478" t="s">
        <v>65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 s="1" t="s">
        <v>78</v>
      </c>
      <c r="AU2478" s="1">
        <v>0</v>
      </c>
      <c r="AV2478" s="1">
        <v>0</v>
      </c>
      <c r="AW2478" s="1">
        <v>0</v>
      </c>
      <c r="AX2478" t="s">
        <v>6131</v>
      </c>
    </row>
    <row r="2479" spans="1:50" x14ac:dyDescent="0.25">
      <c r="A2479" t="s">
        <v>8527</v>
      </c>
      <c r="B2479" t="s">
        <v>51</v>
      </c>
      <c r="D2479" t="s">
        <v>8528</v>
      </c>
      <c r="G2479" t="s">
        <v>688</v>
      </c>
      <c r="I2479" t="s">
        <v>689</v>
      </c>
      <c r="K2479" t="s">
        <v>8529</v>
      </c>
      <c r="L2479" t="s">
        <v>61</v>
      </c>
      <c r="P2479" t="s">
        <v>65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 s="1" t="s">
        <v>78</v>
      </c>
      <c r="AU2479" s="1">
        <v>0</v>
      </c>
      <c r="AV2479" s="1">
        <v>0</v>
      </c>
      <c r="AW2479" s="1">
        <v>0</v>
      </c>
      <c r="AX2479" t="s">
        <v>8529</v>
      </c>
    </row>
    <row r="2480" spans="1:50" x14ac:dyDescent="0.25">
      <c r="A2480" t="s">
        <v>8604</v>
      </c>
      <c r="B2480" t="s">
        <v>101</v>
      </c>
      <c r="D2480" t="s">
        <v>8605</v>
      </c>
      <c r="G2480" t="s">
        <v>71</v>
      </c>
      <c r="I2480" t="s">
        <v>73</v>
      </c>
      <c r="K2480" t="s">
        <v>1810</v>
      </c>
      <c r="L2480" t="s">
        <v>61</v>
      </c>
      <c r="P2480" t="s">
        <v>110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190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 s="1" t="s">
        <v>78</v>
      </c>
      <c r="AU2480" s="1">
        <v>0</v>
      </c>
      <c r="AV2480" s="1">
        <v>0</v>
      </c>
      <c r="AW2480" s="1">
        <v>0</v>
      </c>
      <c r="AX2480" t="s">
        <v>1810</v>
      </c>
    </row>
    <row r="2481" spans="1:50" x14ac:dyDescent="0.25">
      <c r="A2481" t="s">
        <v>8606</v>
      </c>
      <c r="B2481" t="s">
        <v>101</v>
      </c>
      <c r="D2481" t="s">
        <v>8607</v>
      </c>
      <c r="G2481" t="s">
        <v>71</v>
      </c>
      <c r="I2481" t="s">
        <v>355</v>
      </c>
      <c r="K2481" t="s">
        <v>1960</v>
      </c>
      <c r="L2481" t="s">
        <v>61</v>
      </c>
      <c r="P2481" t="s">
        <v>110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320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 s="1" t="s">
        <v>78</v>
      </c>
      <c r="AU2481" s="1">
        <v>0</v>
      </c>
      <c r="AV2481" s="1">
        <v>0</v>
      </c>
      <c r="AW2481" s="1">
        <v>0</v>
      </c>
      <c r="AX2481" t="s">
        <v>1960</v>
      </c>
    </row>
    <row r="2482" spans="1:50" x14ac:dyDescent="0.25">
      <c r="A2482" t="s">
        <v>8608</v>
      </c>
      <c r="B2482" t="s">
        <v>101</v>
      </c>
      <c r="D2482" t="s">
        <v>8609</v>
      </c>
      <c r="G2482" t="s">
        <v>71</v>
      </c>
      <c r="I2482" t="s">
        <v>355</v>
      </c>
      <c r="K2482" t="s">
        <v>1960</v>
      </c>
      <c r="L2482" t="s">
        <v>61</v>
      </c>
      <c r="P2482" t="s">
        <v>110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581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 s="1" t="s">
        <v>78</v>
      </c>
      <c r="AU2482" s="1">
        <v>0</v>
      </c>
      <c r="AV2482" s="1">
        <v>0</v>
      </c>
      <c r="AW2482" s="1">
        <v>0</v>
      </c>
      <c r="AX2482" t="s">
        <v>1960</v>
      </c>
    </row>
    <row r="2483" spans="1:50" x14ac:dyDescent="0.25">
      <c r="A2483" t="s">
        <v>8610</v>
      </c>
      <c r="B2483" t="s">
        <v>101</v>
      </c>
      <c r="D2483" t="s">
        <v>8611</v>
      </c>
      <c r="G2483" t="s">
        <v>71</v>
      </c>
      <c r="I2483" t="s">
        <v>73</v>
      </c>
      <c r="K2483" t="s">
        <v>453</v>
      </c>
      <c r="L2483" t="s">
        <v>61</v>
      </c>
      <c r="P2483" t="s">
        <v>110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251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 s="1" t="s">
        <v>78</v>
      </c>
      <c r="AU2483" s="1">
        <v>0</v>
      </c>
      <c r="AV2483" s="1">
        <v>0</v>
      </c>
      <c r="AW2483" s="1">
        <v>0</v>
      </c>
      <c r="AX2483" t="s">
        <v>453</v>
      </c>
    </row>
    <row r="2484" spans="1:50" x14ac:dyDescent="0.25">
      <c r="A2484" t="s">
        <v>8612</v>
      </c>
      <c r="B2484" t="s">
        <v>101</v>
      </c>
      <c r="D2484" t="s">
        <v>8613</v>
      </c>
      <c r="G2484" t="s">
        <v>71</v>
      </c>
      <c r="I2484" t="s">
        <v>73</v>
      </c>
      <c r="K2484" t="s">
        <v>453</v>
      </c>
      <c r="L2484" t="s">
        <v>61</v>
      </c>
      <c r="P2484" t="s">
        <v>110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374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 s="1" t="s">
        <v>78</v>
      </c>
      <c r="AU2484" s="1">
        <v>0</v>
      </c>
      <c r="AV2484" s="1">
        <v>0</v>
      </c>
      <c r="AW2484" s="1">
        <v>0</v>
      </c>
      <c r="AX2484" t="s">
        <v>453</v>
      </c>
    </row>
    <row r="2485" spans="1:50" x14ac:dyDescent="0.25">
      <c r="A2485" t="s">
        <v>8614</v>
      </c>
      <c r="B2485" t="s">
        <v>101</v>
      </c>
      <c r="D2485" t="s">
        <v>8615</v>
      </c>
      <c r="G2485" t="s">
        <v>71</v>
      </c>
      <c r="I2485" t="s">
        <v>73</v>
      </c>
      <c r="K2485" t="s">
        <v>1281</v>
      </c>
      <c r="L2485" t="s">
        <v>61</v>
      </c>
      <c r="P2485" t="s">
        <v>110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4601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 s="1" t="s">
        <v>78</v>
      </c>
      <c r="AU2485" s="1">
        <v>0</v>
      </c>
      <c r="AV2485" s="1">
        <v>0</v>
      </c>
      <c r="AW2485" s="1">
        <v>0</v>
      </c>
      <c r="AX2485" t="s">
        <v>1281</v>
      </c>
    </row>
    <row r="2486" spans="1:50" x14ac:dyDescent="0.25">
      <c r="A2486" t="s">
        <v>8616</v>
      </c>
      <c r="B2486" t="s">
        <v>101</v>
      </c>
      <c r="D2486" t="s">
        <v>8617</v>
      </c>
      <c r="G2486" t="s">
        <v>71</v>
      </c>
      <c r="I2486" t="s">
        <v>73</v>
      </c>
      <c r="K2486" t="s">
        <v>1810</v>
      </c>
      <c r="L2486" t="s">
        <v>61</v>
      </c>
      <c r="P2486" t="s">
        <v>110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143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 s="1" t="s">
        <v>78</v>
      </c>
      <c r="AU2486" s="1">
        <v>0</v>
      </c>
      <c r="AV2486" s="1">
        <v>0</v>
      </c>
      <c r="AW2486" s="1">
        <v>0</v>
      </c>
      <c r="AX2486" t="s">
        <v>1810</v>
      </c>
    </row>
    <row r="2487" spans="1:50" x14ac:dyDescent="0.25">
      <c r="A2487" t="s">
        <v>6869</v>
      </c>
      <c r="B2487" t="s">
        <v>6870</v>
      </c>
      <c r="C2487" t="s">
        <v>6871</v>
      </c>
      <c r="D2487" t="s">
        <v>6872</v>
      </c>
      <c r="E2487" t="s">
        <v>76</v>
      </c>
      <c r="F2487" t="s">
        <v>741</v>
      </c>
      <c r="G2487" t="s">
        <v>56</v>
      </c>
      <c r="H2487" t="s">
        <v>6873</v>
      </c>
      <c r="I2487" t="s">
        <v>58</v>
      </c>
      <c r="J2487" t="s">
        <v>740</v>
      </c>
      <c r="K2487" t="s">
        <v>742</v>
      </c>
      <c r="L2487" t="s">
        <v>6874</v>
      </c>
      <c r="M2487" t="s">
        <v>2911</v>
      </c>
      <c r="N2487" t="s">
        <v>76</v>
      </c>
      <c r="O2487" t="s">
        <v>76</v>
      </c>
      <c r="P2487" t="s">
        <v>6875</v>
      </c>
      <c r="Q2487">
        <v>272</v>
      </c>
      <c r="R2487">
        <v>272</v>
      </c>
      <c r="S2487">
        <v>272</v>
      </c>
      <c r="T2487">
        <v>272</v>
      </c>
      <c r="U2487">
        <v>272</v>
      </c>
      <c r="V2487">
        <v>272</v>
      </c>
      <c r="W2487">
        <v>272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168</v>
      </c>
      <c r="AT2487" s="1">
        <v>546.73</v>
      </c>
      <c r="AU2487" s="1">
        <v>148710.56</v>
      </c>
      <c r="AV2487" s="1">
        <v>0</v>
      </c>
      <c r="AW2487" s="1">
        <v>0</v>
      </c>
      <c r="AX2487" t="s">
        <v>742</v>
      </c>
    </row>
    <row r="2488" spans="1:50" x14ac:dyDescent="0.25">
      <c r="A2488" t="s">
        <v>6876</v>
      </c>
      <c r="B2488" t="s">
        <v>6870</v>
      </c>
      <c r="C2488" t="s">
        <v>143</v>
      </c>
      <c r="D2488" t="s">
        <v>6877</v>
      </c>
      <c r="E2488" t="s">
        <v>76</v>
      </c>
      <c r="F2488" t="s">
        <v>612</v>
      </c>
      <c r="G2488" t="s">
        <v>56</v>
      </c>
      <c r="H2488" t="s">
        <v>757</v>
      </c>
      <c r="I2488" t="s">
        <v>90</v>
      </c>
      <c r="J2488" t="s">
        <v>307</v>
      </c>
      <c r="K2488" t="s">
        <v>613</v>
      </c>
      <c r="L2488" t="s">
        <v>6874</v>
      </c>
      <c r="M2488" t="s">
        <v>2911</v>
      </c>
      <c r="N2488" t="s">
        <v>76</v>
      </c>
      <c r="O2488" t="s">
        <v>64</v>
      </c>
      <c r="P2488" t="s">
        <v>65</v>
      </c>
      <c r="Q2488">
        <v>313</v>
      </c>
      <c r="R2488">
        <v>313</v>
      </c>
      <c r="S2488">
        <v>313</v>
      </c>
      <c r="T2488">
        <v>313</v>
      </c>
      <c r="U2488">
        <v>313</v>
      </c>
      <c r="V2488">
        <v>265</v>
      </c>
      <c r="W2488">
        <v>193</v>
      </c>
      <c r="X2488">
        <v>73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96</v>
      </c>
      <c r="AG2488">
        <v>0</v>
      </c>
      <c r="AH2488">
        <v>0</v>
      </c>
      <c r="AI2488">
        <v>96</v>
      </c>
      <c r="AJ2488">
        <v>0</v>
      </c>
      <c r="AT2488" s="1">
        <v>494.66</v>
      </c>
      <c r="AU2488" s="1">
        <v>154828.58000000002</v>
      </c>
      <c r="AV2488" s="1">
        <v>47487.360000000001</v>
      </c>
      <c r="AW2488" s="1">
        <v>36110.18</v>
      </c>
      <c r="AX2488" t="s">
        <v>613</v>
      </c>
    </row>
    <row r="2489" spans="1:50" x14ac:dyDescent="0.25">
      <c r="A2489" t="s">
        <v>6878</v>
      </c>
      <c r="B2489" t="s">
        <v>6870</v>
      </c>
      <c r="C2489" t="s">
        <v>6879</v>
      </c>
      <c r="D2489" t="s">
        <v>6880</v>
      </c>
      <c r="E2489" t="s">
        <v>76</v>
      </c>
      <c r="F2489" t="s">
        <v>306</v>
      </c>
      <c r="G2489" t="s">
        <v>56</v>
      </c>
      <c r="H2489" t="s">
        <v>757</v>
      </c>
      <c r="I2489" t="s">
        <v>90</v>
      </c>
      <c r="J2489" t="s">
        <v>307</v>
      </c>
      <c r="K2489" t="s">
        <v>308</v>
      </c>
      <c r="L2489" t="s">
        <v>6874</v>
      </c>
      <c r="M2489" t="s">
        <v>6881</v>
      </c>
      <c r="N2489" t="s">
        <v>76</v>
      </c>
      <c r="O2489" t="s">
        <v>64</v>
      </c>
      <c r="P2489" t="s">
        <v>65</v>
      </c>
      <c r="Q2489">
        <v>785</v>
      </c>
      <c r="R2489">
        <v>743</v>
      </c>
      <c r="S2489">
        <v>743</v>
      </c>
      <c r="T2489">
        <v>743</v>
      </c>
      <c r="U2489">
        <v>743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960</v>
      </c>
      <c r="AG2489">
        <v>0</v>
      </c>
      <c r="AH2489">
        <v>0</v>
      </c>
      <c r="AI2489">
        <v>960</v>
      </c>
      <c r="AJ2489">
        <v>180</v>
      </c>
      <c r="AT2489" s="1">
        <v>487.29</v>
      </c>
      <c r="AU2489" s="1">
        <v>382522.65</v>
      </c>
      <c r="AV2489" s="1">
        <v>467798.4</v>
      </c>
      <c r="AW2489" s="1">
        <v>0</v>
      </c>
      <c r="AX2489" t="s">
        <v>308</v>
      </c>
    </row>
    <row r="2490" spans="1:50" x14ac:dyDescent="0.25">
      <c r="A2490" t="s">
        <v>6882</v>
      </c>
      <c r="B2490" t="s">
        <v>6870</v>
      </c>
      <c r="C2490" t="s">
        <v>3349</v>
      </c>
      <c r="D2490" t="s">
        <v>6883</v>
      </c>
      <c r="E2490" t="s">
        <v>76</v>
      </c>
      <c r="F2490" t="s">
        <v>900</v>
      </c>
      <c r="G2490" t="s">
        <v>71</v>
      </c>
      <c r="H2490" t="s">
        <v>6036</v>
      </c>
      <c r="I2490" t="s">
        <v>230</v>
      </c>
      <c r="J2490" t="s">
        <v>901</v>
      </c>
      <c r="K2490" t="s">
        <v>902</v>
      </c>
      <c r="L2490" t="s">
        <v>6874</v>
      </c>
      <c r="M2490" t="s">
        <v>2911</v>
      </c>
      <c r="N2490" t="s">
        <v>76</v>
      </c>
      <c r="O2490" t="s">
        <v>76</v>
      </c>
      <c r="P2490" t="s">
        <v>110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160</v>
      </c>
      <c r="AG2490">
        <v>0</v>
      </c>
      <c r="AH2490">
        <v>0</v>
      </c>
      <c r="AI2490">
        <v>160</v>
      </c>
      <c r="AJ2490">
        <v>0</v>
      </c>
      <c r="AT2490" s="1">
        <v>629.16999999999996</v>
      </c>
      <c r="AU2490" s="1">
        <v>0</v>
      </c>
      <c r="AV2490" s="1">
        <v>100667.2</v>
      </c>
      <c r="AW2490" s="1">
        <v>0</v>
      </c>
      <c r="AX2490" t="s">
        <v>902</v>
      </c>
    </row>
    <row r="2491" spans="1:50" x14ac:dyDescent="0.25">
      <c r="A2491" t="s">
        <v>8618</v>
      </c>
      <c r="B2491" t="s">
        <v>6870</v>
      </c>
      <c r="C2491" t="s">
        <v>171</v>
      </c>
      <c r="D2491" t="s">
        <v>8619</v>
      </c>
      <c r="E2491" t="s">
        <v>76</v>
      </c>
      <c r="F2491" t="s">
        <v>329</v>
      </c>
      <c r="G2491" t="s">
        <v>71</v>
      </c>
      <c r="H2491" t="s">
        <v>6890</v>
      </c>
      <c r="I2491" t="s">
        <v>73</v>
      </c>
      <c r="J2491" t="s">
        <v>330</v>
      </c>
      <c r="K2491" t="s">
        <v>331</v>
      </c>
      <c r="L2491" t="s">
        <v>6874</v>
      </c>
      <c r="M2491" t="s">
        <v>2911</v>
      </c>
      <c r="N2491" t="s">
        <v>76</v>
      </c>
      <c r="O2491" t="s">
        <v>76</v>
      </c>
      <c r="P2491" t="s">
        <v>110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30</v>
      </c>
      <c r="AF2491">
        <v>0</v>
      </c>
      <c r="AG2491">
        <v>0</v>
      </c>
      <c r="AH2491">
        <v>0</v>
      </c>
      <c r="AI2491">
        <v>30</v>
      </c>
      <c r="AJ2491">
        <v>0</v>
      </c>
      <c r="AT2491" s="1">
        <v>335.33839999999998</v>
      </c>
      <c r="AU2491" s="1">
        <v>0</v>
      </c>
      <c r="AV2491" s="1">
        <v>10060.152</v>
      </c>
      <c r="AW2491" s="1">
        <v>0</v>
      </c>
      <c r="AX2491" t="s">
        <v>331</v>
      </c>
    </row>
    <row r="2492" spans="1:50" x14ac:dyDescent="0.25">
      <c r="A2492" t="s">
        <v>6884</v>
      </c>
      <c r="B2492" t="s">
        <v>6870</v>
      </c>
      <c r="C2492" t="s">
        <v>6885</v>
      </c>
      <c r="D2492" t="s">
        <v>6886</v>
      </c>
      <c r="E2492" t="s">
        <v>76</v>
      </c>
      <c r="F2492" t="s">
        <v>748</v>
      </c>
      <c r="G2492" t="s">
        <v>56</v>
      </c>
      <c r="H2492" t="s">
        <v>757</v>
      </c>
      <c r="I2492" t="s">
        <v>58</v>
      </c>
      <c r="J2492" t="s">
        <v>749</v>
      </c>
      <c r="K2492" t="s">
        <v>750</v>
      </c>
      <c r="L2492" t="s">
        <v>6874</v>
      </c>
      <c r="M2492" t="s">
        <v>6887</v>
      </c>
      <c r="N2492" t="s">
        <v>76</v>
      </c>
      <c r="O2492" t="s">
        <v>76</v>
      </c>
      <c r="P2492" t="s">
        <v>65</v>
      </c>
      <c r="Q2492">
        <v>635</v>
      </c>
      <c r="R2492">
        <v>634</v>
      </c>
      <c r="S2492">
        <v>634</v>
      </c>
      <c r="T2492">
        <v>634</v>
      </c>
      <c r="U2492">
        <v>590</v>
      </c>
      <c r="V2492">
        <v>522</v>
      </c>
      <c r="W2492">
        <v>378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T2492" s="1">
        <v>654.04</v>
      </c>
      <c r="AU2492" s="1">
        <v>415315.39999999997</v>
      </c>
      <c r="AV2492" s="1">
        <v>0</v>
      </c>
      <c r="AW2492" s="1">
        <v>0</v>
      </c>
      <c r="AX2492" t="s">
        <v>750</v>
      </c>
    </row>
    <row r="2493" spans="1:50" x14ac:dyDescent="0.25">
      <c r="A2493" t="s">
        <v>6888</v>
      </c>
      <c r="B2493" t="s">
        <v>6870</v>
      </c>
      <c r="C2493" t="s">
        <v>171</v>
      </c>
      <c r="D2493" t="s">
        <v>6889</v>
      </c>
      <c r="E2493" t="s">
        <v>76</v>
      </c>
      <c r="F2493" t="s">
        <v>2410</v>
      </c>
      <c r="G2493" t="s">
        <v>71</v>
      </c>
      <c r="H2493" t="s">
        <v>6890</v>
      </c>
      <c r="I2493" t="s">
        <v>230</v>
      </c>
      <c r="J2493" t="s">
        <v>2411</v>
      </c>
      <c r="K2493" t="s">
        <v>2412</v>
      </c>
      <c r="L2493" t="s">
        <v>6874</v>
      </c>
      <c r="M2493" t="s">
        <v>2911</v>
      </c>
      <c r="N2493" t="s">
        <v>76</v>
      </c>
      <c r="O2493" t="s">
        <v>76</v>
      </c>
      <c r="P2493" t="s">
        <v>110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98</v>
      </c>
      <c r="AG2493">
        <v>0</v>
      </c>
      <c r="AH2493">
        <v>0</v>
      </c>
      <c r="AI2493">
        <v>98</v>
      </c>
      <c r="AJ2493">
        <v>0</v>
      </c>
      <c r="AT2493" s="1">
        <v>932.62369999999999</v>
      </c>
      <c r="AU2493" s="1">
        <v>0</v>
      </c>
      <c r="AV2493" s="1">
        <v>91397.122600000002</v>
      </c>
      <c r="AW2493" s="1">
        <v>0</v>
      </c>
      <c r="AX2493" t="s">
        <v>2412</v>
      </c>
    </row>
    <row r="2494" spans="1:50" x14ac:dyDescent="0.25">
      <c r="A2494" t="s">
        <v>6891</v>
      </c>
      <c r="B2494" t="s">
        <v>6870</v>
      </c>
      <c r="C2494" t="s">
        <v>143</v>
      </c>
      <c r="D2494" t="s">
        <v>6892</v>
      </c>
      <c r="E2494" t="s">
        <v>76</v>
      </c>
      <c r="F2494" t="s">
        <v>242</v>
      </c>
      <c r="G2494" t="s">
        <v>56</v>
      </c>
      <c r="H2494" t="s">
        <v>757</v>
      </c>
      <c r="I2494" t="s">
        <v>58</v>
      </c>
      <c r="J2494" t="s">
        <v>243</v>
      </c>
      <c r="K2494" t="s">
        <v>244</v>
      </c>
      <c r="L2494" t="s">
        <v>6874</v>
      </c>
      <c r="M2494" t="s">
        <v>2911</v>
      </c>
      <c r="N2494" t="s">
        <v>76</v>
      </c>
      <c r="O2494" t="s">
        <v>76</v>
      </c>
      <c r="P2494" t="s">
        <v>65</v>
      </c>
      <c r="Q2494">
        <v>84</v>
      </c>
      <c r="R2494">
        <v>84</v>
      </c>
      <c r="S2494">
        <v>36</v>
      </c>
      <c r="T2494">
        <v>36</v>
      </c>
      <c r="U2494">
        <v>20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162</v>
      </c>
      <c r="AI2494">
        <v>162</v>
      </c>
      <c r="AJ2494">
        <v>0</v>
      </c>
      <c r="AT2494" s="1">
        <v>937.8252</v>
      </c>
      <c r="AU2494" s="1">
        <v>78777.316800000001</v>
      </c>
      <c r="AV2494" s="1">
        <v>151927.68239999999</v>
      </c>
      <c r="AW2494" s="1">
        <v>0</v>
      </c>
      <c r="AX2494" t="s">
        <v>244</v>
      </c>
    </row>
    <row r="2495" spans="1:50" x14ac:dyDescent="0.25">
      <c r="A2495" t="s">
        <v>6893</v>
      </c>
      <c r="B2495" t="s">
        <v>6870</v>
      </c>
      <c r="C2495" t="s">
        <v>6894</v>
      </c>
      <c r="D2495" t="s">
        <v>6895</v>
      </c>
      <c r="E2495" t="s">
        <v>76</v>
      </c>
      <c r="F2495" t="s">
        <v>708</v>
      </c>
      <c r="G2495" t="s">
        <v>56</v>
      </c>
      <c r="H2495" t="s">
        <v>757</v>
      </c>
      <c r="I2495" t="s">
        <v>58</v>
      </c>
      <c r="J2495" t="s">
        <v>709</v>
      </c>
      <c r="K2495" t="s">
        <v>710</v>
      </c>
      <c r="L2495" t="s">
        <v>6874</v>
      </c>
      <c r="M2495" t="s">
        <v>2911</v>
      </c>
      <c r="N2495" t="s">
        <v>76</v>
      </c>
      <c r="O2495" t="s">
        <v>76</v>
      </c>
      <c r="P2495" t="s">
        <v>65</v>
      </c>
      <c r="Q2495">
        <v>57</v>
      </c>
      <c r="R2495">
        <v>73</v>
      </c>
      <c r="S2495">
        <v>36</v>
      </c>
      <c r="T2495">
        <v>36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100</v>
      </c>
      <c r="AF2495">
        <v>0</v>
      </c>
      <c r="AG2495">
        <v>0</v>
      </c>
      <c r="AH2495">
        <v>84</v>
      </c>
      <c r="AI2495">
        <v>184</v>
      </c>
      <c r="AJ2495">
        <v>320</v>
      </c>
      <c r="AT2495" s="1">
        <v>739.02</v>
      </c>
      <c r="AU2495" s="1">
        <v>42124.14</v>
      </c>
      <c r="AV2495" s="1">
        <v>135979.68</v>
      </c>
      <c r="AW2495" s="1">
        <v>0</v>
      </c>
      <c r="AX2495" t="s">
        <v>710</v>
      </c>
    </row>
    <row r="2496" spans="1:50" x14ac:dyDescent="0.25">
      <c r="A2496" t="s">
        <v>6896</v>
      </c>
      <c r="B2496" t="s">
        <v>6870</v>
      </c>
      <c r="C2496" t="s">
        <v>3349</v>
      </c>
      <c r="D2496" t="s">
        <v>6897</v>
      </c>
      <c r="E2496" t="s">
        <v>76</v>
      </c>
      <c r="F2496" t="s">
        <v>1214</v>
      </c>
      <c r="G2496" t="s">
        <v>71</v>
      </c>
      <c r="H2496" t="s">
        <v>757</v>
      </c>
      <c r="I2496" t="s">
        <v>107</v>
      </c>
      <c r="J2496" t="s">
        <v>1215</v>
      </c>
      <c r="K2496" t="s">
        <v>1216</v>
      </c>
      <c r="L2496" t="s">
        <v>6874</v>
      </c>
      <c r="M2496" t="s">
        <v>2911</v>
      </c>
      <c r="N2496" t="s">
        <v>76</v>
      </c>
      <c r="O2496" t="s">
        <v>76</v>
      </c>
      <c r="P2496" t="s">
        <v>65</v>
      </c>
      <c r="Q2496">
        <v>22</v>
      </c>
      <c r="R2496">
        <v>22</v>
      </c>
      <c r="S2496">
        <v>22</v>
      </c>
      <c r="T2496">
        <v>22</v>
      </c>
      <c r="U2496">
        <v>7</v>
      </c>
      <c r="V2496">
        <v>7</v>
      </c>
      <c r="W2496">
        <v>7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180</v>
      </c>
      <c r="AI2496">
        <v>180</v>
      </c>
      <c r="AJ2496">
        <v>720</v>
      </c>
      <c r="AT2496" s="1">
        <v>588.84</v>
      </c>
      <c r="AU2496" s="1">
        <v>12954.480000000001</v>
      </c>
      <c r="AV2496" s="1">
        <v>105991.20000000001</v>
      </c>
      <c r="AW2496" s="1">
        <v>0</v>
      </c>
      <c r="AX2496" t="s">
        <v>1216</v>
      </c>
    </row>
    <row r="2497" spans="1:50" x14ac:dyDescent="0.25">
      <c r="A2497" t="s">
        <v>6898</v>
      </c>
      <c r="B2497" t="s">
        <v>6870</v>
      </c>
      <c r="C2497" t="s">
        <v>1743</v>
      </c>
      <c r="D2497" t="s">
        <v>6899</v>
      </c>
      <c r="E2497" t="s">
        <v>76</v>
      </c>
      <c r="F2497" t="s">
        <v>293</v>
      </c>
      <c r="G2497" t="s">
        <v>71</v>
      </c>
      <c r="H2497" t="s">
        <v>76</v>
      </c>
      <c r="I2497" t="s">
        <v>73</v>
      </c>
      <c r="J2497" t="s">
        <v>294</v>
      </c>
      <c r="K2497" t="s">
        <v>295</v>
      </c>
      <c r="L2497" t="s">
        <v>6874</v>
      </c>
      <c r="M2497" t="s">
        <v>6900</v>
      </c>
      <c r="N2497" t="s">
        <v>6901</v>
      </c>
      <c r="O2497" t="s">
        <v>885</v>
      </c>
      <c r="P2497" t="s">
        <v>110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T2497" s="1" t="s">
        <v>78</v>
      </c>
      <c r="AU2497" s="1" t="s">
        <v>78</v>
      </c>
      <c r="AV2497" s="1">
        <v>0</v>
      </c>
      <c r="AW2497" s="1">
        <v>0</v>
      </c>
      <c r="AX2497" t="s">
        <v>295</v>
      </c>
    </row>
    <row r="2498" spans="1:50" x14ac:dyDescent="0.25">
      <c r="A2498" t="s">
        <v>6902</v>
      </c>
      <c r="B2498" t="s">
        <v>6870</v>
      </c>
      <c r="C2498" t="s">
        <v>6903</v>
      </c>
      <c r="D2498" t="s">
        <v>6904</v>
      </c>
      <c r="E2498" t="s">
        <v>76</v>
      </c>
      <c r="F2498" t="s">
        <v>55</v>
      </c>
      <c r="G2498" t="s">
        <v>56</v>
      </c>
      <c r="H2498" t="s">
        <v>757</v>
      </c>
      <c r="I2498" t="s">
        <v>58</v>
      </c>
      <c r="J2498" t="s">
        <v>59</v>
      </c>
      <c r="K2498" t="s">
        <v>60</v>
      </c>
      <c r="L2498" t="s">
        <v>6874</v>
      </c>
      <c r="M2498" t="s">
        <v>6905</v>
      </c>
      <c r="N2498" t="s">
        <v>76</v>
      </c>
      <c r="O2498" t="s">
        <v>757</v>
      </c>
      <c r="P2498" t="s">
        <v>65</v>
      </c>
      <c r="Q2498">
        <v>135</v>
      </c>
      <c r="R2498">
        <v>135</v>
      </c>
      <c r="S2498">
        <v>135</v>
      </c>
      <c r="T2498">
        <v>118</v>
      </c>
      <c r="U2498">
        <v>36</v>
      </c>
      <c r="V2498">
        <v>36</v>
      </c>
      <c r="W2498">
        <v>36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10</v>
      </c>
      <c r="AF2498">
        <v>0</v>
      </c>
      <c r="AG2498">
        <v>0</v>
      </c>
      <c r="AH2498">
        <v>78</v>
      </c>
      <c r="AI2498">
        <v>88</v>
      </c>
      <c r="AJ2498">
        <v>204</v>
      </c>
      <c r="AT2498" s="1">
        <v>634.97</v>
      </c>
      <c r="AU2498" s="1">
        <v>85720.95</v>
      </c>
      <c r="AV2498" s="1">
        <v>55877.36</v>
      </c>
      <c r="AW2498" s="1">
        <v>0</v>
      </c>
      <c r="AX2498" t="s">
        <v>60</v>
      </c>
    </row>
    <row r="2499" spans="1:50" x14ac:dyDescent="0.25">
      <c r="A2499" t="s">
        <v>6906</v>
      </c>
      <c r="B2499" t="s">
        <v>6870</v>
      </c>
      <c r="C2499" t="s">
        <v>3349</v>
      </c>
      <c r="D2499" t="s">
        <v>6907</v>
      </c>
      <c r="E2499" t="s">
        <v>76</v>
      </c>
      <c r="F2499" t="s">
        <v>480</v>
      </c>
      <c r="G2499" t="s">
        <v>71</v>
      </c>
      <c r="H2499" t="s">
        <v>6036</v>
      </c>
      <c r="I2499" t="s">
        <v>73</v>
      </c>
      <c r="J2499" t="s">
        <v>481</v>
      </c>
      <c r="K2499" t="s">
        <v>482</v>
      </c>
      <c r="L2499" t="s">
        <v>6874</v>
      </c>
      <c r="M2499" t="s">
        <v>2911</v>
      </c>
      <c r="N2499" t="s">
        <v>76</v>
      </c>
      <c r="O2499" t="s">
        <v>76</v>
      </c>
      <c r="P2499" t="s">
        <v>110</v>
      </c>
      <c r="Q2499">
        <v>2</v>
      </c>
      <c r="R2499">
        <v>2</v>
      </c>
      <c r="S2499">
        <v>2</v>
      </c>
      <c r="T2499">
        <v>2</v>
      </c>
      <c r="U2499">
        <v>2</v>
      </c>
      <c r="V2499">
        <v>2</v>
      </c>
      <c r="W2499">
        <v>2</v>
      </c>
      <c r="X2499">
        <v>2</v>
      </c>
      <c r="Y2499">
        <v>2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T2499" s="1">
        <v>398.16</v>
      </c>
      <c r="AU2499" s="1">
        <v>796.32</v>
      </c>
      <c r="AV2499" s="1">
        <v>0</v>
      </c>
      <c r="AW2499" s="1">
        <v>796.32</v>
      </c>
      <c r="AX2499" t="s">
        <v>482</v>
      </c>
    </row>
    <row r="2500" spans="1:50" x14ac:dyDescent="0.25">
      <c r="A2500" t="s">
        <v>6908</v>
      </c>
      <c r="B2500" t="s">
        <v>6870</v>
      </c>
      <c r="C2500" t="s">
        <v>6909</v>
      </c>
      <c r="D2500" t="s">
        <v>6910</v>
      </c>
      <c r="E2500" t="s">
        <v>76</v>
      </c>
      <c r="F2500" t="s">
        <v>306</v>
      </c>
      <c r="G2500" t="s">
        <v>56</v>
      </c>
      <c r="H2500" t="s">
        <v>6873</v>
      </c>
      <c r="I2500" t="s">
        <v>90</v>
      </c>
      <c r="J2500" t="s">
        <v>307</v>
      </c>
      <c r="K2500" t="s">
        <v>308</v>
      </c>
      <c r="L2500" t="s">
        <v>6874</v>
      </c>
      <c r="M2500" t="s">
        <v>6911</v>
      </c>
      <c r="N2500" t="s">
        <v>76</v>
      </c>
      <c r="O2500" t="s">
        <v>64</v>
      </c>
      <c r="P2500" t="s">
        <v>6875</v>
      </c>
      <c r="Q2500">
        <v>21914</v>
      </c>
      <c r="R2500">
        <v>20402</v>
      </c>
      <c r="S2500">
        <v>20402</v>
      </c>
      <c r="T2500">
        <v>18890</v>
      </c>
      <c r="U2500">
        <v>18806</v>
      </c>
      <c r="V2500">
        <v>2198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7642</v>
      </c>
      <c r="AG2500">
        <v>0</v>
      </c>
      <c r="AH2500">
        <v>0</v>
      </c>
      <c r="AI2500">
        <v>7642</v>
      </c>
      <c r="AJ2500">
        <v>7504</v>
      </c>
      <c r="AT2500" s="1">
        <v>278.38</v>
      </c>
      <c r="AU2500" s="1">
        <v>6100419.3200000003</v>
      </c>
      <c r="AV2500" s="1">
        <v>2127379.96</v>
      </c>
      <c r="AW2500" s="1">
        <v>0</v>
      </c>
      <c r="AX2500" t="s">
        <v>308</v>
      </c>
    </row>
    <row r="2501" spans="1:50" x14ac:dyDescent="0.25">
      <c r="A2501" t="s">
        <v>6912</v>
      </c>
      <c r="B2501" t="s">
        <v>6870</v>
      </c>
      <c r="C2501" t="s">
        <v>143</v>
      </c>
      <c r="D2501" t="s">
        <v>6913</v>
      </c>
      <c r="E2501" t="s">
        <v>1294</v>
      </c>
      <c r="F2501" t="s">
        <v>55</v>
      </c>
      <c r="G2501" t="s">
        <v>56</v>
      </c>
      <c r="H2501" t="s">
        <v>757</v>
      </c>
      <c r="I2501" t="s">
        <v>58</v>
      </c>
      <c r="J2501" t="s">
        <v>59</v>
      </c>
      <c r="K2501" t="s">
        <v>60</v>
      </c>
      <c r="L2501" t="s">
        <v>6874</v>
      </c>
      <c r="M2501" t="s">
        <v>2911</v>
      </c>
      <c r="N2501" t="s">
        <v>76</v>
      </c>
      <c r="O2501" t="s">
        <v>757</v>
      </c>
      <c r="P2501" t="s">
        <v>65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T2501" s="1" t="s">
        <v>78</v>
      </c>
      <c r="AU2501" s="1" t="s">
        <v>78</v>
      </c>
      <c r="AV2501" s="1">
        <v>0</v>
      </c>
      <c r="AW2501" s="1">
        <v>0</v>
      </c>
      <c r="AX2501" t="s">
        <v>60</v>
      </c>
    </row>
    <row r="2502" spans="1:50" x14ac:dyDescent="0.25">
      <c r="A2502" t="s">
        <v>6914</v>
      </c>
      <c r="B2502" t="s">
        <v>6870</v>
      </c>
      <c r="C2502" t="s">
        <v>6885</v>
      </c>
      <c r="D2502" t="s">
        <v>6915</v>
      </c>
      <c r="E2502" t="s">
        <v>76</v>
      </c>
      <c r="F2502" t="s">
        <v>242</v>
      </c>
      <c r="G2502" t="s">
        <v>56</v>
      </c>
      <c r="H2502" t="s">
        <v>757</v>
      </c>
      <c r="I2502" t="s">
        <v>58</v>
      </c>
      <c r="J2502" t="s">
        <v>243</v>
      </c>
      <c r="K2502" t="s">
        <v>244</v>
      </c>
      <c r="L2502" t="s">
        <v>6874</v>
      </c>
      <c r="M2502" t="s">
        <v>6905</v>
      </c>
      <c r="N2502" t="s">
        <v>76</v>
      </c>
      <c r="O2502" t="s">
        <v>76</v>
      </c>
      <c r="P2502" t="s">
        <v>65</v>
      </c>
      <c r="Q2502">
        <v>192</v>
      </c>
      <c r="R2502">
        <v>159</v>
      </c>
      <c r="S2502">
        <v>159</v>
      </c>
      <c r="T2502">
        <v>159</v>
      </c>
      <c r="U2502">
        <v>42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81</v>
      </c>
      <c r="AI2502">
        <v>81</v>
      </c>
      <c r="AJ2502">
        <v>315</v>
      </c>
      <c r="AT2502" s="1">
        <v>998.42</v>
      </c>
      <c r="AU2502" s="1">
        <v>191696.63999999998</v>
      </c>
      <c r="AV2502" s="1">
        <v>80872.01999999999</v>
      </c>
      <c r="AW2502" s="1">
        <v>0</v>
      </c>
      <c r="AX2502" t="s">
        <v>244</v>
      </c>
    </row>
    <row r="2503" spans="1:50" x14ac:dyDescent="0.25">
      <c r="A2503" t="s">
        <v>8530</v>
      </c>
      <c r="B2503" t="s">
        <v>6870</v>
      </c>
      <c r="C2503" t="s">
        <v>171</v>
      </c>
      <c r="D2503" t="s">
        <v>8531</v>
      </c>
      <c r="E2503" t="s">
        <v>76</v>
      </c>
      <c r="F2503" t="s">
        <v>2805</v>
      </c>
      <c r="G2503" t="s">
        <v>71</v>
      </c>
      <c r="H2503" t="s">
        <v>6890</v>
      </c>
      <c r="I2503" t="s">
        <v>230</v>
      </c>
      <c r="J2503" t="s">
        <v>2806</v>
      </c>
      <c r="K2503" t="s">
        <v>2807</v>
      </c>
      <c r="L2503" t="s">
        <v>6874</v>
      </c>
      <c r="M2503" t="s">
        <v>2911</v>
      </c>
      <c r="N2503" t="s">
        <v>76</v>
      </c>
      <c r="O2503" t="s">
        <v>76</v>
      </c>
      <c r="P2503" t="s">
        <v>110</v>
      </c>
      <c r="Q2503">
        <v>69</v>
      </c>
      <c r="R2503">
        <v>66</v>
      </c>
      <c r="S2503">
        <v>66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120</v>
      </c>
      <c r="AT2503" s="1">
        <v>356.24639999999999</v>
      </c>
      <c r="AU2503" s="1">
        <v>24581.0016</v>
      </c>
      <c r="AV2503" s="1">
        <v>0</v>
      </c>
      <c r="AW2503" s="1">
        <v>0</v>
      </c>
      <c r="AX2503" t="s">
        <v>2807</v>
      </c>
    </row>
    <row r="2504" spans="1:50" x14ac:dyDescent="0.25">
      <c r="A2504" t="s">
        <v>8620</v>
      </c>
      <c r="B2504" t="s">
        <v>6870</v>
      </c>
      <c r="C2504" t="s">
        <v>143</v>
      </c>
      <c r="D2504" t="s">
        <v>8621</v>
      </c>
      <c r="E2504" t="s">
        <v>943</v>
      </c>
      <c r="F2504" t="s">
        <v>159</v>
      </c>
      <c r="G2504" t="s">
        <v>56</v>
      </c>
      <c r="H2504" t="s">
        <v>757</v>
      </c>
      <c r="I2504" t="s">
        <v>90</v>
      </c>
      <c r="J2504" t="s">
        <v>91</v>
      </c>
      <c r="K2504" t="s">
        <v>160</v>
      </c>
      <c r="L2504" t="s">
        <v>6874</v>
      </c>
      <c r="M2504" t="s">
        <v>2911</v>
      </c>
      <c r="N2504" t="s">
        <v>76</v>
      </c>
      <c r="O2504" t="s">
        <v>76</v>
      </c>
      <c r="P2504" t="s">
        <v>65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5</v>
      </c>
      <c r="AH2504">
        <v>0</v>
      </c>
      <c r="AI2504">
        <v>5</v>
      </c>
      <c r="AJ2504">
        <v>0</v>
      </c>
      <c r="AT2504" s="1">
        <v>485.52460000000002</v>
      </c>
      <c r="AU2504" s="1">
        <v>0</v>
      </c>
      <c r="AV2504" s="1">
        <v>2427.623</v>
      </c>
      <c r="AW2504" s="1">
        <v>0</v>
      </c>
      <c r="AX2504" t="s">
        <v>160</v>
      </c>
    </row>
    <row r="2505" spans="1:50" x14ac:dyDescent="0.25">
      <c r="A2505" t="s">
        <v>8622</v>
      </c>
      <c r="B2505" t="s">
        <v>6870</v>
      </c>
      <c r="C2505" t="s">
        <v>143</v>
      </c>
      <c r="D2505" t="s">
        <v>8623</v>
      </c>
      <c r="E2505" t="s">
        <v>76</v>
      </c>
      <c r="F2505" t="s">
        <v>2209</v>
      </c>
      <c r="G2505" t="s">
        <v>56</v>
      </c>
      <c r="H2505" t="s">
        <v>757</v>
      </c>
      <c r="I2505" t="s">
        <v>1849</v>
      </c>
      <c r="J2505" t="s">
        <v>2210</v>
      </c>
      <c r="K2505" t="s">
        <v>2211</v>
      </c>
      <c r="L2505" t="s">
        <v>6874</v>
      </c>
      <c r="M2505" t="s">
        <v>2911</v>
      </c>
      <c r="N2505" t="s">
        <v>76</v>
      </c>
      <c r="O2505" t="s">
        <v>64</v>
      </c>
      <c r="P2505" t="s">
        <v>65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T2505" s="1" t="s">
        <v>78</v>
      </c>
      <c r="AU2505" s="1" t="s">
        <v>78</v>
      </c>
      <c r="AV2505" s="1">
        <v>0</v>
      </c>
      <c r="AW2505" s="1">
        <v>0</v>
      </c>
      <c r="AX2505" t="s">
        <v>2211</v>
      </c>
    </row>
    <row r="2506" spans="1:50" x14ac:dyDescent="0.25">
      <c r="A2506" t="s">
        <v>6916</v>
      </c>
      <c r="B2506" t="s">
        <v>6870</v>
      </c>
      <c r="C2506" t="s">
        <v>6909</v>
      </c>
      <c r="D2506" t="s">
        <v>6917</v>
      </c>
      <c r="E2506" t="s">
        <v>76</v>
      </c>
      <c r="F2506" t="s">
        <v>2233</v>
      </c>
      <c r="G2506" t="s">
        <v>56</v>
      </c>
      <c r="H2506" t="s">
        <v>757</v>
      </c>
      <c r="I2506" t="s">
        <v>90</v>
      </c>
      <c r="J2506" t="s">
        <v>505</v>
      </c>
      <c r="K2506" t="s">
        <v>2234</v>
      </c>
      <c r="L2506" t="s">
        <v>6874</v>
      </c>
      <c r="M2506" t="s">
        <v>6887</v>
      </c>
      <c r="N2506" t="s">
        <v>76</v>
      </c>
      <c r="O2506" t="s">
        <v>76</v>
      </c>
      <c r="P2506" t="s">
        <v>65</v>
      </c>
      <c r="Q2506">
        <v>335</v>
      </c>
      <c r="R2506">
        <v>316</v>
      </c>
      <c r="S2506">
        <v>316</v>
      </c>
      <c r="T2506">
        <v>304</v>
      </c>
      <c r="U2506">
        <v>232</v>
      </c>
      <c r="V2506">
        <v>23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624</v>
      </c>
      <c r="AG2506">
        <v>0</v>
      </c>
      <c r="AH2506">
        <v>0</v>
      </c>
      <c r="AI2506">
        <v>624</v>
      </c>
      <c r="AJ2506">
        <v>84</v>
      </c>
      <c r="AT2506" s="1">
        <v>499.46</v>
      </c>
      <c r="AU2506" s="1">
        <v>167319.1</v>
      </c>
      <c r="AV2506" s="1">
        <v>311663.03999999998</v>
      </c>
      <c r="AW2506" s="1">
        <v>0</v>
      </c>
      <c r="AX2506" t="s">
        <v>2234</v>
      </c>
    </row>
    <row r="2507" spans="1:50" x14ac:dyDescent="0.25">
      <c r="A2507" t="s">
        <v>6918</v>
      </c>
      <c r="B2507" t="s">
        <v>6870</v>
      </c>
      <c r="C2507" t="s">
        <v>6879</v>
      </c>
      <c r="D2507" t="s">
        <v>6919</v>
      </c>
      <c r="E2507" t="s">
        <v>76</v>
      </c>
      <c r="F2507" t="s">
        <v>306</v>
      </c>
      <c r="G2507" t="s">
        <v>56</v>
      </c>
      <c r="H2507" t="s">
        <v>6873</v>
      </c>
      <c r="I2507" t="s">
        <v>90</v>
      </c>
      <c r="J2507" t="s">
        <v>307</v>
      </c>
      <c r="K2507" t="s">
        <v>308</v>
      </c>
      <c r="L2507" t="s">
        <v>6874</v>
      </c>
      <c r="M2507" t="s">
        <v>6920</v>
      </c>
      <c r="N2507" t="s">
        <v>76</v>
      </c>
      <c r="O2507" t="s">
        <v>64</v>
      </c>
      <c r="P2507" t="s">
        <v>6875</v>
      </c>
      <c r="Q2507">
        <v>326</v>
      </c>
      <c r="R2507">
        <v>326</v>
      </c>
      <c r="S2507">
        <v>326</v>
      </c>
      <c r="T2507">
        <v>326</v>
      </c>
      <c r="U2507">
        <v>326</v>
      </c>
      <c r="V2507">
        <v>326</v>
      </c>
      <c r="W2507">
        <v>326</v>
      </c>
      <c r="X2507">
        <v>326</v>
      </c>
      <c r="Y2507">
        <v>1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350</v>
      </c>
      <c r="AG2507">
        <v>0</v>
      </c>
      <c r="AH2507">
        <v>0</v>
      </c>
      <c r="AI2507">
        <v>350</v>
      </c>
      <c r="AJ2507">
        <v>460</v>
      </c>
      <c r="AT2507" s="1">
        <v>450.3</v>
      </c>
      <c r="AU2507" s="1">
        <v>146797.80000000002</v>
      </c>
      <c r="AV2507" s="1">
        <v>157605</v>
      </c>
      <c r="AW2507" s="1">
        <v>146797.80000000002</v>
      </c>
      <c r="AX2507" t="s">
        <v>308</v>
      </c>
    </row>
    <row r="2508" spans="1:50" x14ac:dyDescent="0.25">
      <c r="A2508" t="s">
        <v>6921</v>
      </c>
      <c r="B2508" t="s">
        <v>6870</v>
      </c>
      <c r="C2508" t="s">
        <v>143</v>
      </c>
      <c r="D2508" t="s">
        <v>6922</v>
      </c>
      <c r="E2508" t="s">
        <v>6517</v>
      </c>
      <c r="F2508" t="s">
        <v>755</v>
      </c>
      <c r="G2508" t="s">
        <v>56</v>
      </c>
      <c r="H2508" t="s">
        <v>757</v>
      </c>
      <c r="I2508" t="s">
        <v>90</v>
      </c>
      <c r="J2508" t="s">
        <v>91</v>
      </c>
      <c r="K2508" t="s">
        <v>756</v>
      </c>
      <c r="L2508" t="s">
        <v>6874</v>
      </c>
      <c r="M2508" t="s">
        <v>2911</v>
      </c>
      <c r="N2508" t="s">
        <v>76</v>
      </c>
      <c r="O2508" t="s">
        <v>757</v>
      </c>
      <c r="P2508" t="s">
        <v>65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5</v>
      </c>
      <c r="AG2508">
        <v>0</v>
      </c>
      <c r="AH2508">
        <v>0</v>
      </c>
      <c r="AI2508">
        <v>5</v>
      </c>
      <c r="AJ2508">
        <v>15</v>
      </c>
      <c r="AT2508" s="1">
        <v>469.67</v>
      </c>
      <c r="AU2508" s="1">
        <v>0</v>
      </c>
      <c r="AV2508" s="1">
        <v>2348.35</v>
      </c>
      <c r="AW2508" s="1">
        <v>0</v>
      </c>
      <c r="AX2508" t="s">
        <v>756</v>
      </c>
    </row>
    <row r="2509" spans="1:50" x14ac:dyDescent="0.25">
      <c r="A2509" t="s">
        <v>6923</v>
      </c>
      <c r="B2509" t="s">
        <v>6870</v>
      </c>
      <c r="C2509" t="s">
        <v>3349</v>
      </c>
      <c r="D2509" t="s">
        <v>6924</v>
      </c>
      <c r="E2509" t="s">
        <v>76</v>
      </c>
      <c r="F2509" t="s">
        <v>1214</v>
      </c>
      <c r="G2509" t="s">
        <v>71</v>
      </c>
      <c r="H2509" t="s">
        <v>757</v>
      </c>
      <c r="I2509" t="s">
        <v>107</v>
      </c>
      <c r="J2509" t="s">
        <v>1215</v>
      </c>
      <c r="K2509" t="s">
        <v>1216</v>
      </c>
      <c r="L2509" t="s">
        <v>6874</v>
      </c>
      <c r="M2509" t="s">
        <v>2911</v>
      </c>
      <c r="N2509" t="s">
        <v>76</v>
      </c>
      <c r="O2509" t="s">
        <v>76</v>
      </c>
      <c r="P2509" t="s">
        <v>65</v>
      </c>
      <c r="Q2509">
        <v>40</v>
      </c>
      <c r="R2509">
        <v>39</v>
      </c>
      <c r="S2509">
        <v>39</v>
      </c>
      <c r="T2509">
        <v>39</v>
      </c>
      <c r="U2509">
        <v>14</v>
      </c>
      <c r="V2509">
        <v>14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180</v>
      </c>
      <c r="AI2509">
        <v>180</v>
      </c>
      <c r="AJ2509">
        <v>1440</v>
      </c>
      <c r="AT2509" s="1">
        <v>543.63</v>
      </c>
      <c r="AU2509" s="1">
        <v>21745.200000000001</v>
      </c>
      <c r="AV2509" s="1">
        <v>97853.4</v>
      </c>
      <c r="AW2509" s="1">
        <v>0</v>
      </c>
      <c r="AX2509" t="s">
        <v>1216</v>
      </c>
    </row>
    <row r="2510" spans="1:50" x14ac:dyDescent="0.25">
      <c r="A2510" t="s">
        <v>8624</v>
      </c>
      <c r="B2510" t="s">
        <v>6870</v>
      </c>
      <c r="C2510" t="s">
        <v>143</v>
      </c>
      <c r="D2510" t="s">
        <v>8625</v>
      </c>
      <c r="E2510" t="s">
        <v>76</v>
      </c>
      <c r="F2510" t="s">
        <v>1848</v>
      </c>
      <c r="G2510" t="s">
        <v>56</v>
      </c>
      <c r="H2510" t="s">
        <v>757</v>
      </c>
      <c r="I2510" t="s">
        <v>1849</v>
      </c>
      <c r="J2510" t="s">
        <v>1850</v>
      </c>
      <c r="K2510" t="s">
        <v>1851</v>
      </c>
      <c r="L2510" t="s">
        <v>6874</v>
      </c>
      <c r="M2510" t="s">
        <v>2911</v>
      </c>
      <c r="N2510" t="s">
        <v>76</v>
      </c>
      <c r="O2510" t="s">
        <v>757</v>
      </c>
      <c r="P2510" t="s">
        <v>65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3</v>
      </c>
      <c r="AT2510" s="1" t="s">
        <v>78</v>
      </c>
      <c r="AU2510" s="1" t="s">
        <v>78</v>
      </c>
      <c r="AV2510" s="1">
        <v>0</v>
      </c>
      <c r="AW2510" s="1">
        <v>0</v>
      </c>
      <c r="AX2510" t="s">
        <v>1851</v>
      </c>
    </row>
    <row r="2511" spans="1:50" x14ac:dyDescent="0.25">
      <c r="A2511" t="s">
        <v>6925</v>
      </c>
      <c r="B2511" t="s">
        <v>6870</v>
      </c>
      <c r="C2511" t="s">
        <v>171</v>
      </c>
      <c r="D2511" t="s">
        <v>6926</v>
      </c>
      <c r="E2511" t="s">
        <v>76</v>
      </c>
      <c r="F2511" t="s">
        <v>1591</v>
      </c>
      <c r="G2511" t="s">
        <v>71</v>
      </c>
      <c r="H2511" t="s">
        <v>757</v>
      </c>
      <c r="I2511" t="s">
        <v>674</v>
      </c>
      <c r="J2511" t="s">
        <v>1592</v>
      </c>
      <c r="K2511" t="s">
        <v>1593</v>
      </c>
      <c r="L2511" t="s">
        <v>6874</v>
      </c>
      <c r="M2511" t="s">
        <v>2911</v>
      </c>
      <c r="N2511" t="s">
        <v>76</v>
      </c>
      <c r="O2511" t="s">
        <v>76</v>
      </c>
      <c r="P2511" t="s">
        <v>65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288</v>
      </c>
      <c r="AG2511">
        <v>0</v>
      </c>
      <c r="AH2511">
        <v>0</v>
      </c>
      <c r="AI2511">
        <v>288</v>
      </c>
      <c r="AJ2511">
        <v>0</v>
      </c>
      <c r="AT2511" s="1">
        <v>413.74</v>
      </c>
      <c r="AU2511" s="1">
        <v>0</v>
      </c>
      <c r="AV2511" s="1">
        <v>119157.12</v>
      </c>
      <c r="AW2511" s="1">
        <v>0</v>
      </c>
      <c r="AX2511" t="s">
        <v>1593</v>
      </c>
    </row>
    <row r="2512" spans="1:50" x14ac:dyDescent="0.25">
      <c r="A2512" t="s">
        <v>8626</v>
      </c>
      <c r="B2512" t="s">
        <v>6870</v>
      </c>
      <c r="C2512" t="s">
        <v>143</v>
      </c>
      <c r="D2512" t="s">
        <v>8627</v>
      </c>
      <c r="E2512" t="s">
        <v>6927</v>
      </c>
      <c r="F2512" t="s">
        <v>741</v>
      </c>
      <c r="G2512" t="s">
        <v>56</v>
      </c>
      <c r="H2512" t="s">
        <v>757</v>
      </c>
      <c r="I2512" t="s">
        <v>58</v>
      </c>
      <c r="J2512" t="s">
        <v>740</v>
      </c>
      <c r="K2512" t="s">
        <v>742</v>
      </c>
      <c r="L2512" t="s">
        <v>6874</v>
      </c>
      <c r="M2512" t="s">
        <v>2911</v>
      </c>
      <c r="N2512" t="s">
        <v>76</v>
      </c>
      <c r="O2512" t="s">
        <v>76</v>
      </c>
      <c r="P2512" t="s">
        <v>65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50</v>
      </c>
      <c r="AF2512">
        <v>0</v>
      </c>
      <c r="AG2512">
        <v>0</v>
      </c>
      <c r="AH2512">
        <v>0</v>
      </c>
      <c r="AI2512">
        <v>50</v>
      </c>
      <c r="AJ2512">
        <v>10</v>
      </c>
      <c r="AT2512" s="1">
        <v>634.37289999999996</v>
      </c>
      <c r="AU2512" s="1">
        <v>0</v>
      </c>
      <c r="AV2512" s="1">
        <v>31718.644999999997</v>
      </c>
      <c r="AW2512" s="1">
        <v>0</v>
      </c>
      <c r="AX2512" t="s">
        <v>742</v>
      </c>
    </row>
    <row r="2513" spans="1:50" x14ac:dyDescent="0.25">
      <c r="A2513" t="s">
        <v>6928</v>
      </c>
      <c r="B2513" t="s">
        <v>6870</v>
      </c>
      <c r="C2513" t="s">
        <v>6909</v>
      </c>
      <c r="D2513" t="s">
        <v>6929</v>
      </c>
      <c r="E2513" t="s">
        <v>76</v>
      </c>
      <c r="F2513" t="s">
        <v>306</v>
      </c>
      <c r="G2513" t="s">
        <v>56</v>
      </c>
      <c r="H2513" t="s">
        <v>6873</v>
      </c>
      <c r="I2513" t="s">
        <v>90</v>
      </c>
      <c r="J2513" t="s">
        <v>307</v>
      </c>
      <c r="K2513" t="s">
        <v>308</v>
      </c>
      <c r="L2513" t="s">
        <v>6874</v>
      </c>
      <c r="M2513" t="s">
        <v>6920</v>
      </c>
      <c r="N2513" t="s">
        <v>76</v>
      </c>
      <c r="O2513" t="s">
        <v>64</v>
      </c>
      <c r="P2513" t="s">
        <v>6875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480</v>
      </c>
      <c r="AG2513">
        <v>0</v>
      </c>
      <c r="AH2513">
        <v>0</v>
      </c>
      <c r="AI2513">
        <v>480</v>
      </c>
      <c r="AJ2513">
        <v>550</v>
      </c>
      <c r="AT2513" s="1">
        <v>278.38</v>
      </c>
      <c r="AU2513" s="1">
        <v>0</v>
      </c>
      <c r="AV2513" s="1">
        <v>133622.39999999999</v>
      </c>
      <c r="AW2513" s="1">
        <v>0</v>
      </c>
      <c r="AX2513" t="s">
        <v>308</v>
      </c>
    </row>
    <row r="2514" spans="1:50" x14ac:dyDescent="0.25">
      <c r="A2514" t="s">
        <v>8628</v>
      </c>
      <c r="B2514" t="s">
        <v>6870</v>
      </c>
      <c r="C2514" t="s">
        <v>143</v>
      </c>
      <c r="D2514" t="s">
        <v>8629</v>
      </c>
      <c r="E2514" t="s">
        <v>6517</v>
      </c>
      <c r="F2514" t="s">
        <v>755</v>
      </c>
      <c r="G2514" t="s">
        <v>56</v>
      </c>
      <c r="H2514" t="s">
        <v>757</v>
      </c>
      <c r="I2514" t="s">
        <v>90</v>
      </c>
      <c r="J2514" t="s">
        <v>91</v>
      </c>
      <c r="K2514" t="s">
        <v>756</v>
      </c>
      <c r="L2514" t="s">
        <v>6874</v>
      </c>
      <c r="M2514" t="s">
        <v>2911</v>
      </c>
      <c r="N2514" t="s">
        <v>76</v>
      </c>
      <c r="O2514" t="s">
        <v>757</v>
      </c>
      <c r="P2514" t="s">
        <v>65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20</v>
      </c>
      <c r="AT2514" s="1" t="s">
        <v>78</v>
      </c>
      <c r="AU2514" s="1" t="s">
        <v>78</v>
      </c>
      <c r="AV2514" s="1">
        <v>0</v>
      </c>
      <c r="AW2514" s="1">
        <v>0</v>
      </c>
      <c r="AX2514" t="s">
        <v>756</v>
      </c>
    </row>
    <row r="2515" spans="1:50" x14ac:dyDescent="0.25">
      <c r="A2515" t="s">
        <v>8532</v>
      </c>
      <c r="B2515" t="s">
        <v>6870</v>
      </c>
      <c r="C2515" t="s">
        <v>171</v>
      </c>
      <c r="D2515" t="s">
        <v>8533</v>
      </c>
      <c r="E2515" t="s">
        <v>76</v>
      </c>
      <c r="F2515" t="s">
        <v>1958</v>
      </c>
      <c r="G2515" t="s">
        <v>71</v>
      </c>
      <c r="H2515" t="s">
        <v>6890</v>
      </c>
      <c r="I2515" t="s">
        <v>355</v>
      </c>
      <c r="J2515" t="s">
        <v>1959</v>
      </c>
      <c r="K2515" t="s">
        <v>1960</v>
      </c>
      <c r="L2515" t="s">
        <v>6874</v>
      </c>
      <c r="M2515" t="s">
        <v>2911</v>
      </c>
      <c r="N2515" t="s">
        <v>76</v>
      </c>
      <c r="O2515" t="s">
        <v>76</v>
      </c>
      <c r="P2515" t="s">
        <v>110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70</v>
      </c>
      <c r="AT2515" s="1" t="s">
        <v>78</v>
      </c>
      <c r="AU2515" s="1" t="s">
        <v>78</v>
      </c>
      <c r="AV2515" s="1">
        <v>0</v>
      </c>
      <c r="AW2515" s="1">
        <v>0</v>
      </c>
      <c r="AX2515" t="s">
        <v>1960</v>
      </c>
    </row>
    <row r="2516" spans="1:50" x14ac:dyDescent="0.25">
      <c r="A2516" t="s">
        <v>6930</v>
      </c>
      <c r="B2516" t="s">
        <v>6870</v>
      </c>
      <c r="C2516" t="s">
        <v>6909</v>
      </c>
      <c r="D2516" t="s">
        <v>6931</v>
      </c>
      <c r="E2516" t="s">
        <v>76</v>
      </c>
      <c r="F2516" t="s">
        <v>6932</v>
      </c>
      <c r="G2516" t="s">
        <v>56</v>
      </c>
      <c r="H2516" t="s">
        <v>757</v>
      </c>
      <c r="I2516" t="s">
        <v>90</v>
      </c>
      <c r="J2516" t="s">
        <v>91</v>
      </c>
      <c r="K2516" t="s">
        <v>6933</v>
      </c>
      <c r="L2516" t="s">
        <v>6874</v>
      </c>
      <c r="M2516" t="s">
        <v>6887</v>
      </c>
      <c r="N2516" t="s">
        <v>76</v>
      </c>
      <c r="O2516" t="s">
        <v>76</v>
      </c>
      <c r="P2516" t="s">
        <v>65</v>
      </c>
      <c r="Q2516">
        <v>703</v>
      </c>
      <c r="R2516">
        <v>691</v>
      </c>
      <c r="S2516">
        <v>691</v>
      </c>
      <c r="T2516">
        <v>595</v>
      </c>
      <c r="U2516">
        <v>499</v>
      </c>
      <c r="V2516">
        <v>235</v>
      </c>
      <c r="W2516">
        <v>1</v>
      </c>
      <c r="X2516">
        <v>1</v>
      </c>
      <c r="Y2516">
        <v>1</v>
      </c>
      <c r="Z2516">
        <v>1</v>
      </c>
      <c r="AA2516">
        <v>1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96</v>
      </c>
      <c r="AT2516" s="1">
        <v>513.54999999999995</v>
      </c>
      <c r="AU2516" s="1">
        <v>361025.64999999997</v>
      </c>
      <c r="AV2516" s="1">
        <v>0</v>
      </c>
      <c r="AW2516" s="1">
        <v>513.54999999999995</v>
      </c>
      <c r="AX2516" t="s">
        <v>6933</v>
      </c>
    </row>
    <row r="2517" spans="1:50" x14ac:dyDescent="0.25">
      <c r="A2517" t="s">
        <v>6934</v>
      </c>
      <c r="B2517" t="s">
        <v>6870</v>
      </c>
      <c r="C2517" t="s">
        <v>171</v>
      </c>
      <c r="D2517" t="s">
        <v>6935</v>
      </c>
      <c r="E2517" t="s">
        <v>76</v>
      </c>
      <c r="F2517" t="s">
        <v>1591</v>
      </c>
      <c r="G2517" t="s">
        <v>71</v>
      </c>
      <c r="H2517" t="s">
        <v>757</v>
      </c>
      <c r="I2517" t="s">
        <v>674</v>
      </c>
      <c r="J2517" t="s">
        <v>1592</v>
      </c>
      <c r="K2517" t="s">
        <v>1593</v>
      </c>
      <c r="L2517" t="s">
        <v>6874</v>
      </c>
      <c r="M2517" t="s">
        <v>2911</v>
      </c>
      <c r="N2517" t="s">
        <v>76</v>
      </c>
      <c r="O2517" t="s">
        <v>76</v>
      </c>
      <c r="P2517" t="s">
        <v>65</v>
      </c>
      <c r="Q2517">
        <v>254</v>
      </c>
      <c r="R2517">
        <v>179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3154</v>
      </c>
      <c r="AG2517">
        <v>0</v>
      </c>
      <c r="AH2517">
        <v>0</v>
      </c>
      <c r="AI2517">
        <v>3154</v>
      </c>
      <c r="AJ2517">
        <v>12</v>
      </c>
      <c r="AT2517" s="1">
        <v>445.53</v>
      </c>
      <c r="AU2517" s="1">
        <v>113164.62</v>
      </c>
      <c r="AV2517" s="1">
        <v>1405201.6199999999</v>
      </c>
      <c r="AW2517" s="1">
        <v>0</v>
      </c>
      <c r="AX2517" t="s">
        <v>1593</v>
      </c>
    </row>
    <row r="2518" spans="1:50" x14ac:dyDescent="0.25">
      <c r="A2518" t="s">
        <v>6936</v>
      </c>
      <c r="B2518" t="s">
        <v>6870</v>
      </c>
      <c r="C2518" t="s">
        <v>6885</v>
      </c>
      <c r="D2518" t="s">
        <v>6937</v>
      </c>
      <c r="E2518" t="s">
        <v>76</v>
      </c>
      <c r="F2518" t="s">
        <v>1789</v>
      </c>
      <c r="G2518" t="s">
        <v>56</v>
      </c>
      <c r="H2518" t="s">
        <v>757</v>
      </c>
      <c r="I2518" t="s">
        <v>58</v>
      </c>
      <c r="J2518" t="s">
        <v>1790</v>
      </c>
      <c r="K2518" t="s">
        <v>1791</v>
      </c>
      <c r="L2518" t="s">
        <v>6874</v>
      </c>
      <c r="M2518" t="s">
        <v>6905</v>
      </c>
      <c r="N2518" t="s">
        <v>76</v>
      </c>
      <c r="O2518" t="s">
        <v>76</v>
      </c>
      <c r="P2518" t="s">
        <v>65</v>
      </c>
      <c r="Q2518">
        <v>688</v>
      </c>
      <c r="R2518">
        <v>681</v>
      </c>
      <c r="S2518">
        <v>681</v>
      </c>
      <c r="T2518">
        <v>681</v>
      </c>
      <c r="U2518">
        <v>177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T2518" s="1">
        <v>580.6</v>
      </c>
      <c r="AU2518" s="1">
        <v>399452.8</v>
      </c>
      <c r="AV2518" s="1">
        <v>0</v>
      </c>
      <c r="AW2518" s="1">
        <v>0</v>
      </c>
      <c r="AX2518" t="s">
        <v>1791</v>
      </c>
    </row>
    <row r="2519" spans="1:50" x14ac:dyDescent="0.25">
      <c r="A2519" t="s">
        <v>6938</v>
      </c>
      <c r="B2519" t="s">
        <v>6870</v>
      </c>
      <c r="C2519" t="s">
        <v>6871</v>
      </c>
      <c r="D2519" t="s">
        <v>6939</v>
      </c>
      <c r="E2519" t="s">
        <v>76</v>
      </c>
      <c r="F2519" t="s">
        <v>1789</v>
      </c>
      <c r="G2519" t="s">
        <v>56</v>
      </c>
      <c r="H2519" t="s">
        <v>757</v>
      </c>
      <c r="I2519" t="s">
        <v>58</v>
      </c>
      <c r="J2519" t="s">
        <v>1790</v>
      </c>
      <c r="K2519" t="s">
        <v>1791</v>
      </c>
      <c r="L2519" t="s">
        <v>6874</v>
      </c>
      <c r="M2519" t="s">
        <v>6887</v>
      </c>
      <c r="N2519" t="s">
        <v>76</v>
      </c>
      <c r="O2519" t="s">
        <v>76</v>
      </c>
      <c r="P2519" t="s">
        <v>65</v>
      </c>
      <c r="Q2519">
        <v>249</v>
      </c>
      <c r="R2519">
        <v>247</v>
      </c>
      <c r="S2519">
        <v>247</v>
      </c>
      <c r="T2519">
        <v>247</v>
      </c>
      <c r="U2519">
        <v>247</v>
      </c>
      <c r="V2519">
        <v>217</v>
      </c>
      <c r="W2519">
        <v>217</v>
      </c>
      <c r="X2519">
        <v>217</v>
      </c>
      <c r="Y2519">
        <v>217</v>
      </c>
      <c r="Z2519">
        <v>49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T2519" s="1">
        <v>575.67999999999995</v>
      </c>
      <c r="AU2519" s="1">
        <v>143344.31999999998</v>
      </c>
      <c r="AV2519" s="1">
        <v>0</v>
      </c>
      <c r="AW2519" s="1">
        <v>124922.55999999998</v>
      </c>
      <c r="AX2519" t="s">
        <v>1791</v>
      </c>
    </row>
    <row r="2520" spans="1:50" x14ac:dyDescent="0.25">
      <c r="A2520" t="s">
        <v>6940</v>
      </c>
      <c r="B2520" t="s">
        <v>6870</v>
      </c>
      <c r="C2520" t="s">
        <v>3349</v>
      </c>
      <c r="D2520" t="s">
        <v>6941</v>
      </c>
      <c r="E2520" t="s">
        <v>76</v>
      </c>
      <c r="F2520" t="s">
        <v>900</v>
      </c>
      <c r="G2520" t="s">
        <v>71</v>
      </c>
      <c r="H2520" t="s">
        <v>6036</v>
      </c>
      <c r="I2520" t="s">
        <v>230</v>
      </c>
      <c r="J2520" t="s">
        <v>901</v>
      </c>
      <c r="K2520" t="s">
        <v>902</v>
      </c>
      <c r="L2520" t="s">
        <v>6874</v>
      </c>
      <c r="M2520" t="s">
        <v>2911</v>
      </c>
      <c r="N2520" t="s">
        <v>76</v>
      </c>
      <c r="O2520" t="s">
        <v>76</v>
      </c>
      <c r="P2520" t="s">
        <v>110</v>
      </c>
      <c r="Q2520">
        <v>11</v>
      </c>
      <c r="R2520">
        <v>6</v>
      </c>
      <c r="S2520">
        <v>6</v>
      </c>
      <c r="T2520">
        <v>6</v>
      </c>
      <c r="U2520">
        <v>6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70</v>
      </c>
      <c r="AG2520">
        <v>0</v>
      </c>
      <c r="AH2520">
        <v>0</v>
      </c>
      <c r="AI2520">
        <v>70</v>
      </c>
      <c r="AJ2520">
        <v>0</v>
      </c>
      <c r="AT2520" s="1">
        <v>629.16999999999996</v>
      </c>
      <c r="AU2520" s="1">
        <v>6920.87</v>
      </c>
      <c r="AV2520" s="1">
        <v>44041.899999999994</v>
      </c>
      <c r="AW2520" s="1">
        <v>0</v>
      </c>
      <c r="AX2520" t="s">
        <v>902</v>
      </c>
    </row>
    <row r="2521" spans="1:50" x14ac:dyDescent="0.25">
      <c r="A2521" t="s">
        <v>6942</v>
      </c>
      <c r="B2521" t="s">
        <v>6870</v>
      </c>
      <c r="C2521" t="s">
        <v>6885</v>
      </c>
      <c r="D2521" t="s">
        <v>6943</v>
      </c>
      <c r="E2521" t="s">
        <v>76</v>
      </c>
      <c r="F2521" t="s">
        <v>2360</v>
      </c>
      <c r="G2521" t="s">
        <v>116</v>
      </c>
      <c r="H2521" t="s">
        <v>757</v>
      </c>
      <c r="I2521" t="s">
        <v>2361</v>
      </c>
      <c r="J2521" t="s">
        <v>2362</v>
      </c>
      <c r="K2521" t="s">
        <v>2363</v>
      </c>
      <c r="L2521" t="s">
        <v>6874</v>
      </c>
      <c r="M2521" t="s">
        <v>6887</v>
      </c>
      <c r="N2521" t="s">
        <v>76</v>
      </c>
      <c r="O2521" t="s">
        <v>76</v>
      </c>
      <c r="P2521" t="s">
        <v>65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18</v>
      </c>
      <c r="AF2521">
        <v>0</v>
      </c>
      <c r="AG2521">
        <v>0</v>
      </c>
      <c r="AH2521">
        <v>0</v>
      </c>
      <c r="AI2521">
        <v>18</v>
      </c>
      <c r="AJ2521">
        <v>178</v>
      </c>
      <c r="AT2521" s="1">
        <v>262.74</v>
      </c>
      <c r="AU2521" s="1">
        <v>0</v>
      </c>
      <c r="AV2521" s="1">
        <v>4729.32</v>
      </c>
      <c r="AW2521" s="1">
        <v>0</v>
      </c>
      <c r="AX2521" t="s">
        <v>2363</v>
      </c>
    </row>
    <row r="2522" spans="1:50" x14ac:dyDescent="0.25">
      <c r="A2522" t="s">
        <v>6944</v>
      </c>
      <c r="B2522" t="s">
        <v>6870</v>
      </c>
      <c r="C2522" t="s">
        <v>143</v>
      </c>
      <c r="D2522" t="s">
        <v>6945</v>
      </c>
      <c r="E2522" t="s">
        <v>76</v>
      </c>
      <c r="F2522" t="s">
        <v>2152</v>
      </c>
      <c r="G2522" t="s">
        <v>56</v>
      </c>
      <c r="H2522" t="s">
        <v>757</v>
      </c>
      <c r="I2522" t="s">
        <v>1849</v>
      </c>
      <c r="J2522" t="s">
        <v>2153</v>
      </c>
      <c r="K2522" t="s">
        <v>2154</v>
      </c>
      <c r="L2522" t="s">
        <v>6874</v>
      </c>
      <c r="M2522" t="s">
        <v>2911</v>
      </c>
      <c r="N2522" t="s">
        <v>76</v>
      </c>
      <c r="O2522" t="s">
        <v>757</v>
      </c>
      <c r="P2522" t="s">
        <v>65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2</v>
      </c>
      <c r="AT2522" s="1" t="s">
        <v>78</v>
      </c>
      <c r="AU2522" s="1" t="s">
        <v>78</v>
      </c>
      <c r="AV2522" s="1">
        <v>0</v>
      </c>
      <c r="AW2522" s="1">
        <v>0</v>
      </c>
      <c r="AX2522" t="s">
        <v>2154</v>
      </c>
    </row>
    <row r="2523" spans="1:50" x14ac:dyDescent="0.25">
      <c r="A2523" t="s">
        <v>6946</v>
      </c>
      <c r="B2523" t="s">
        <v>6870</v>
      </c>
      <c r="C2523" t="s">
        <v>143</v>
      </c>
      <c r="D2523" t="s">
        <v>6947</v>
      </c>
      <c r="E2523" t="s">
        <v>3876</v>
      </c>
      <c r="F2523" t="s">
        <v>409</v>
      </c>
      <c r="G2523" t="s">
        <v>56</v>
      </c>
      <c r="H2523" t="s">
        <v>757</v>
      </c>
      <c r="I2523" t="s">
        <v>90</v>
      </c>
      <c r="J2523" t="s">
        <v>307</v>
      </c>
      <c r="K2523" t="s">
        <v>410</v>
      </c>
      <c r="L2523" t="s">
        <v>6874</v>
      </c>
      <c r="M2523" t="s">
        <v>2911</v>
      </c>
      <c r="N2523" t="s">
        <v>76</v>
      </c>
      <c r="O2523" t="s">
        <v>76</v>
      </c>
      <c r="P2523" t="s">
        <v>65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T2523" s="1" t="s">
        <v>78</v>
      </c>
      <c r="AU2523" s="1" t="s">
        <v>78</v>
      </c>
      <c r="AV2523" s="1">
        <v>0</v>
      </c>
      <c r="AW2523" s="1">
        <v>0</v>
      </c>
      <c r="AX2523" t="s">
        <v>410</v>
      </c>
    </row>
    <row r="2524" spans="1:50" x14ac:dyDescent="0.25">
      <c r="A2524" t="s">
        <v>6948</v>
      </c>
      <c r="B2524" t="s">
        <v>6870</v>
      </c>
      <c r="C2524" t="s">
        <v>6885</v>
      </c>
      <c r="D2524" t="s">
        <v>6949</v>
      </c>
      <c r="E2524" t="s">
        <v>76</v>
      </c>
      <c r="F2524" t="s">
        <v>1789</v>
      </c>
      <c r="G2524" t="s">
        <v>56</v>
      </c>
      <c r="H2524" t="s">
        <v>757</v>
      </c>
      <c r="I2524" t="s">
        <v>58</v>
      </c>
      <c r="J2524" t="s">
        <v>1790</v>
      </c>
      <c r="K2524" t="s">
        <v>1791</v>
      </c>
      <c r="L2524" t="s">
        <v>6874</v>
      </c>
      <c r="M2524" t="s">
        <v>6905</v>
      </c>
      <c r="N2524" t="s">
        <v>76</v>
      </c>
      <c r="O2524" t="s">
        <v>76</v>
      </c>
      <c r="P2524" t="s">
        <v>65</v>
      </c>
      <c r="Q2524">
        <v>2</v>
      </c>
      <c r="R2524">
        <v>2</v>
      </c>
      <c r="S2524">
        <v>2</v>
      </c>
      <c r="T2524">
        <v>2</v>
      </c>
      <c r="U2524">
        <v>2</v>
      </c>
      <c r="V2524">
        <v>2</v>
      </c>
      <c r="W2524">
        <v>2</v>
      </c>
      <c r="X2524">
        <v>2</v>
      </c>
      <c r="Y2524">
        <v>1</v>
      </c>
      <c r="Z2524">
        <v>1</v>
      </c>
      <c r="AA2524">
        <v>1</v>
      </c>
      <c r="AB2524">
        <v>1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T2524" s="1">
        <v>701.95</v>
      </c>
      <c r="AU2524" s="1">
        <v>1403.9</v>
      </c>
      <c r="AV2524" s="1">
        <v>0</v>
      </c>
      <c r="AW2524" s="1">
        <v>1403.9</v>
      </c>
      <c r="AX2524" t="s">
        <v>1791</v>
      </c>
    </row>
    <row r="2525" spans="1:50" x14ac:dyDescent="0.25">
      <c r="A2525" t="s">
        <v>6950</v>
      </c>
      <c r="B2525" t="s">
        <v>6870</v>
      </c>
      <c r="C2525" t="s">
        <v>143</v>
      </c>
      <c r="D2525" t="s">
        <v>6951</v>
      </c>
      <c r="E2525" t="s">
        <v>6952</v>
      </c>
      <c r="F2525" t="s">
        <v>504</v>
      </c>
      <c r="G2525" t="s">
        <v>56</v>
      </c>
      <c r="H2525" t="s">
        <v>757</v>
      </c>
      <c r="I2525" t="s">
        <v>90</v>
      </c>
      <c r="J2525" t="s">
        <v>505</v>
      </c>
      <c r="K2525" t="s">
        <v>506</v>
      </c>
      <c r="L2525" t="s">
        <v>6874</v>
      </c>
      <c r="M2525" t="s">
        <v>2911</v>
      </c>
      <c r="N2525" t="s">
        <v>76</v>
      </c>
      <c r="O2525" t="s">
        <v>76</v>
      </c>
      <c r="P2525" t="s">
        <v>65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2</v>
      </c>
      <c r="AH2525">
        <v>0</v>
      </c>
      <c r="AI2525">
        <v>2</v>
      </c>
      <c r="AJ2525">
        <v>0</v>
      </c>
      <c r="AT2525" s="1">
        <v>498.24849999999998</v>
      </c>
      <c r="AU2525" s="1">
        <v>0</v>
      </c>
      <c r="AV2525" s="1">
        <v>996.49699999999996</v>
      </c>
      <c r="AW2525" s="1">
        <v>0</v>
      </c>
      <c r="AX2525" t="s">
        <v>506</v>
      </c>
    </row>
    <row r="2526" spans="1:50" x14ac:dyDescent="0.25">
      <c r="A2526" t="s">
        <v>6953</v>
      </c>
      <c r="B2526" t="s">
        <v>6870</v>
      </c>
      <c r="C2526" t="s">
        <v>6885</v>
      </c>
      <c r="D2526" t="s">
        <v>6954</v>
      </c>
      <c r="E2526" t="s">
        <v>76</v>
      </c>
      <c r="F2526" t="s">
        <v>748</v>
      </c>
      <c r="G2526" t="s">
        <v>56</v>
      </c>
      <c r="H2526" t="s">
        <v>757</v>
      </c>
      <c r="I2526" t="s">
        <v>58</v>
      </c>
      <c r="J2526" t="s">
        <v>749</v>
      </c>
      <c r="K2526" t="s">
        <v>750</v>
      </c>
      <c r="L2526" t="s">
        <v>6874</v>
      </c>
      <c r="M2526" t="s">
        <v>6887</v>
      </c>
      <c r="N2526" t="s">
        <v>76</v>
      </c>
      <c r="O2526" t="s">
        <v>76</v>
      </c>
      <c r="P2526" t="s">
        <v>65</v>
      </c>
      <c r="Q2526">
        <v>290</v>
      </c>
      <c r="R2526">
        <v>288</v>
      </c>
      <c r="S2526">
        <v>264</v>
      </c>
      <c r="T2526">
        <v>264</v>
      </c>
      <c r="U2526">
        <v>264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360</v>
      </c>
      <c r="AI2526">
        <v>360</v>
      </c>
      <c r="AJ2526">
        <v>0</v>
      </c>
      <c r="AT2526" s="1">
        <v>685.56</v>
      </c>
      <c r="AU2526" s="1">
        <v>198812.4</v>
      </c>
      <c r="AV2526" s="1">
        <v>246801.59999999998</v>
      </c>
      <c r="AW2526" s="1">
        <v>0</v>
      </c>
      <c r="AX2526" t="s">
        <v>750</v>
      </c>
    </row>
    <row r="2527" spans="1:50" x14ac:dyDescent="0.25">
      <c r="A2527" t="s">
        <v>6955</v>
      </c>
      <c r="B2527" t="s">
        <v>6870</v>
      </c>
      <c r="C2527" t="s">
        <v>6871</v>
      </c>
      <c r="D2527" t="s">
        <v>6956</v>
      </c>
      <c r="E2527" t="s">
        <v>76</v>
      </c>
      <c r="F2527" t="s">
        <v>748</v>
      </c>
      <c r="G2527" t="s">
        <v>56</v>
      </c>
      <c r="H2527" t="s">
        <v>6873</v>
      </c>
      <c r="I2527" t="s">
        <v>58</v>
      </c>
      <c r="J2527" t="s">
        <v>749</v>
      </c>
      <c r="K2527" t="s">
        <v>750</v>
      </c>
      <c r="L2527" t="s">
        <v>6874</v>
      </c>
      <c r="M2527" t="s">
        <v>2911</v>
      </c>
      <c r="N2527" t="s">
        <v>76</v>
      </c>
      <c r="O2527" t="s">
        <v>76</v>
      </c>
      <c r="P2527" t="s">
        <v>6875</v>
      </c>
      <c r="Q2527">
        <v>670</v>
      </c>
      <c r="R2527">
        <v>670</v>
      </c>
      <c r="S2527">
        <v>670</v>
      </c>
      <c r="T2527">
        <v>670</v>
      </c>
      <c r="U2527">
        <v>670</v>
      </c>
      <c r="V2527">
        <v>670</v>
      </c>
      <c r="W2527">
        <v>670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500</v>
      </c>
      <c r="AT2527" s="1">
        <v>524.52</v>
      </c>
      <c r="AU2527" s="1">
        <v>351428.39999999997</v>
      </c>
      <c r="AV2527" s="1">
        <v>0</v>
      </c>
      <c r="AW2527" s="1">
        <v>0</v>
      </c>
      <c r="AX2527" t="s">
        <v>750</v>
      </c>
    </row>
    <row r="2528" spans="1:50" x14ac:dyDescent="0.25">
      <c r="A2528" t="s">
        <v>6957</v>
      </c>
      <c r="B2528" t="s">
        <v>6870</v>
      </c>
      <c r="C2528" t="s">
        <v>6885</v>
      </c>
      <c r="D2528" t="s">
        <v>6958</v>
      </c>
      <c r="E2528" t="s">
        <v>76</v>
      </c>
      <c r="F2528" t="s">
        <v>708</v>
      </c>
      <c r="G2528" t="s">
        <v>56</v>
      </c>
      <c r="H2528" t="s">
        <v>757</v>
      </c>
      <c r="I2528" t="s">
        <v>58</v>
      </c>
      <c r="J2528" t="s">
        <v>709</v>
      </c>
      <c r="K2528" t="s">
        <v>710</v>
      </c>
      <c r="L2528" t="s">
        <v>6874</v>
      </c>
      <c r="M2528" t="s">
        <v>6887</v>
      </c>
      <c r="N2528" t="s">
        <v>76</v>
      </c>
      <c r="O2528" t="s">
        <v>76</v>
      </c>
      <c r="P2528" t="s">
        <v>65</v>
      </c>
      <c r="Q2528">
        <v>254</v>
      </c>
      <c r="R2528">
        <v>253</v>
      </c>
      <c r="S2528">
        <v>253</v>
      </c>
      <c r="T2528">
        <v>253</v>
      </c>
      <c r="U2528">
        <v>163</v>
      </c>
      <c r="V2528">
        <v>88</v>
      </c>
      <c r="W2528">
        <v>4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420</v>
      </c>
      <c r="AI2528">
        <v>420</v>
      </c>
      <c r="AJ2528">
        <v>84</v>
      </c>
      <c r="AT2528" s="1">
        <v>961.94</v>
      </c>
      <c r="AU2528" s="1">
        <v>244332.76</v>
      </c>
      <c r="AV2528" s="1">
        <v>404014.80000000005</v>
      </c>
      <c r="AW2528" s="1">
        <v>0</v>
      </c>
      <c r="AX2528" t="s">
        <v>710</v>
      </c>
    </row>
    <row r="2529" spans="1:50" x14ac:dyDescent="0.25">
      <c r="A2529" t="s">
        <v>6959</v>
      </c>
      <c r="B2529" t="s">
        <v>6870</v>
      </c>
      <c r="C2529" t="s">
        <v>3349</v>
      </c>
      <c r="D2529" t="s">
        <v>6960</v>
      </c>
      <c r="E2529" t="s">
        <v>76</v>
      </c>
      <c r="F2529" t="s">
        <v>1808</v>
      </c>
      <c r="G2529" t="s">
        <v>71</v>
      </c>
      <c r="H2529" t="s">
        <v>6036</v>
      </c>
      <c r="I2529" t="s">
        <v>73</v>
      </c>
      <c r="J2529" t="s">
        <v>1809</v>
      </c>
      <c r="K2529" t="s">
        <v>1810</v>
      </c>
      <c r="L2529" t="s">
        <v>6874</v>
      </c>
      <c r="M2529" t="s">
        <v>2911</v>
      </c>
      <c r="N2529" t="s">
        <v>76</v>
      </c>
      <c r="O2529" t="s">
        <v>76</v>
      </c>
      <c r="P2529" t="s">
        <v>110</v>
      </c>
      <c r="Q2529">
        <v>5</v>
      </c>
      <c r="R2529">
        <v>5</v>
      </c>
      <c r="S2529">
        <v>5</v>
      </c>
      <c r="T2529">
        <v>5</v>
      </c>
      <c r="U2529">
        <v>5</v>
      </c>
      <c r="V2529">
        <v>5</v>
      </c>
      <c r="W2529">
        <v>5</v>
      </c>
      <c r="X2529">
        <v>5</v>
      </c>
      <c r="Y2529">
        <v>5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T2529" s="1">
        <v>603.71</v>
      </c>
      <c r="AU2529" s="1">
        <v>3018.55</v>
      </c>
      <c r="AV2529" s="1">
        <v>0</v>
      </c>
      <c r="AW2529" s="1">
        <v>3018.55</v>
      </c>
      <c r="AX2529" t="s">
        <v>1810</v>
      </c>
    </row>
    <row r="2530" spans="1:50" x14ac:dyDescent="0.25">
      <c r="A2530" t="s">
        <v>6961</v>
      </c>
      <c r="B2530" t="s">
        <v>6870</v>
      </c>
      <c r="C2530" t="s">
        <v>3349</v>
      </c>
      <c r="D2530" t="s">
        <v>6962</v>
      </c>
      <c r="E2530" t="s">
        <v>76</v>
      </c>
      <c r="F2530" t="s">
        <v>206</v>
      </c>
      <c r="G2530" t="s">
        <v>71</v>
      </c>
      <c r="H2530" t="s">
        <v>6036</v>
      </c>
      <c r="I2530" t="s">
        <v>133</v>
      </c>
      <c r="J2530" t="s">
        <v>207</v>
      </c>
      <c r="K2530" t="s">
        <v>208</v>
      </c>
      <c r="L2530" t="s">
        <v>6874</v>
      </c>
      <c r="M2530" t="s">
        <v>2911</v>
      </c>
      <c r="N2530" t="s">
        <v>76</v>
      </c>
      <c r="O2530" t="s">
        <v>76</v>
      </c>
      <c r="P2530" t="s">
        <v>110</v>
      </c>
      <c r="Q2530">
        <v>4</v>
      </c>
      <c r="R2530">
        <v>4</v>
      </c>
      <c r="S2530">
        <v>4</v>
      </c>
      <c r="T2530">
        <v>4</v>
      </c>
      <c r="U2530">
        <v>4</v>
      </c>
      <c r="V2530">
        <v>4</v>
      </c>
      <c r="W2530">
        <v>4</v>
      </c>
      <c r="X2530">
        <v>4</v>
      </c>
      <c r="Y2530">
        <v>4</v>
      </c>
      <c r="Z2530">
        <v>4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T2530" s="1">
        <v>1183.79</v>
      </c>
      <c r="AU2530" s="1">
        <v>4735.16</v>
      </c>
      <c r="AV2530" s="1">
        <v>0</v>
      </c>
      <c r="AW2530" s="1">
        <v>4735.16</v>
      </c>
      <c r="AX2530" t="s">
        <v>208</v>
      </c>
    </row>
    <row r="2531" spans="1:50" x14ac:dyDescent="0.25">
      <c r="A2531" t="s">
        <v>6963</v>
      </c>
      <c r="B2531" t="s">
        <v>6870</v>
      </c>
      <c r="C2531" t="s">
        <v>143</v>
      </c>
      <c r="D2531" t="s">
        <v>6964</v>
      </c>
      <c r="E2531" t="s">
        <v>76</v>
      </c>
      <c r="F2531" t="s">
        <v>504</v>
      </c>
      <c r="G2531" t="s">
        <v>56</v>
      </c>
      <c r="H2531" t="s">
        <v>757</v>
      </c>
      <c r="I2531" t="s">
        <v>90</v>
      </c>
      <c r="J2531" t="s">
        <v>505</v>
      </c>
      <c r="K2531" t="s">
        <v>506</v>
      </c>
      <c r="L2531" t="s">
        <v>6874</v>
      </c>
      <c r="M2531" t="s">
        <v>2911</v>
      </c>
      <c r="N2531" t="s">
        <v>76</v>
      </c>
      <c r="O2531" t="s">
        <v>76</v>
      </c>
      <c r="P2531" t="s">
        <v>65</v>
      </c>
      <c r="Q2531">
        <v>211</v>
      </c>
      <c r="R2531">
        <v>211</v>
      </c>
      <c r="S2531">
        <v>211</v>
      </c>
      <c r="T2531">
        <v>211</v>
      </c>
      <c r="U2531">
        <v>211</v>
      </c>
      <c r="V2531">
        <v>115</v>
      </c>
      <c r="W2531">
        <v>43</v>
      </c>
      <c r="X2531">
        <v>19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72</v>
      </c>
      <c r="AG2531">
        <v>0</v>
      </c>
      <c r="AH2531">
        <v>0</v>
      </c>
      <c r="AI2531">
        <v>72</v>
      </c>
      <c r="AJ2531">
        <v>24</v>
      </c>
      <c r="AT2531" s="1">
        <v>492.63</v>
      </c>
      <c r="AU2531" s="1">
        <v>103944.93</v>
      </c>
      <c r="AV2531" s="1">
        <v>35469.360000000001</v>
      </c>
      <c r="AW2531" s="1">
        <v>9359.9699999999993</v>
      </c>
      <c r="AX2531" t="s">
        <v>506</v>
      </c>
    </row>
    <row r="2532" spans="1:50" x14ac:dyDescent="0.25">
      <c r="A2532" t="s">
        <v>8630</v>
      </c>
      <c r="B2532" t="s">
        <v>6870</v>
      </c>
      <c r="C2532" t="s">
        <v>171</v>
      </c>
      <c r="D2532" t="s">
        <v>8631</v>
      </c>
      <c r="E2532" t="s">
        <v>76</v>
      </c>
      <c r="F2532" t="s">
        <v>7016</v>
      </c>
      <c r="G2532" t="s">
        <v>71</v>
      </c>
      <c r="H2532" t="s">
        <v>6890</v>
      </c>
      <c r="I2532" t="s">
        <v>73</v>
      </c>
      <c r="J2532" t="s">
        <v>7017</v>
      </c>
      <c r="K2532" t="s">
        <v>6742</v>
      </c>
      <c r="L2532" t="s">
        <v>6874</v>
      </c>
      <c r="M2532" t="s">
        <v>2911</v>
      </c>
      <c r="N2532" t="s">
        <v>76</v>
      </c>
      <c r="O2532" t="s">
        <v>76</v>
      </c>
      <c r="P2532" t="s">
        <v>110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4</v>
      </c>
      <c r="AT2532" s="1" t="s">
        <v>78</v>
      </c>
      <c r="AU2532" s="1" t="s">
        <v>78</v>
      </c>
      <c r="AV2532" s="1">
        <v>0</v>
      </c>
      <c r="AW2532" s="1">
        <v>0</v>
      </c>
      <c r="AX2532" t="s">
        <v>6742</v>
      </c>
    </row>
    <row r="2533" spans="1:50" x14ac:dyDescent="0.25">
      <c r="A2533" t="s">
        <v>6965</v>
      </c>
      <c r="B2533" t="s">
        <v>6870</v>
      </c>
      <c r="C2533" t="s">
        <v>143</v>
      </c>
      <c r="D2533" t="s">
        <v>6966</v>
      </c>
      <c r="E2533" t="s">
        <v>76</v>
      </c>
      <c r="F2533" t="s">
        <v>2209</v>
      </c>
      <c r="G2533" t="s">
        <v>56</v>
      </c>
      <c r="H2533" t="s">
        <v>757</v>
      </c>
      <c r="I2533" t="s">
        <v>1849</v>
      </c>
      <c r="J2533" t="s">
        <v>2210</v>
      </c>
      <c r="K2533" t="s">
        <v>2211</v>
      </c>
      <c r="L2533" t="s">
        <v>6874</v>
      </c>
      <c r="M2533" t="s">
        <v>2911</v>
      </c>
      <c r="N2533" t="s">
        <v>76</v>
      </c>
      <c r="O2533" t="s">
        <v>64</v>
      </c>
      <c r="P2533" t="s">
        <v>65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10</v>
      </c>
      <c r="AI2533">
        <v>10</v>
      </c>
      <c r="AJ2533">
        <v>5</v>
      </c>
      <c r="AT2533" s="1">
        <v>1247.5798</v>
      </c>
      <c r="AU2533" s="1">
        <v>0</v>
      </c>
      <c r="AV2533" s="1">
        <v>12475.797999999999</v>
      </c>
      <c r="AW2533" s="1">
        <v>0</v>
      </c>
      <c r="AX2533" t="s">
        <v>2211</v>
      </c>
    </row>
    <row r="2534" spans="1:50" x14ac:dyDescent="0.25">
      <c r="A2534" t="s">
        <v>6967</v>
      </c>
      <c r="B2534" t="s">
        <v>6870</v>
      </c>
      <c r="C2534" t="s">
        <v>3349</v>
      </c>
      <c r="D2534" t="s">
        <v>6968</v>
      </c>
      <c r="E2534" t="s">
        <v>76</v>
      </c>
      <c r="F2534" t="s">
        <v>1808</v>
      </c>
      <c r="G2534" t="s">
        <v>71</v>
      </c>
      <c r="H2534" t="s">
        <v>6036</v>
      </c>
      <c r="I2534" t="s">
        <v>73</v>
      </c>
      <c r="J2534" t="s">
        <v>1809</v>
      </c>
      <c r="K2534" t="s">
        <v>1810</v>
      </c>
      <c r="L2534" t="s">
        <v>6874</v>
      </c>
      <c r="M2534" t="s">
        <v>2911</v>
      </c>
      <c r="N2534" t="s">
        <v>76</v>
      </c>
      <c r="O2534" t="s">
        <v>76</v>
      </c>
      <c r="P2534" t="s">
        <v>110</v>
      </c>
      <c r="Q2534">
        <v>7</v>
      </c>
      <c r="R2534">
        <v>7</v>
      </c>
      <c r="S2534">
        <v>7</v>
      </c>
      <c r="T2534">
        <v>7</v>
      </c>
      <c r="U2534">
        <v>7</v>
      </c>
      <c r="V2534">
        <v>7</v>
      </c>
      <c r="W2534">
        <v>7</v>
      </c>
      <c r="X2534">
        <v>7</v>
      </c>
      <c r="Y2534">
        <v>7</v>
      </c>
      <c r="Z2534">
        <v>7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T2534" s="1">
        <v>712.13</v>
      </c>
      <c r="AU2534" s="1">
        <v>4984.91</v>
      </c>
      <c r="AV2534" s="1">
        <v>0</v>
      </c>
      <c r="AW2534" s="1">
        <v>4984.91</v>
      </c>
      <c r="AX2534" t="s">
        <v>1810</v>
      </c>
    </row>
    <row r="2535" spans="1:50" x14ac:dyDescent="0.25">
      <c r="A2535" t="s">
        <v>8632</v>
      </c>
      <c r="B2535" t="s">
        <v>6870</v>
      </c>
      <c r="C2535" t="s">
        <v>143</v>
      </c>
      <c r="D2535" t="s">
        <v>8633</v>
      </c>
      <c r="E2535" t="s">
        <v>2627</v>
      </c>
      <c r="F2535" t="s">
        <v>612</v>
      </c>
      <c r="G2535" t="s">
        <v>56</v>
      </c>
      <c r="H2535" t="s">
        <v>757</v>
      </c>
      <c r="I2535" t="s">
        <v>90</v>
      </c>
      <c r="J2535" t="s">
        <v>307</v>
      </c>
      <c r="K2535" t="s">
        <v>613</v>
      </c>
      <c r="L2535" t="s">
        <v>6874</v>
      </c>
      <c r="M2535" t="s">
        <v>2911</v>
      </c>
      <c r="N2535" t="s">
        <v>76</v>
      </c>
      <c r="O2535" t="s">
        <v>64</v>
      </c>
      <c r="P2535" t="s">
        <v>65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30</v>
      </c>
      <c r="AT2535" s="1">
        <v>304.06</v>
      </c>
      <c r="AU2535" s="1">
        <v>0</v>
      </c>
      <c r="AV2535" s="1">
        <v>0</v>
      </c>
      <c r="AW2535" s="1">
        <v>0</v>
      </c>
      <c r="AX2535" t="s">
        <v>613</v>
      </c>
    </row>
    <row r="2536" spans="1:50" x14ac:dyDescent="0.25">
      <c r="A2536" t="s">
        <v>6969</v>
      </c>
      <c r="B2536" t="s">
        <v>6870</v>
      </c>
      <c r="C2536" t="s">
        <v>6970</v>
      </c>
      <c r="D2536" t="s">
        <v>6971</v>
      </c>
      <c r="E2536" t="s">
        <v>76</v>
      </c>
      <c r="F2536" t="s">
        <v>1328</v>
      </c>
      <c r="G2536" t="s">
        <v>116</v>
      </c>
      <c r="H2536" t="s">
        <v>6972</v>
      </c>
      <c r="I2536" t="s">
        <v>117</v>
      </c>
      <c r="J2536" t="s">
        <v>1329</v>
      </c>
      <c r="K2536" t="s">
        <v>1330</v>
      </c>
      <c r="L2536" t="s">
        <v>6874</v>
      </c>
      <c r="M2536" t="s">
        <v>2911</v>
      </c>
      <c r="N2536" t="s">
        <v>76</v>
      </c>
      <c r="O2536" t="s">
        <v>76</v>
      </c>
      <c r="P2536" t="s">
        <v>120</v>
      </c>
      <c r="Q2536">
        <v>1</v>
      </c>
      <c r="R2536">
        <v>1</v>
      </c>
      <c r="S2536">
        <v>1</v>
      </c>
      <c r="T2536">
        <v>1</v>
      </c>
      <c r="U2536">
        <v>1</v>
      </c>
      <c r="V2536">
        <v>1</v>
      </c>
      <c r="W2536">
        <v>1</v>
      </c>
      <c r="X2536">
        <v>1</v>
      </c>
      <c r="Y2536">
        <v>1</v>
      </c>
      <c r="Z2536">
        <v>1</v>
      </c>
      <c r="AA2536">
        <v>1</v>
      </c>
      <c r="AB2536">
        <v>1</v>
      </c>
      <c r="AC2536">
        <v>1</v>
      </c>
      <c r="AD2536">
        <v>1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T2536" s="1">
        <v>169.53</v>
      </c>
      <c r="AU2536" s="1">
        <v>169.53</v>
      </c>
      <c r="AV2536" s="1">
        <v>0</v>
      </c>
      <c r="AW2536" s="1">
        <v>169.53</v>
      </c>
      <c r="AX2536" t="s">
        <v>1330</v>
      </c>
    </row>
    <row r="2537" spans="1:50" x14ac:dyDescent="0.25">
      <c r="A2537" t="s">
        <v>6973</v>
      </c>
      <c r="B2537" t="s">
        <v>6870</v>
      </c>
      <c r="C2537" t="s">
        <v>143</v>
      </c>
      <c r="D2537" t="s">
        <v>6974</v>
      </c>
      <c r="E2537" t="s">
        <v>76</v>
      </c>
      <c r="F2537" t="s">
        <v>1506</v>
      </c>
      <c r="G2537" t="s">
        <v>116</v>
      </c>
      <c r="H2537" t="s">
        <v>117</v>
      </c>
      <c r="I2537" t="s">
        <v>117</v>
      </c>
      <c r="J2537" t="s">
        <v>1507</v>
      </c>
      <c r="K2537" t="s">
        <v>1508</v>
      </c>
      <c r="L2537" t="s">
        <v>6874</v>
      </c>
      <c r="M2537" t="s">
        <v>2911</v>
      </c>
      <c r="N2537" t="s">
        <v>76</v>
      </c>
      <c r="O2537" t="s">
        <v>76</v>
      </c>
      <c r="P2537" t="s">
        <v>120</v>
      </c>
      <c r="Q2537">
        <v>162</v>
      </c>
      <c r="R2537">
        <v>160</v>
      </c>
      <c r="S2537">
        <v>152</v>
      </c>
      <c r="T2537">
        <v>152</v>
      </c>
      <c r="U2537">
        <v>148</v>
      </c>
      <c r="V2537">
        <v>139</v>
      </c>
      <c r="W2537">
        <v>106</v>
      </c>
      <c r="X2537">
        <v>88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T2537" s="1">
        <v>820.14</v>
      </c>
      <c r="AU2537" s="1">
        <v>132862.68</v>
      </c>
      <c r="AV2537" s="1">
        <v>0</v>
      </c>
      <c r="AW2537" s="1">
        <v>72172.319999999992</v>
      </c>
      <c r="AX2537" t="s">
        <v>1508</v>
      </c>
    </row>
    <row r="2538" spans="1:50" x14ac:dyDescent="0.25">
      <c r="A2538" t="s">
        <v>6975</v>
      </c>
      <c r="B2538" t="s">
        <v>6870</v>
      </c>
      <c r="C2538" t="s">
        <v>6879</v>
      </c>
      <c r="D2538" t="s">
        <v>6976</v>
      </c>
      <c r="E2538" t="s">
        <v>76</v>
      </c>
      <c r="F2538" t="s">
        <v>612</v>
      </c>
      <c r="G2538" t="s">
        <v>56</v>
      </c>
      <c r="H2538" t="s">
        <v>757</v>
      </c>
      <c r="I2538" t="s">
        <v>90</v>
      </c>
      <c r="J2538" t="s">
        <v>307</v>
      </c>
      <c r="K2538" t="s">
        <v>613</v>
      </c>
      <c r="L2538" t="s">
        <v>6874</v>
      </c>
      <c r="M2538" t="s">
        <v>6881</v>
      </c>
      <c r="N2538" t="s">
        <v>76</v>
      </c>
      <c r="O2538" t="s">
        <v>64</v>
      </c>
      <c r="P2538" t="s">
        <v>65</v>
      </c>
      <c r="Q2538">
        <v>2128</v>
      </c>
      <c r="R2538">
        <v>2075</v>
      </c>
      <c r="S2538">
        <v>2075</v>
      </c>
      <c r="T2538">
        <v>1115</v>
      </c>
      <c r="U2538">
        <v>434</v>
      </c>
      <c r="V2538">
        <v>49</v>
      </c>
      <c r="W2538">
        <v>49</v>
      </c>
      <c r="X2538">
        <v>1</v>
      </c>
      <c r="Y2538">
        <v>1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2128</v>
      </c>
      <c r="AG2538">
        <v>0</v>
      </c>
      <c r="AH2538">
        <v>48</v>
      </c>
      <c r="AI2538">
        <v>2176</v>
      </c>
      <c r="AJ2538">
        <v>816</v>
      </c>
      <c r="AT2538" s="1">
        <v>444.13</v>
      </c>
      <c r="AU2538" s="1">
        <v>945108.64</v>
      </c>
      <c r="AV2538" s="1">
        <v>966426.88</v>
      </c>
      <c r="AW2538" s="1">
        <v>444.13</v>
      </c>
      <c r="AX2538" t="s">
        <v>613</v>
      </c>
    </row>
    <row r="2539" spans="1:50" x14ac:dyDescent="0.25">
      <c r="A2539" t="s">
        <v>6977</v>
      </c>
      <c r="B2539" t="s">
        <v>6870</v>
      </c>
      <c r="C2539" t="s">
        <v>6909</v>
      </c>
      <c r="D2539" t="s">
        <v>6978</v>
      </c>
      <c r="E2539" t="s">
        <v>76</v>
      </c>
      <c r="F2539" t="s">
        <v>612</v>
      </c>
      <c r="G2539" t="s">
        <v>56</v>
      </c>
      <c r="H2539" t="s">
        <v>757</v>
      </c>
      <c r="I2539" t="s">
        <v>90</v>
      </c>
      <c r="J2539" t="s">
        <v>307</v>
      </c>
      <c r="K2539" t="s">
        <v>613</v>
      </c>
      <c r="L2539" t="s">
        <v>6874</v>
      </c>
      <c r="M2539" t="s">
        <v>6979</v>
      </c>
      <c r="N2539" t="s">
        <v>76</v>
      </c>
      <c r="O2539" t="s">
        <v>64</v>
      </c>
      <c r="P2539" t="s">
        <v>65</v>
      </c>
      <c r="Q2539">
        <v>666</v>
      </c>
      <c r="R2539">
        <v>664</v>
      </c>
      <c r="S2539">
        <v>664</v>
      </c>
      <c r="T2539">
        <v>300</v>
      </c>
      <c r="U2539">
        <v>300</v>
      </c>
      <c r="V2539">
        <v>228</v>
      </c>
      <c r="W2539">
        <v>228</v>
      </c>
      <c r="X2539">
        <v>228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312</v>
      </c>
      <c r="AG2539">
        <v>0</v>
      </c>
      <c r="AH2539">
        <v>216</v>
      </c>
      <c r="AI2539">
        <v>528</v>
      </c>
      <c r="AJ2539">
        <v>216</v>
      </c>
      <c r="AT2539" s="1">
        <v>374.05</v>
      </c>
      <c r="AU2539" s="1">
        <v>249117.30000000002</v>
      </c>
      <c r="AV2539" s="1">
        <v>197498.4</v>
      </c>
      <c r="AW2539" s="1">
        <v>85283.400000000009</v>
      </c>
      <c r="AX2539" t="s">
        <v>613</v>
      </c>
    </row>
    <row r="2540" spans="1:50" x14ac:dyDescent="0.25">
      <c r="A2540" t="s">
        <v>6980</v>
      </c>
      <c r="B2540" t="s">
        <v>6870</v>
      </c>
      <c r="C2540" t="s">
        <v>143</v>
      </c>
      <c r="D2540" t="s">
        <v>6981</v>
      </c>
      <c r="E2540" t="s">
        <v>2627</v>
      </c>
      <c r="F2540" t="s">
        <v>612</v>
      </c>
      <c r="G2540" t="s">
        <v>56</v>
      </c>
      <c r="H2540" t="s">
        <v>757</v>
      </c>
      <c r="I2540" t="s">
        <v>90</v>
      </c>
      <c r="J2540" t="s">
        <v>307</v>
      </c>
      <c r="K2540" t="s">
        <v>613</v>
      </c>
      <c r="L2540" t="s">
        <v>6874</v>
      </c>
      <c r="M2540" t="s">
        <v>2911</v>
      </c>
      <c r="N2540" t="s">
        <v>76</v>
      </c>
      <c r="O2540" t="s">
        <v>64</v>
      </c>
      <c r="P2540" t="s">
        <v>65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T2540" s="1" t="s">
        <v>78</v>
      </c>
      <c r="AU2540" s="1" t="s">
        <v>78</v>
      </c>
      <c r="AV2540" s="1">
        <v>0</v>
      </c>
      <c r="AW2540" s="1">
        <v>0</v>
      </c>
      <c r="AX2540" t="s">
        <v>613</v>
      </c>
    </row>
    <row r="2541" spans="1:50" x14ac:dyDescent="0.25">
      <c r="A2541" t="s">
        <v>6982</v>
      </c>
      <c r="B2541" t="s">
        <v>6870</v>
      </c>
      <c r="C2541" t="s">
        <v>2911</v>
      </c>
      <c r="D2541" t="s">
        <v>6983</v>
      </c>
      <c r="E2541" t="s">
        <v>76</v>
      </c>
      <c r="F2541" t="s">
        <v>1707</v>
      </c>
      <c r="G2541" t="s">
        <v>688</v>
      </c>
      <c r="H2541" t="s">
        <v>757</v>
      </c>
      <c r="I2541" t="s">
        <v>689</v>
      </c>
      <c r="J2541" t="s">
        <v>1046</v>
      </c>
      <c r="K2541" t="s">
        <v>1708</v>
      </c>
      <c r="L2541" t="s">
        <v>6874</v>
      </c>
      <c r="M2541" t="s">
        <v>2911</v>
      </c>
      <c r="N2541" t="s">
        <v>76</v>
      </c>
      <c r="O2541" t="s">
        <v>76</v>
      </c>
      <c r="P2541" t="s">
        <v>65</v>
      </c>
      <c r="Q2541">
        <v>60</v>
      </c>
      <c r="R2541">
        <v>60</v>
      </c>
      <c r="S2541">
        <v>60</v>
      </c>
      <c r="T2541">
        <v>60</v>
      </c>
      <c r="U2541">
        <v>60</v>
      </c>
      <c r="V2541">
        <v>60</v>
      </c>
      <c r="W2541">
        <v>60</v>
      </c>
      <c r="X2541">
        <v>60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T2541" s="1">
        <v>123.99</v>
      </c>
      <c r="AU2541" s="1">
        <v>7439.4</v>
      </c>
      <c r="AV2541" s="1">
        <v>0</v>
      </c>
      <c r="AW2541" s="1">
        <v>7439.4</v>
      </c>
      <c r="AX2541" t="s">
        <v>1708</v>
      </c>
    </row>
    <row r="2542" spans="1:50" x14ac:dyDescent="0.25">
      <c r="A2542" t="s">
        <v>6984</v>
      </c>
      <c r="B2542" t="s">
        <v>6870</v>
      </c>
      <c r="C2542" t="s">
        <v>6879</v>
      </c>
      <c r="D2542" t="s">
        <v>6985</v>
      </c>
      <c r="E2542" t="s">
        <v>76</v>
      </c>
      <c r="F2542" t="s">
        <v>755</v>
      </c>
      <c r="G2542" t="s">
        <v>56</v>
      </c>
      <c r="H2542" t="s">
        <v>6873</v>
      </c>
      <c r="I2542" t="s">
        <v>90</v>
      </c>
      <c r="J2542" t="s">
        <v>91</v>
      </c>
      <c r="K2542" t="s">
        <v>756</v>
      </c>
      <c r="L2542" t="s">
        <v>6874</v>
      </c>
      <c r="M2542" t="s">
        <v>6911</v>
      </c>
      <c r="N2542" t="s">
        <v>76</v>
      </c>
      <c r="O2542" t="s">
        <v>757</v>
      </c>
      <c r="P2542" t="s">
        <v>6875</v>
      </c>
      <c r="Q2542">
        <v>1284</v>
      </c>
      <c r="R2542">
        <v>1284</v>
      </c>
      <c r="S2542">
        <v>1284</v>
      </c>
      <c r="T2542">
        <v>1284</v>
      </c>
      <c r="U2542">
        <v>1284</v>
      </c>
      <c r="V2542">
        <v>784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T2542" s="1">
        <v>368.26</v>
      </c>
      <c r="AU2542" s="1">
        <v>472845.83999999997</v>
      </c>
      <c r="AV2542" s="1">
        <v>0</v>
      </c>
      <c r="AW2542" s="1">
        <v>0</v>
      </c>
      <c r="AX2542" t="s">
        <v>756</v>
      </c>
    </row>
    <row r="2543" spans="1:50" x14ac:dyDescent="0.25">
      <c r="A2543" t="s">
        <v>6986</v>
      </c>
      <c r="B2543" t="s">
        <v>6870</v>
      </c>
      <c r="C2543" t="s">
        <v>143</v>
      </c>
      <c r="D2543" t="s">
        <v>6987</v>
      </c>
      <c r="E2543" t="s">
        <v>6952</v>
      </c>
      <c r="F2543" t="s">
        <v>504</v>
      </c>
      <c r="G2543" t="s">
        <v>56</v>
      </c>
      <c r="H2543" t="s">
        <v>757</v>
      </c>
      <c r="I2543" t="s">
        <v>90</v>
      </c>
      <c r="J2543" t="s">
        <v>505</v>
      </c>
      <c r="K2543" t="s">
        <v>506</v>
      </c>
      <c r="L2543" t="s">
        <v>6874</v>
      </c>
      <c r="M2543" t="s">
        <v>2911</v>
      </c>
      <c r="N2543" t="s">
        <v>76</v>
      </c>
      <c r="O2543" t="s">
        <v>76</v>
      </c>
      <c r="P2543" t="s">
        <v>65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T2543" s="1" t="s">
        <v>78</v>
      </c>
      <c r="AU2543" s="1" t="s">
        <v>78</v>
      </c>
      <c r="AV2543" s="1">
        <v>0</v>
      </c>
      <c r="AW2543" s="1">
        <v>0</v>
      </c>
      <c r="AX2543" t="s">
        <v>506</v>
      </c>
    </row>
    <row r="2544" spans="1:50" x14ac:dyDescent="0.25">
      <c r="A2544" t="s">
        <v>6988</v>
      </c>
      <c r="B2544" t="s">
        <v>6870</v>
      </c>
      <c r="C2544" t="s">
        <v>6989</v>
      </c>
      <c r="D2544" t="s">
        <v>6990</v>
      </c>
      <c r="E2544" t="s">
        <v>76</v>
      </c>
      <c r="F2544" t="s">
        <v>306</v>
      </c>
      <c r="G2544" t="s">
        <v>56</v>
      </c>
      <c r="H2544" t="s">
        <v>6991</v>
      </c>
      <c r="I2544" t="s">
        <v>90</v>
      </c>
      <c r="J2544" t="s">
        <v>307</v>
      </c>
      <c r="K2544" t="s">
        <v>308</v>
      </c>
      <c r="L2544" t="s">
        <v>6874</v>
      </c>
      <c r="M2544" t="s">
        <v>6992</v>
      </c>
      <c r="N2544" t="s">
        <v>6993</v>
      </c>
      <c r="O2544" t="s">
        <v>64</v>
      </c>
      <c r="P2544" t="s">
        <v>6875</v>
      </c>
      <c r="Q2544">
        <v>2</v>
      </c>
      <c r="R2544">
        <v>2</v>
      </c>
      <c r="S2544">
        <v>2</v>
      </c>
      <c r="T2544">
        <v>2</v>
      </c>
      <c r="U2544">
        <v>2</v>
      </c>
      <c r="V2544">
        <v>2</v>
      </c>
      <c r="W2544">
        <v>2</v>
      </c>
      <c r="X2544">
        <v>2</v>
      </c>
      <c r="Y2544">
        <v>2</v>
      </c>
      <c r="Z2544">
        <v>2</v>
      </c>
      <c r="AA2544">
        <v>2</v>
      </c>
      <c r="AB2544">
        <v>2</v>
      </c>
      <c r="AC2544">
        <v>2</v>
      </c>
      <c r="AD2544">
        <v>2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T2544" s="1">
        <v>263.74</v>
      </c>
      <c r="AU2544" s="1">
        <v>527.48</v>
      </c>
      <c r="AV2544" s="1">
        <v>0</v>
      </c>
      <c r="AW2544" s="1">
        <v>527.48</v>
      </c>
      <c r="AX2544" t="s">
        <v>308</v>
      </c>
    </row>
    <row r="2545" spans="1:50" x14ac:dyDescent="0.25">
      <c r="A2545" t="s">
        <v>6994</v>
      </c>
      <c r="B2545" t="s">
        <v>6870</v>
      </c>
      <c r="C2545" t="s">
        <v>6909</v>
      </c>
      <c r="D2545" t="s">
        <v>6995</v>
      </c>
      <c r="E2545" t="s">
        <v>76</v>
      </c>
      <c r="F2545" t="s">
        <v>612</v>
      </c>
      <c r="G2545" t="s">
        <v>56</v>
      </c>
      <c r="H2545" t="s">
        <v>6873</v>
      </c>
      <c r="I2545" t="s">
        <v>90</v>
      </c>
      <c r="J2545" t="s">
        <v>307</v>
      </c>
      <c r="K2545" t="s">
        <v>613</v>
      </c>
      <c r="L2545" t="s">
        <v>6874</v>
      </c>
      <c r="M2545" t="s">
        <v>6996</v>
      </c>
      <c r="N2545" t="s">
        <v>76</v>
      </c>
      <c r="O2545" t="s">
        <v>64</v>
      </c>
      <c r="P2545" t="s">
        <v>6875</v>
      </c>
      <c r="Q2545">
        <v>688</v>
      </c>
      <c r="R2545">
        <v>688</v>
      </c>
      <c r="S2545">
        <v>688</v>
      </c>
      <c r="T2545">
        <v>688</v>
      </c>
      <c r="U2545">
        <v>688</v>
      </c>
      <c r="V2545">
        <v>688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1000</v>
      </c>
      <c r="AG2545">
        <v>0</v>
      </c>
      <c r="AH2545">
        <v>0</v>
      </c>
      <c r="AI2545">
        <v>1000</v>
      </c>
      <c r="AJ2545">
        <v>0</v>
      </c>
      <c r="AT2545" s="1">
        <v>373.99</v>
      </c>
      <c r="AU2545" s="1">
        <v>257305.12</v>
      </c>
      <c r="AV2545" s="1">
        <v>373990</v>
      </c>
      <c r="AW2545" s="1">
        <v>0</v>
      </c>
      <c r="AX2545" t="s">
        <v>613</v>
      </c>
    </row>
    <row r="2546" spans="1:50" x14ac:dyDescent="0.25">
      <c r="A2546" t="s">
        <v>6997</v>
      </c>
      <c r="B2546" t="s">
        <v>6870</v>
      </c>
      <c r="C2546" t="s">
        <v>6998</v>
      </c>
      <c r="D2546" t="s">
        <v>6999</v>
      </c>
      <c r="E2546" t="s">
        <v>76</v>
      </c>
      <c r="F2546" t="s">
        <v>165</v>
      </c>
      <c r="G2546" t="s">
        <v>56</v>
      </c>
      <c r="H2546" t="s">
        <v>757</v>
      </c>
      <c r="I2546" t="s">
        <v>58</v>
      </c>
      <c r="J2546" t="s">
        <v>166</v>
      </c>
      <c r="K2546" t="s">
        <v>167</v>
      </c>
      <c r="L2546" t="s">
        <v>6874</v>
      </c>
      <c r="M2546" t="s">
        <v>6887</v>
      </c>
      <c r="N2546" t="s">
        <v>6901</v>
      </c>
      <c r="O2546" t="s">
        <v>757</v>
      </c>
      <c r="P2546" t="s">
        <v>65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T2546" s="1" t="s">
        <v>78</v>
      </c>
      <c r="AU2546" s="1" t="s">
        <v>78</v>
      </c>
      <c r="AV2546" s="1">
        <v>0</v>
      </c>
      <c r="AW2546" s="1">
        <v>0</v>
      </c>
      <c r="AX2546" t="s">
        <v>167</v>
      </c>
    </row>
    <row r="2547" spans="1:50" x14ac:dyDescent="0.25">
      <c r="A2547" t="s">
        <v>7000</v>
      </c>
      <c r="B2547" t="s">
        <v>6870</v>
      </c>
      <c r="C2547" t="s">
        <v>6885</v>
      </c>
      <c r="D2547" t="s">
        <v>7001</v>
      </c>
      <c r="E2547" t="s">
        <v>76</v>
      </c>
      <c r="F2547" t="s">
        <v>242</v>
      </c>
      <c r="G2547" t="s">
        <v>56</v>
      </c>
      <c r="H2547" t="s">
        <v>757</v>
      </c>
      <c r="I2547" t="s">
        <v>58</v>
      </c>
      <c r="J2547" t="s">
        <v>243</v>
      </c>
      <c r="K2547" t="s">
        <v>244</v>
      </c>
      <c r="L2547" t="s">
        <v>6874</v>
      </c>
      <c r="M2547" t="s">
        <v>6887</v>
      </c>
      <c r="N2547" t="s">
        <v>76</v>
      </c>
      <c r="O2547" t="s">
        <v>76</v>
      </c>
      <c r="P2547" t="s">
        <v>65</v>
      </c>
      <c r="Q2547">
        <v>393</v>
      </c>
      <c r="R2547">
        <v>391</v>
      </c>
      <c r="S2547">
        <v>338</v>
      </c>
      <c r="T2547">
        <v>237</v>
      </c>
      <c r="U2547">
        <v>12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53</v>
      </c>
      <c r="AF2547">
        <v>0</v>
      </c>
      <c r="AG2547">
        <v>0</v>
      </c>
      <c r="AH2547">
        <v>567</v>
      </c>
      <c r="AI2547">
        <v>620</v>
      </c>
      <c r="AJ2547">
        <v>81</v>
      </c>
      <c r="AT2547" s="1">
        <v>733.76</v>
      </c>
      <c r="AU2547" s="1">
        <v>288367.68</v>
      </c>
      <c r="AV2547" s="1">
        <v>454931.20000000001</v>
      </c>
      <c r="AW2547" s="1">
        <v>0</v>
      </c>
      <c r="AX2547" t="s">
        <v>244</v>
      </c>
    </row>
    <row r="2548" spans="1:50" x14ac:dyDescent="0.25">
      <c r="A2548" t="s">
        <v>7002</v>
      </c>
      <c r="B2548" t="s">
        <v>6870</v>
      </c>
      <c r="C2548" t="s">
        <v>143</v>
      </c>
      <c r="D2548" t="s">
        <v>7003</v>
      </c>
      <c r="E2548" t="s">
        <v>4329</v>
      </c>
      <c r="F2548" t="s">
        <v>1999</v>
      </c>
      <c r="G2548" t="s">
        <v>56</v>
      </c>
      <c r="H2548" t="s">
        <v>757</v>
      </c>
      <c r="I2548" t="s">
        <v>90</v>
      </c>
      <c r="J2548" t="s">
        <v>2000</v>
      </c>
      <c r="K2548" t="s">
        <v>2001</v>
      </c>
      <c r="L2548" t="s">
        <v>6874</v>
      </c>
      <c r="M2548" t="s">
        <v>2911</v>
      </c>
      <c r="N2548" t="s">
        <v>76</v>
      </c>
      <c r="O2548" t="s">
        <v>76</v>
      </c>
      <c r="P2548" t="s">
        <v>65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10</v>
      </c>
      <c r="AG2548">
        <v>0</v>
      </c>
      <c r="AH2548">
        <v>0</v>
      </c>
      <c r="AI2548">
        <v>10</v>
      </c>
      <c r="AJ2548">
        <v>0</v>
      </c>
      <c r="AT2548" s="1">
        <v>779.04</v>
      </c>
      <c r="AU2548" s="1">
        <v>0</v>
      </c>
      <c r="AV2548" s="1">
        <v>7790.4</v>
      </c>
      <c r="AW2548" s="1">
        <v>0</v>
      </c>
      <c r="AX2548" t="s">
        <v>2001</v>
      </c>
    </row>
    <row r="2549" spans="1:50" x14ac:dyDescent="0.25">
      <c r="A2549" t="s">
        <v>7004</v>
      </c>
      <c r="B2549" t="s">
        <v>6870</v>
      </c>
      <c r="C2549" t="s">
        <v>3349</v>
      </c>
      <c r="D2549" t="s">
        <v>7005</v>
      </c>
      <c r="E2549" t="s">
        <v>76</v>
      </c>
      <c r="F2549" t="s">
        <v>556</v>
      </c>
      <c r="G2549" t="s">
        <v>71</v>
      </c>
      <c r="H2549" t="s">
        <v>6036</v>
      </c>
      <c r="I2549" t="s">
        <v>355</v>
      </c>
      <c r="J2549" t="s">
        <v>557</v>
      </c>
      <c r="K2549" t="s">
        <v>558</v>
      </c>
      <c r="L2549" t="s">
        <v>6874</v>
      </c>
      <c r="M2549" t="s">
        <v>2911</v>
      </c>
      <c r="N2549" t="s">
        <v>76</v>
      </c>
      <c r="O2549" t="s">
        <v>6036</v>
      </c>
      <c r="P2549" t="s">
        <v>110</v>
      </c>
      <c r="Q2549">
        <v>31</v>
      </c>
      <c r="R2549">
        <v>30</v>
      </c>
      <c r="S2549">
        <v>30</v>
      </c>
      <c r="T2549">
        <v>20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T2549" s="1">
        <v>1109.47</v>
      </c>
      <c r="AU2549" s="1">
        <v>34393.57</v>
      </c>
      <c r="AV2549" s="1">
        <v>0</v>
      </c>
      <c r="AW2549" s="1">
        <v>0</v>
      </c>
      <c r="AX2549" t="s">
        <v>558</v>
      </c>
    </row>
    <row r="2550" spans="1:50" x14ac:dyDescent="0.25">
      <c r="A2550" t="s">
        <v>7006</v>
      </c>
      <c r="B2550" t="s">
        <v>6870</v>
      </c>
      <c r="C2550" t="s">
        <v>2911</v>
      </c>
      <c r="D2550" t="s">
        <v>7007</v>
      </c>
      <c r="E2550" t="s">
        <v>76</v>
      </c>
      <c r="F2550" t="s">
        <v>6129</v>
      </c>
      <c r="G2550" t="s">
        <v>688</v>
      </c>
      <c r="H2550" t="s">
        <v>757</v>
      </c>
      <c r="I2550" t="s">
        <v>689</v>
      </c>
      <c r="J2550" t="s">
        <v>6130</v>
      </c>
      <c r="K2550" t="s">
        <v>6131</v>
      </c>
      <c r="L2550" t="s">
        <v>6874</v>
      </c>
      <c r="M2550" t="s">
        <v>2911</v>
      </c>
      <c r="N2550" t="s">
        <v>76</v>
      </c>
      <c r="O2550" t="s">
        <v>76</v>
      </c>
      <c r="P2550" t="s">
        <v>65</v>
      </c>
      <c r="Q2550">
        <v>466</v>
      </c>
      <c r="R2550">
        <v>466</v>
      </c>
      <c r="S2550">
        <v>466</v>
      </c>
      <c r="T2550">
        <v>335</v>
      </c>
      <c r="U2550">
        <v>335</v>
      </c>
      <c r="V2550">
        <v>335</v>
      </c>
      <c r="W2550">
        <v>28</v>
      </c>
      <c r="X2550">
        <v>28</v>
      </c>
      <c r="Y2550">
        <v>13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82</v>
      </c>
      <c r="AF2550">
        <v>0</v>
      </c>
      <c r="AG2550">
        <v>0</v>
      </c>
      <c r="AH2550">
        <v>0</v>
      </c>
      <c r="AI2550">
        <v>82</v>
      </c>
      <c r="AJ2550">
        <v>0</v>
      </c>
      <c r="AT2550" s="1">
        <v>114.29</v>
      </c>
      <c r="AU2550" s="1">
        <v>53259.14</v>
      </c>
      <c r="AV2550" s="1">
        <v>9371.7800000000007</v>
      </c>
      <c r="AW2550" s="1">
        <v>3200.1200000000003</v>
      </c>
      <c r="AX2550" t="s">
        <v>6131</v>
      </c>
    </row>
    <row r="2551" spans="1:50" x14ac:dyDescent="0.25">
      <c r="A2551" t="s">
        <v>7008</v>
      </c>
      <c r="B2551" t="s">
        <v>6870</v>
      </c>
      <c r="C2551" t="s">
        <v>3349</v>
      </c>
      <c r="D2551" t="s">
        <v>7009</v>
      </c>
      <c r="E2551" t="s">
        <v>76</v>
      </c>
      <c r="F2551" t="s">
        <v>1808</v>
      </c>
      <c r="G2551" t="s">
        <v>71</v>
      </c>
      <c r="H2551" t="s">
        <v>6036</v>
      </c>
      <c r="I2551" t="s">
        <v>73</v>
      </c>
      <c r="J2551" t="s">
        <v>1809</v>
      </c>
      <c r="K2551" t="s">
        <v>1810</v>
      </c>
      <c r="L2551" t="s">
        <v>6874</v>
      </c>
      <c r="M2551" t="s">
        <v>2911</v>
      </c>
      <c r="N2551" t="s">
        <v>76</v>
      </c>
      <c r="O2551" t="s">
        <v>76</v>
      </c>
      <c r="P2551" t="s">
        <v>110</v>
      </c>
      <c r="Q2551">
        <v>5</v>
      </c>
      <c r="R2551">
        <v>5</v>
      </c>
      <c r="S2551">
        <v>5</v>
      </c>
      <c r="T2551">
        <v>5</v>
      </c>
      <c r="U2551">
        <v>5</v>
      </c>
      <c r="V2551">
        <v>5</v>
      </c>
      <c r="W2551">
        <v>5</v>
      </c>
      <c r="X2551">
        <v>5</v>
      </c>
      <c r="Y2551">
        <v>5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T2551" s="1">
        <v>712.13</v>
      </c>
      <c r="AU2551" s="1">
        <v>3560.65</v>
      </c>
      <c r="AV2551" s="1">
        <v>0</v>
      </c>
      <c r="AW2551" s="1">
        <v>3560.65</v>
      </c>
      <c r="AX2551" t="s">
        <v>1810</v>
      </c>
    </row>
    <row r="2552" spans="1:50" x14ac:dyDescent="0.25">
      <c r="A2552" t="s">
        <v>8634</v>
      </c>
      <c r="B2552" t="s">
        <v>6870</v>
      </c>
      <c r="C2552" t="s">
        <v>171</v>
      </c>
      <c r="D2552" t="s">
        <v>8635</v>
      </c>
      <c r="E2552" t="s">
        <v>76</v>
      </c>
      <c r="F2552" t="s">
        <v>4509</v>
      </c>
      <c r="G2552" t="s">
        <v>71</v>
      </c>
      <c r="H2552" t="s">
        <v>6890</v>
      </c>
      <c r="I2552" t="s">
        <v>73</v>
      </c>
      <c r="J2552" t="s">
        <v>4510</v>
      </c>
      <c r="K2552" t="s">
        <v>4511</v>
      </c>
      <c r="L2552" t="s">
        <v>6874</v>
      </c>
      <c r="M2552" t="s">
        <v>2911</v>
      </c>
      <c r="N2552" t="s">
        <v>76</v>
      </c>
      <c r="O2552" t="s">
        <v>76</v>
      </c>
      <c r="P2552" t="s">
        <v>110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304</v>
      </c>
      <c r="AT2552" s="1" t="s">
        <v>78</v>
      </c>
      <c r="AU2552" s="1" t="s">
        <v>78</v>
      </c>
      <c r="AV2552" s="1">
        <v>0</v>
      </c>
      <c r="AW2552" s="1">
        <v>0</v>
      </c>
      <c r="AX2552" t="s">
        <v>4511</v>
      </c>
    </row>
    <row r="2553" spans="1:50" x14ac:dyDescent="0.25">
      <c r="A2553" t="s">
        <v>8534</v>
      </c>
      <c r="B2553" t="s">
        <v>6870</v>
      </c>
      <c r="C2553" t="s">
        <v>171</v>
      </c>
      <c r="D2553" t="s">
        <v>8535</v>
      </c>
      <c r="E2553" t="s">
        <v>76</v>
      </c>
      <c r="F2553" t="s">
        <v>1773</v>
      </c>
      <c r="G2553" t="s">
        <v>71</v>
      </c>
      <c r="H2553" t="s">
        <v>6890</v>
      </c>
      <c r="I2553" t="s">
        <v>73</v>
      </c>
      <c r="J2553" t="s">
        <v>1774</v>
      </c>
      <c r="K2553" t="s">
        <v>1775</v>
      </c>
      <c r="L2553" t="s">
        <v>6874</v>
      </c>
      <c r="M2553" t="s">
        <v>2911</v>
      </c>
      <c r="N2553" t="s">
        <v>76</v>
      </c>
      <c r="O2553" t="s">
        <v>76</v>
      </c>
      <c r="P2553" t="s">
        <v>110</v>
      </c>
      <c r="Q2553">
        <v>93</v>
      </c>
      <c r="R2553">
        <v>93</v>
      </c>
      <c r="S2553">
        <v>55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90</v>
      </c>
      <c r="AI2553">
        <v>90</v>
      </c>
      <c r="AJ2553">
        <v>90</v>
      </c>
      <c r="AT2553" s="1">
        <v>396.48259999999999</v>
      </c>
      <c r="AU2553" s="1">
        <v>36872.881799999996</v>
      </c>
      <c r="AV2553" s="1">
        <v>35683.434000000001</v>
      </c>
      <c r="AW2553" s="1">
        <v>0</v>
      </c>
      <c r="AX2553" t="s">
        <v>1775</v>
      </c>
    </row>
    <row r="2554" spans="1:50" x14ac:dyDescent="0.25">
      <c r="A2554" t="s">
        <v>7010</v>
      </c>
      <c r="B2554" t="s">
        <v>6870</v>
      </c>
      <c r="C2554" t="s">
        <v>6885</v>
      </c>
      <c r="D2554" t="s">
        <v>7011</v>
      </c>
      <c r="E2554" t="s">
        <v>76</v>
      </c>
      <c r="F2554" t="s">
        <v>741</v>
      </c>
      <c r="G2554" t="s">
        <v>56</v>
      </c>
      <c r="H2554" t="s">
        <v>757</v>
      </c>
      <c r="I2554" t="s">
        <v>58</v>
      </c>
      <c r="J2554" t="s">
        <v>740</v>
      </c>
      <c r="K2554" t="s">
        <v>742</v>
      </c>
      <c r="L2554" t="s">
        <v>6874</v>
      </c>
      <c r="M2554" t="s">
        <v>6905</v>
      </c>
      <c r="N2554" t="s">
        <v>76</v>
      </c>
      <c r="O2554" t="s">
        <v>76</v>
      </c>
      <c r="P2554" t="s">
        <v>65</v>
      </c>
      <c r="Q2554">
        <v>329</v>
      </c>
      <c r="R2554">
        <v>302</v>
      </c>
      <c r="S2554">
        <v>302</v>
      </c>
      <c r="T2554">
        <v>134</v>
      </c>
      <c r="U2554">
        <v>134</v>
      </c>
      <c r="V2554">
        <v>2</v>
      </c>
      <c r="W2554">
        <v>1</v>
      </c>
      <c r="X2554">
        <v>1</v>
      </c>
      <c r="Y2554">
        <v>1</v>
      </c>
      <c r="Z2554">
        <v>1</v>
      </c>
      <c r="AA2554">
        <v>1</v>
      </c>
      <c r="AB2554">
        <v>1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252</v>
      </c>
      <c r="AI2554">
        <v>252</v>
      </c>
      <c r="AJ2554">
        <v>84</v>
      </c>
      <c r="AT2554" s="1">
        <v>668.42</v>
      </c>
      <c r="AU2554" s="1">
        <v>219910.18</v>
      </c>
      <c r="AV2554" s="1">
        <v>168441.84</v>
      </c>
      <c r="AW2554" s="1">
        <v>668.42</v>
      </c>
      <c r="AX2554" t="s">
        <v>742</v>
      </c>
    </row>
    <row r="2555" spans="1:50" x14ac:dyDescent="0.25">
      <c r="A2555" t="s">
        <v>7012</v>
      </c>
      <c r="B2555" t="s">
        <v>6870</v>
      </c>
      <c r="C2555" t="s">
        <v>3349</v>
      </c>
      <c r="D2555" t="s">
        <v>7013</v>
      </c>
      <c r="E2555" t="s">
        <v>76</v>
      </c>
      <c r="F2555" t="s">
        <v>480</v>
      </c>
      <c r="G2555" t="s">
        <v>71</v>
      </c>
      <c r="H2555" t="s">
        <v>6036</v>
      </c>
      <c r="I2555" t="s">
        <v>73</v>
      </c>
      <c r="J2555" t="s">
        <v>481</v>
      </c>
      <c r="K2555" t="s">
        <v>482</v>
      </c>
      <c r="L2555" t="s">
        <v>6874</v>
      </c>
      <c r="M2555" t="s">
        <v>2911</v>
      </c>
      <c r="N2555" t="s">
        <v>76</v>
      </c>
      <c r="O2555" t="s">
        <v>76</v>
      </c>
      <c r="P2555" t="s">
        <v>110</v>
      </c>
      <c r="Q2555">
        <v>4</v>
      </c>
      <c r="R2555">
        <v>4</v>
      </c>
      <c r="S2555">
        <v>4</v>
      </c>
      <c r="T2555">
        <v>4</v>
      </c>
      <c r="U2555">
        <v>4</v>
      </c>
      <c r="V2555">
        <v>4</v>
      </c>
      <c r="W2555">
        <v>1</v>
      </c>
      <c r="X2555">
        <v>1</v>
      </c>
      <c r="Y2555">
        <v>1</v>
      </c>
      <c r="Z2555">
        <v>1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T2555" s="1">
        <v>346.37</v>
      </c>
      <c r="AU2555" s="1">
        <v>1385.48</v>
      </c>
      <c r="AV2555" s="1">
        <v>0</v>
      </c>
      <c r="AW2555" s="1">
        <v>346.37</v>
      </c>
      <c r="AX2555" t="s">
        <v>482</v>
      </c>
    </row>
    <row r="2556" spans="1:50" x14ac:dyDescent="0.25">
      <c r="A2556" t="s">
        <v>7014</v>
      </c>
      <c r="B2556" t="s">
        <v>6870</v>
      </c>
      <c r="C2556" t="s">
        <v>171</v>
      </c>
      <c r="D2556" t="s">
        <v>7015</v>
      </c>
      <c r="E2556" t="s">
        <v>76</v>
      </c>
      <c r="F2556" t="s">
        <v>7016</v>
      </c>
      <c r="G2556" t="s">
        <v>71</v>
      </c>
      <c r="H2556" t="s">
        <v>6890</v>
      </c>
      <c r="I2556" t="s">
        <v>73</v>
      </c>
      <c r="J2556" t="s">
        <v>7017</v>
      </c>
      <c r="K2556" t="s">
        <v>6742</v>
      </c>
      <c r="L2556" t="s">
        <v>6874</v>
      </c>
      <c r="M2556" t="s">
        <v>2911</v>
      </c>
      <c r="N2556" t="s">
        <v>76</v>
      </c>
      <c r="O2556" t="s">
        <v>76</v>
      </c>
      <c r="P2556" t="s">
        <v>110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432</v>
      </c>
      <c r="AI2556">
        <v>432</v>
      </c>
      <c r="AJ2556">
        <v>288</v>
      </c>
      <c r="AT2556" s="1">
        <v>612.09939999999995</v>
      </c>
      <c r="AU2556" s="1">
        <v>0</v>
      </c>
      <c r="AV2556" s="1">
        <v>264426.94079999998</v>
      </c>
      <c r="AW2556" s="1">
        <v>0</v>
      </c>
      <c r="AX2556" t="s">
        <v>6742</v>
      </c>
    </row>
    <row r="2557" spans="1:50" x14ac:dyDescent="0.25">
      <c r="A2557" t="s">
        <v>7018</v>
      </c>
      <c r="B2557" t="s">
        <v>6870</v>
      </c>
      <c r="C2557" t="s">
        <v>6909</v>
      </c>
      <c r="D2557" t="s">
        <v>7019</v>
      </c>
      <c r="E2557" t="s">
        <v>76</v>
      </c>
      <c r="F2557" t="s">
        <v>306</v>
      </c>
      <c r="G2557" t="s">
        <v>56</v>
      </c>
      <c r="H2557" t="s">
        <v>757</v>
      </c>
      <c r="I2557" t="s">
        <v>90</v>
      </c>
      <c r="J2557" t="s">
        <v>307</v>
      </c>
      <c r="K2557" t="s">
        <v>308</v>
      </c>
      <c r="L2557" t="s">
        <v>6874</v>
      </c>
      <c r="M2557" t="s">
        <v>6881</v>
      </c>
      <c r="N2557" t="s">
        <v>76</v>
      </c>
      <c r="O2557" t="s">
        <v>64</v>
      </c>
      <c r="P2557" t="s">
        <v>65</v>
      </c>
      <c r="Q2557">
        <v>550</v>
      </c>
      <c r="R2557">
        <v>238</v>
      </c>
      <c r="S2557">
        <v>184</v>
      </c>
      <c r="T2557">
        <v>184</v>
      </c>
      <c r="U2557">
        <v>184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1392</v>
      </c>
      <c r="AG2557">
        <v>96</v>
      </c>
      <c r="AH2557">
        <v>0</v>
      </c>
      <c r="AI2557">
        <v>1488</v>
      </c>
      <c r="AJ2557">
        <v>0</v>
      </c>
      <c r="AT2557" s="1">
        <v>379.58</v>
      </c>
      <c r="AU2557" s="1">
        <v>208769</v>
      </c>
      <c r="AV2557" s="1">
        <v>564815.03999999992</v>
      </c>
      <c r="AW2557" s="1">
        <v>0</v>
      </c>
      <c r="AX2557" t="s">
        <v>308</v>
      </c>
    </row>
    <row r="2558" spans="1:50" x14ac:dyDescent="0.25">
      <c r="A2558" t="s">
        <v>7020</v>
      </c>
      <c r="B2558" t="s">
        <v>6870</v>
      </c>
      <c r="C2558" t="s">
        <v>143</v>
      </c>
      <c r="D2558" t="s">
        <v>7021</v>
      </c>
      <c r="E2558" t="s">
        <v>7022</v>
      </c>
      <c r="F2558" t="s">
        <v>767</v>
      </c>
      <c r="G2558" t="s">
        <v>116</v>
      </c>
      <c r="H2558" t="s">
        <v>117</v>
      </c>
      <c r="I2558" t="s">
        <v>117</v>
      </c>
      <c r="J2558" t="s">
        <v>118</v>
      </c>
      <c r="K2558" t="s">
        <v>768</v>
      </c>
      <c r="L2558" t="s">
        <v>6874</v>
      </c>
      <c r="M2558" t="s">
        <v>2911</v>
      </c>
      <c r="N2558" t="s">
        <v>76</v>
      </c>
      <c r="O2558" t="s">
        <v>76</v>
      </c>
      <c r="P2558" t="s">
        <v>120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T2558" s="1" t="s">
        <v>78</v>
      </c>
      <c r="AU2558" s="1" t="s">
        <v>78</v>
      </c>
      <c r="AV2558" s="1">
        <v>0</v>
      </c>
      <c r="AW2558" s="1">
        <v>0</v>
      </c>
      <c r="AX2558" t="s">
        <v>768</v>
      </c>
    </row>
    <row r="2559" spans="1:50" x14ac:dyDescent="0.25">
      <c r="A2559" t="s">
        <v>7023</v>
      </c>
      <c r="B2559" t="s">
        <v>6870</v>
      </c>
      <c r="C2559" t="s">
        <v>6885</v>
      </c>
      <c r="D2559" t="s">
        <v>7024</v>
      </c>
      <c r="E2559" t="s">
        <v>76</v>
      </c>
      <c r="F2559" t="s">
        <v>741</v>
      </c>
      <c r="G2559" t="s">
        <v>56</v>
      </c>
      <c r="H2559" t="s">
        <v>757</v>
      </c>
      <c r="I2559" t="s">
        <v>58</v>
      </c>
      <c r="J2559" t="s">
        <v>740</v>
      </c>
      <c r="K2559" t="s">
        <v>742</v>
      </c>
      <c r="L2559" t="s">
        <v>6874</v>
      </c>
      <c r="M2559" t="s">
        <v>6887</v>
      </c>
      <c r="N2559" t="s">
        <v>76</v>
      </c>
      <c r="O2559" t="s">
        <v>76</v>
      </c>
      <c r="P2559" t="s">
        <v>65</v>
      </c>
      <c r="Q2559">
        <v>495</v>
      </c>
      <c r="R2559">
        <v>454</v>
      </c>
      <c r="S2559">
        <v>310</v>
      </c>
      <c r="T2559">
        <v>310</v>
      </c>
      <c r="U2559">
        <v>310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226</v>
      </c>
      <c r="AF2559">
        <v>0</v>
      </c>
      <c r="AG2559">
        <v>0</v>
      </c>
      <c r="AH2559">
        <v>420</v>
      </c>
      <c r="AI2559">
        <v>646</v>
      </c>
      <c r="AJ2559">
        <v>173</v>
      </c>
      <c r="AT2559" s="1">
        <v>645.17999999999995</v>
      </c>
      <c r="AU2559" s="1">
        <v>319364.09999999998</v>
      </c>
      <c r="AV2559" s="1">
        <v>416786.27999999997</v>
      </c>
      <c r="AW2559" s="1">
        <v>0</v>
      </c>
      <c r="AX2559" t="s">
        <v>742</v>
      </c>
    </row>
    <row r="2560" spans="1:50" x14ac:dyDescent="0.25">
      <c r="A2560" t="s">
        <v>8636</v>
      </c>
      <c r="B2560" t="s">
        <v>6870</v>
      </c>
      <c r="C2560" t="s">
        <v>6879</v>
      </c>
      <c r="D2560" t="s">
        <v>8637</v>
      </c>
      <c r="E2560" t="s">
        <v>76</v>
      </c>
      <c r="F2560" t="s">
        <v>306</v>
      </c>
      <c r="G2560" t="s">
        <v>56</v>
      </c>
      <c r="H2560" t="s">
        <v>6873</v>
      </c>
      <c r="I2560" t="s">
        <v>90</v>
      </c>
      <c r="J2560" t="s">
        <v>307</v>
      </c>
      <c r="K2560" t="s">
        <v>308</v>
      </c>
      <c r="L2560" t="s">
        <v>6874</v>
      </c>
      <c r="M2560" t="s">
        <v>6911</v>
      </c>
      <c r="N2560" t="s">
        <v>76</v>
      </c>
      <c r="O2560" t="s">
        <v>64</v>
      </c>
      <c r="P2560" t="s">
        <v>6875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500</v>
      </c>
      <c r="AT2560" s="1" t="s">
        <v>78</v>
      </c>
      <c r="AU2560" s="1" t="s">
        <v>78</v>
      </c>
      <c r="AV2560" s="1">
        <v>0</v>
      </c>
      <c r="AW2560" s="1">
        <v>0</v>
      </c>
      <c r="AX2560" t="s">
        <v>308</v>
      </c>
    </row>
    <row r="2561" spans="1:50" x14ac:dyDescent="0.25">
      <c r="A2561" t="s">
        <v>7025</v>
      </c>
      <c r="B2561" t="s">
        <v>6870</v>
      </c>
      <c r="C2561" t="s">
        <v>6894</v>
      </c>
      <c r="D2561" t="s">
        <v>7026</v>
      </c>
      <c r="E2561" t="s">
        <v>76</v>
      </c>
      <c r="F2561" t="s">
        <v>708</v>
      </c>
      <c r="G2561" t="s">
        <v>56</v>
      </c>
      <c r="H2561" t="s">
        <v>757</v>
      </c>
      <c r="I2561" t="s">
        <v>58</v>
      </c>
      <c r="J2561" t="s">
        <v>709</v>
      </c>
      <c r="K2561" t="s">
        <v>710</v>
      </c>
      <c r="L2561" t="s">
        <v>6874</v>
      </c>
      <c r="M2561" t="s">
        <v>2911</v>
      </c>
      <c r="N2561" t="s">
        <v>76</v>
      </c>
      <c r="O2561" t="s">
        <v>76</v>
      </c>
      <c r="P2561" t="s">
        <v>65</v>
      </c>
      <c r="Q2561">
        <v>113</v>
      </c>
      <c r="R2561">
        <v>113</v>
      </c>
      <c r="S2561">
        <v>43</v>
      </c>
      <c r="T2561">
        <v>43</v>
      </c>
      <c r="U2561">
        <v>43</v>
      </c>
      <c r="V2561">
        <v>43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84</v>
      </c>
      <c r="AT2561" s="1">
        <v>840.21</v>
      </c>
      <c r="AU2561" s="1">
        <v>94943.73000000001</v>
      </c>
      <c r="AV2561" s="1">
        <v>0</v>
      </c>
      <c r="AW2561" s="1">
        <v>0</v>
      </c>
      <c r="AX2561" t="s">
        <v>710</v>
      </c>
    </row>
    <row r="2562" spans="1:50" x14ac:dyDescent="0.25">
      <c r="A2562" t="s">
        <v>7027</v>
      </c>
      <c r="B2562" t="s">
        <v>6870</v>
      </c>
      <c r="C2562" t="s">
        <v>143</v>
      </c>
      <c r="D2562" t="s">
        <v>7028</v>
      </c>
      <c r="E2562" t="s">
        <v>1294</v>
      </c>
      <c r="F2562" t="s">
        <v>55</v>
      </c>
      <c r="G2562" t="s">
        <v>56</v>
      </c>
      <c r="H2562" t="s">
        <v>757</v>
      </c>
      <c r="I2562" t="s">
        <v>58</v>
      </c>
      <c r="J2562" t="s">
        <v>59</v>
      </c>
      <c r="K2562" t="s">
        <v>60</v>
      </c>
      <c r="L2562" t="s">
        <v>6874</v>
      </c>
      <c r="M2562" t="s">
        <v>2911</v>
      </c>
      <c r="N2562" t="s">
        <v>76</v>
      </c>
      <c r="O2562" t="s">
        <v>757</v>
      </c>
      <c r="P2562" t="s">
        <v>65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T2562" s="1">
        <v>589.35040000000004</v>
      </c>
      <c r="AU2562" s="1">
        <v>0</v>
      </c>
      <c r="AV2562" s="1">
        <v>0</v>
      </c>
      <c r="AW2562" s="1">
        <v>0</v>
      </c>
      <c r="AX2562" t="s">
        <v>60</v>
      </c>
    </row>
    <row r="2563" spans="1:50" x14ac:dyDescent="0.25">
      <c r="A2563" t="s">
        <v>7029</v>
      </c>
      <c r="B2563" t="s">
        <v>6870</v>
      </c>
      <c r="C2563" t="s">
        <v>6909</v>
      </c>
      <c r="D2563" t="s">
        <v>7030</v>
      </c>
      <c r="E2563" t="s">
        <v>76</v>
      </c>
      <c r="F2563" t="s">
        <v>1999</v>
      </c>
      <c r="G2563" t="s">
        <v>56</v>
      </c>
      <c r="H2563" t="s">
        <v>757</v>
      </c>
      <c r="I2563" t="s">
        <v>90</v>
      </c>
      <c r="J2563" t="s">
        <v>2000</v>
      </c>
      <c r="K2563" t="s">
        <v>2001</v>
      </c>
      <c r="L2563" t="s">
        <v>6874</v>
      </c>
      <c r="M2563" t="s">
        <v>6887</v>
      </c>
      <c r="N2563" t="s">
        <v>76</v>
      </c>
      <c r="O2563" t="s">
        <v>76</v>
      </c>
      <c r="P2563" t="s">
        <v>65</v>
      </c>
      <c r="Q2563">
        <v>910</v>
      </c>
      <c r="R2563">
        <v>864</v>
      </c>
      <c r="S2563">
        <v>774</v>
      </c>
      <c r="T2563">
        <v>704</v>
      </c>
      <c r="U2563">
        <v>624</v>
      </c>
      <c r="V2563">
        <v>304</v>
      </c>
      <c r="W2563">
        <v>13</v>
      </c>
      <c r="X2563">
        <v>11</v>
      </c>
      <c r="Y2563">
        <v>1</v>
      </c>
      <c r="Z2563">
        <v>1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460</v>
      </c>
      <c r="AG2563">
        <v>0</v>
      </c>
      <c r="AH2563">
        <v>0</v>
      </c>
      <c r="AI2563">
        <v>460</v>
      </c>
      <c r="AJ2563">
        <v>120</v>
      </c>
      <c r="AT2563" s="1">
        <v>709.42</v>
      </c>
      <c r="AU2563" s="1">
        <v>645572.19999999995</v>
      </c>
      <c r="AV2563" s="1">
        <v>326333.19999999995</v>
      </c>
      <c r="AW2563" s="1">
        <v>7803.62</v>
      </c>
      <c r="AX2563" t="s">
        <v>2001</v>
      </c>
    </row>
    <row r="2564" spans="1:50" x14ac:dyDescent="0.25">
      <c r="A2564" t="s">
        <v>7031</v>
      </c>
      <c r="B2564" t="s">
        <v>6870</v>
      </c>
      <c r="C2564" t="s">
        <v>791</v>
      </c>
      <c r="D2564" t="s">
        <v>7032</v>
      </c>
      <c r="E2564" t="s">
        <v>76</v>
      </c>
      <c r="F2564" t="s">
        <v>263</v>
      </c>
      <c r="G2564" t="s">
        <v>71</v>
      </c>
      <c r="H2564" t="s">
        <v>76</v>
      </c>
      <c r="I2564" t="s">
        <v>73</v>
      </c>
      <c r="J2564" t="s">
        <v>264</v>
      </c>
      <c r="K2564" t="s">
        <v>265</v>
      </c>
      <c r="L2564" t="s">
        <v>6874</v>
      </c>
      <c r="M2564" t="s">
        <v>2911</v>
      </c>
      <c r="N2564" t="s">
        <v>76</v>
      </c>
      <c r="O2564" t="s">
        <v>76</v>
      </c>
      <c r="P2564" t="s">
        <v>110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T2564" s="1" t="s">
        <v>78</v>
      </c>
      <c r="AU2564" s="1" t="s">
        <v>78</v>
      </c>
      <c r="AV2564" s="1">
        <v>0</v>
      </c>
      <c r="AW2564" s="1">
        <v>0</v>
      </c>
      <c r="AX2564" t="s">
        <v>265</v>
      </c>
    </row>
    <row r="2565" spans="1:50" x14ac:dyDescent="0.25">
      <c r="A2565" t="s">
        <v>7033</v>
      </c>
      <c r="B2565" t="s">
        <v>6870</v>
      </c>
      <c r="C2565" t="s">
        <v>791</v>
      </c>
      <c r="D2565" t="s">
        <v>7034</v>
      </c>
      <c r="E2565" t="s">
        <v>76</v>
      </c>
      <c r="F2565" t="s">
        <v>987</v>
      </c>
      <c r="G2565" t="s">
        <v>71</v>
      </c>
      <c r="H2565" t="s">
        <v>6036</v>
      </c>
      <c r="I2565" t="s">
        <v>73</v>
      </c>
      <c r="J2565" t="s">
        <v>988</v>
      </c>
      <c r="K2565" t="s">
        <v>989</v>
      </c>
      <c r="L2565" t="s">
        <v>6874</v>
      </c>
      <c r="M2565" t="s">
        <v>7035</v>
      </c>
      <c r="N2565" t="s">
        <v>76</v>
      </c>
      <c r="O2565" t="s">
        <v>76</v>
      </c>
      <c r="P2565" t="s">
        <v>110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T2565" s="1">
        <v>603.21</v>
      </c>
      <c r="AU2565" s="1">
        <v>0</v>
      </c>
      <c r="AV2565" s="1">
        <v>0</v>
      </c>
      <c r="AW2565" s="1">
        <v>0</v>
      </c>
      <c r="AX2565" t="s">
        <v>989</v>
      </c>
    </row>
    <row r="2566" spans="1:50" x14ac:dyDescent="0.25">
      <c r="A2566" t="s">
        <v>7036</v>
      </c>
      <c r="B2566" t="s">
        <v>6870</v>
      </c>
      <c r="C2566" t="s">
        <v>6885</v>
      </c>
      <c r="D2566" t="s">
        <v>7037</v>
      </c>
      <c r="E2566" t="s">
        <v>76</v>
      </c>
      <c r="F2566" t="s">
        <v>708</v>
      </c>
      <c r="G2566" t="s">
        <v>56</v>
      </c>
      <c r="H2566" t="s">
        <v>757</v>
      </c>
      <c r="I2566" t="s">
        <v>58</v>
      </c>
      <c r="J2566" t="s">
        <v>709</v>
      </c>
      <c r="K2566" t="s">
        <v>710</v>
      </c>
      <c r="L2566" t="s">
        <v>6874</v>
      </c>
      <c r="M2566" t="s">
        <v>6905</v>
      </c>
      <c r="N2566" t="s">
        <v>76</v>
      </c>
      <c r="O2566" t="s">
        <v>76</v>
      </c>
      <c r="P2566" t="s">
        <v>65</v>
      </c>
      <c r="Q2566">
        <v>123</v>
      </c>
      <c r="R2566">
        <v>88</v>
      </c>
      <c r="S2566">
        <v>26</v>
      </c>
      <c r="T2566">
        <v>26</v>
      </c>
      <c r="U2566">
        <v>26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22</v>
      </c>
      <c r="AF2566">
        <v>0</v>
      </c>
      <c r="AG2566">
        <v>0</v>
      </c>
      <c r="AH2566">
        <v>168</v>
      </c>
      <c r="AI2566">
        <v>190</v>
      </c>
      <c r="AJ2566">
        <v>0</v>
      </c>
      <c r="AT2566" s="1">
        <v>861.41</v>
      </c>
      <c r="AU2566" s="1">
        <v>105953.43</v>
      </c>
      <c r="AV2566" s="1">
        <v>163667.9</v>
      </c>
      <c r="AW2566" s="1">
        <v>0</v>
      </c>
      <c r="AX2566" t="s">
        <v>710</v>
      </c>
    </row>
    <row r="2567" spans="1:50" x14ac:dyDescent="0.25">
      <c r="A2567" t="s">
        <v>7038</v>
      </c>
      <c r="B2567" t="s">
        <v>6870</v>
      </c>
      <c r="C2567" t="s">
        <v>143</v>
      </c>
      <c r="D2567" t="s">
        <v>7039</v>
      </c>
      <c r="E2567" t="s">
        <v>6952</v>
      </c>
      <c r="F2567" t="s">
        <v>504</v>
      </c>
      <c r="G2567" t="s">
        <v>56</v>
      </c>
      <c r="H2567" t="s">
        <v>757</v>
      </c>
      <c r="I2567" t="s">
        <v>90</v>
      </c>
      <c r="J2567" t="s">
        <v>505</v>
      </c>
      <c r="K2567" t="s">
        <v>506</v>
      </c>
      <c r="L2567" t="s">
        <v>6874</v>
      </c>
      <c r="M2567" t="s">
        <v>2911</v>
      </c>
      <c r="N2567" t="s">
        <v>76</v>
      </c>
      <c r="O2567" t="s">
        <v>76</v>
      </c>
      <c r="P2567" t="s">
        <v>65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T2567" s="1" t="s">
        <v>78</v>
      </c>
      <c r="AU2567" s="1" t="s">
        <v>78</v>
      </c>
      <c r="AV2567" s="1">
        <v>0</v>
      </c>
      <c r="AW2567" s="1">
        <v>0</v>
      </c>
      <c r="AX2567" t="s">
        <v>506</v>
      </c>
    </row>
    <row r="2568" spans="1:50" x14ac:dyDescent="0.25">
      <c r="A2568" t="s">
        <v>7040</v>
      </c>
      <c r="B2568" t="s">
        <v>6870</v>
      </c>
      <c r="C2568" t="s">
        <v>6885</v>
      </c>
      <c r="D2568" t="s">
        <v>7041</v>
      </c>
      <c r="E2568" t="s">
        <v>76</v>
      </c>
      <c r="F2568" t="s">
        <v>748</v>
      </c>
      <c r="G2568" t="s">
        <v>56</v>
      </c>
      <c r="H2568" t="s">
        <v>757</v>
      </c>
      <c r="I2568" t="s">
        <v>58</v>
      </c>
      <c r="J2568" t="s">
        <v>749</v>
      </c>
      <c r="K2568" t="s">
        <v>750</v>
      </c>
      <c r="L2568" t="s">
        <v>6874</v>
      </c>
      <c r="M2568" t="s">
        <v>6881</v>
      </c>
      <c r="N2568" t="s">
        <v>76</v>
      </c>
      <c r="O2568" t="s">
        <v>76</v>
      </c>
      <c r="P2568" t="s">
        <v>65</v>
      </c>
      <c r="Q2568">
        <v>168</v>
      </c>
      <c r="R2568">
        <v>159</v>
      </c>
      <c r="S2568">
        <v>159</v>
      </c>
      <c r="T2568">
        <v>120</v>
      </c>
      <c r="U2568">
        <v>19</v>
      </c>
      <c r="V2568">
        <v>1</v>
      </c>
      <c r="W2568">
        <v>1</v>
      </c>
      <c r="X2568">
        <v>1</v>
      </c>
      <c r="Y2568">
        <v>1</v>
      </c>
      <c r="Z2568">
        <v>1</v>
      </c>
      <c r="AA2568">
        <v>1</v>
      </c>
      <c r="AB2568">
        <v>1</v>
      </c>
      <c r="AC2568">
        <v>0</v>
      </c>
      <c r="AD2568">
        <v>0</v>
      </c>
      <c r="AE2568">
        <v>116</v>
      </c>
      <c r="AF2568">
        <v>0</v>
      </c>
      <c r="AG2568">
        <v>0</v>
      </c>
      <c r="AH2568">
        <v>0</v>
      </c>
      <c r="AI2568">
        <v>116</v>
      </c>
      <c r="AJ2568">
        <v>144</v>
      </c>
      <c r="AT2568" s="1">
        <v>730.43</v>
      </c>
      <c r="AU2568" s="1">
        <v>122712.23999999999</v>
      </c>
      <c r="AV2568" s="1">
        <v>84729.87999999999</v>
      </c>
      <c r="AW2568" s="1">
        <v>730.43</v>
      </c>
      <c r="AX2568" t="s">
        <v>750</v>
      </c>
    </row>
    <row r="2569" spans="1:50" x14ac:dyDescent="0.25">
      <c r="A2569" t="s">
        <v>7042</v>
      </c>
      <c r="B2569" t="s">
        <v>6870</v>
      </c>
      <c r="C2569" t="s">
        <v>6998</v>
      </c>
      <c r="D2569" t="s">
        <v>7043</v>
      </c>
      <c r="E2569" t="s">
        <v>76</v>
      </c>
      <c r="F2569" t="s">
        <v>165</v>
      </c>
      <c r="G2569" t="s">
        <v>56</v>
      </c>
      <c r="H2569" t="s">
        <v>757</v>
      </c>
      <c r="I2569" t="s">
        <v>58</v>
      </c>
      <c r="J2569" t="s">
        <v>166</v>
      </c>
      <c r="K2569" t="s">
        <v>167</v>
      </c>
      <c r="L2569" t="s">
        <v>6874</v>
      </c>
      <c r="M2569" t="s">
        <v>6887</v>
      </c>
      <c r="N2569" t="s">
        <v>6901</v>
      </c>
      <c r="O2569" t="s">
        <v>757</v>
      </c>
      <c r="P2569" t="s">
        <v>65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T2569" s="1" t="s">
        <v>78</v>
      </c>
      <c r="AU2569" s="1" t="s">
        <v>78</v>
      </c>
      <c r="AV2569" s="1">
        <v>0</v>
      </c>
      <c r="AW2569" s="1">
        <v>0</v>
      </c>
      <c r="AX2569" t="s">
        <v>167</v>
      </c>
    </row>
    <row r="2570" spans="1:50" x14ac:dyDescent="0.25">
      <c r="A2570" t="s">
        <v>7044</v>
      </c>
      <c r="B2570" t="s">
        <v>6870</v>
      </c>
      <c r="C2570" t="s">
        <v>3349</v>
      </c>
      <c r="D2570" t="s">
        <v>7045</v>
      </c>
      <c r="E2570" t="s">
        <v>76</v>
      </c>
      <c r="F2570" t="s">
        <v>1214</v>
      </c>
      <c r="G2570" t="s">
        <v>71</v>
      </c>
      <c r="H2570" t="s">
        <v>757</v>
      </c>
      <c r="I2570" t="s">
        <v>107</v>
      </c>
      <c r="J2570" t="s">
        <v>1215</v>
      </c>
      <c r="K2570" t="s">
        <v>1216</v>
      </c>
      <c r="L2570" t="s">
        <v>6874</v>
      </c>
      <c r="M2570" t="s">
        <v>2911</v>
      </c>
      <c r="N2570" t="s">
        <v>76</v>
      </c>
      <c r="O2570" t="s">
        <v>76</v>
      </c>
      <c r="P2570" t="s">
        <v>65</v>
      </c>
      <c r="Q2570">
        <v>3</v>
      </c>
      <c r="R2570">
        <v>3</v>
      </c>
      <c r="S2570">
        <v>3</v>
      </c>
      <c r="T2570">
        <v>3</v>
      </c>
      <c r="U2570">
        <v>3</v>
      </c>
      <c r="V2570">
        <v>3</v>
      </c>
      <c r="W2570">
        <v>3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T2570" s="1">
        <v>363.79</v>
      </c>
      <c r="AU2570" s="1">
        <v>1091.3700000000001</v>
      </c>
      <c r="AV2570" s="1">
        <v>0</v>
      </c>
      <c r="AW2570" s="1">
        <v>0</v>
      </c>
      <c r="AX2570" t="s">
        <v>1216</v>
      </c>
    </row>
    <row r="2571" spans="1:50" x14ac:dyDescent="0.25">
      <c r="A2571" t="s">
        <v>7046</v>
      </c>
      <c r="B2571" t="s">
        <v>6870</v>
      </c>
      <c r="C2571" t="s">
        <v>2911</v>
      </c>
      <c r="D2571" t="s">
        <v>7047</v>
      </c>
      <c r="E2571" t="s">
        <v>76</v>
      </c>
      <c r="F2571" t="s">
        <v>687</v>
      </c>
      <c r="G2571" t="s">
        <v>688</v>
      </c>
      <c r="H2571" t="s">
        <v>757</v>
      </c>
      <c r="I2571" t="s">
        <v>689</v>
      </c>
      <c r="J2571" t="s">
        <v>690</v>
      </c>
      <c r="K2571" t="s">
        <v>691</v>
      </c>
      <c r="L2571" t="s">
        <v>6874</v>
      </c>
      <c r="M2571" t="s">
        <v>2911</v>
      </c>
      <c r="N2571" t="s">
        <v>76</v>
      </c>
      <c r="O2571" t="s">
        <v>76</v>
      </c>
      <c r="P2571" t="s">
        <v>65</v>
      </c>
      <c r="Q2571">
        <v>14</v>
      </c>
      <c r="R2571">
        <v>14</v>
      </c>
      <c r="S2571">
        <v>14</v>
      </c>
      <c r="T2571">
        <v>14</v>
      </c>
      <c r="U2571">
        <v>14</v>
      </c>
      <c r="V2571">
        <v>14</v>
      </c>
      <c r="W2571">
        <v>14</v>
      </c>
      <c r="X2571">
        <v>14</v>
      </c>
      <c r="Y2571">
        <v>8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T2571" s="1">
        <v>111.43</v>
      </c>
      <c r="AU2571" s="1">
        <v>1560.02</v>
      </c>
      <c r="AV2571" s="1">
        <v>0</v>
      </c>
      <c r="AW2571" s="1">
        <v>1560.02</v>
      </c>
      <c r="AX2571" t="s">
        <v>691</v>
      </c>
    </row>
    <row r="2572" spans="1:50" x14ac:dyDescent="0.25">
      <c r="A2572" t="s">
        <v>7048</v>
      </c>
      <c r="B2572" t="s">
        <v>6870</v>
      </c>
      <c r="C2572" t="s">
        <v>3349</v>
      </c>
      <c r="D2572" t="s">
        <v>7049</v>
      </c>
      <c r="E2572" t="s">
        <v>76</v>
      </c>
      <c r="F2572" t="s">
        <v>1808</v>
      </c>
      <c r="G2572" t="s">
        <v>71</v>
      </c>
      <c r="H2572" t="s">
        <v>6036</v>
      </c>
      <c r="I2572" t="s">
        <v>73</v>
      </c>
      <c r="J2572" t="s">
        <v>1809</v>
      </c>
      <c r="K2572" t="s">
        <v>1810</v>
      </c>
      <c r="L2572" t="s">
        <v>6874</v>
      </c>
      <c r="M2572" t="s">
        <v>2911</v>
      </c>
      <c r="N2572" t="s">
        <v>76</v>
      </c>
      <c r="O2572" t="s">
        <v>76</v>
      </c>
      <c r="P2572" t="s">
        <v>110</v>
      </c>
      <c r="Q2572">
        <v>4</v>
      </c>
      <c r="R2572">
        <v>4</v>
      </c>
      <c r="S2572">
        <v>4</v>
      </c>
      <c r="T2572">
        <v>4</v>
      </c>
      <c r="U2572">
        <v>4</v>
      </c>
      <c r="V2572">
        <v>4</v>
      </c>
      <c r="W2572">
        <v>4</v>
      </c>
      <c r="X2572">
        <v>4</v>
      </c>
      <c r="Y2572">
        <v>4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T2572" s="1">
        <v>776.71</v>
      </c>
      <c r="AU2572" s="1">
        <v>3106.84</v>
      </c>
      <c r="AV2572" s="1">
        <v>0</v>
      </c>
      <c r="AW2572" s="1">
        <v>3106.84</v>
      </c>
      <c r="AX2572" t="s">
        <v>1810</v>
      </c>
    </row>
    <row r="2573" spans="1:50" x14ac:dyDescent="0.25">
      <c r="A2573" t="s">
        <v>7050</v>
      </c>
      <c r="B2573" t="s">
        <v>6870</v>
      </c>
      <c r="C2573" t="s">
        <v>6879</v>
      </c>
      <c r="D2573" t="s">
        <v>7051</v>
      </c>
      <c r="E2573" t="s">
        <v>76</v>
      </c>
      <c r="F2573" t="s">
        <v>612</v>
      </c>
      <c r="G2573" t="s">
        <v>56</v>
      </c>
      <c r="H2573" t="s">
        <v>757</v>
      </c>
      <c r="I2573" t="s">
        <v>90</v>
      </c>
      <c r="J2573" t="s">
        <v>307</v>
      </c>
      <c r="K2573" t="s">
        <v>613</v>
      </c>
      <c r="L2573" t="s">
        <v>6874</v>
      </c>
      <c r="M2573" t="s">
        <v>6887</v>
      </c>
      <c r="N2573" t="s">
        <v>76</v>
      </c>
      <c r="O2573" t="s">
        <v>64</v>
      </c>
      <c r="P2573" t="s">
        <v>65</v>
      </c>
      <c r="Q2573">
        <v>1</v>
      </c>
      <c r="R2573">
        <v>1</v>
      </c>
      <c r="S2573">
        <v>1</v>
      </c>
      <c r="T2573">
        <v>1</v>
      </c>
      <c r="U2573">
        <v>1</v>
      </c>
      <c r="V2573">
        <v>1</v>
      </c>
      <c r="W2573">
        <v>1</v>
      </c>
      <c r="X2573">
        <v>1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T2573" s="1">
        <v>494.14</v>
      </c>
      <c r="AU2573" s="1">
        <v>494.14</v>
      </c>
      <c r="AV2573" s="1">
        <v>0</v>
      </c>
      <c r="AW2573" s="1">
        <v>494.14</v>
      </c>
      <c r="AX2573" t="s">
        <v>613</v>
      </c>
    </row>
    <row r="2574" spans="1:50" x14ac:dyDescent="0.25">
      <c r="A2574" t="s">
        <v>8638</v>
      </c>
      <c r="B2574" t="s">
        <v>6870</v>
      </c>
      <c r="C2574" t="s">
        <v>171</v>
      </c>
      <c r="D2574" t="s">
        <v>8639</v>
      </c>
      <c r="E2574" t="s">
        <v>76</v>
      </c>
      <c r="F2574" t="s">
        <v>7016</v>
      </c>
      <c r="G2574" t="s">
        <v>71</v>
      </c>
      <c r="H2574" t="s">
        <v>6890</v>
      </c>
      <c r="I2574" t="s">
        <v>73</v>
      </c>
      <c r="J2574" t="s">
        <v>7017</v>
      </c>
      <c r="K2574" t="s">
        <v>6742</v>
      </c>
      <c r="L2574" t="s">
        <v>6874</v>
      </c>
      <c r="M2574" t="s">
        <v>2911</v>
      </c>
      <c r="N2574" t="s">
        <v>76</v>
      </c>
      <c r="O2574" t="s">
        <v>76</v>
      </c>
      <c r="P2574" t="s">
        <v>110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6</v>
      </c>
      <c r="AT2574" s="1" t="s">
        <v>78</v>
      </c>
      <c r="AU2574" s="1" t="s">
        <v>78</v>
      </c>
      <c r="AV2574" s="1">
        <v>0</v>
      </c>
      <c r="AW2574" s="1">
        <v>0</v>
      </c>
      <c r="AX2574" t="s">
        <v>6742</v>
      </c>
    </row>
    <row r="2575" spans="1:50" x14ac:dyDescent="0.25">
      <c r="A2575" t="s">
        <v>7052</v>
      </c>
      <c r="B2575" t="s">
        <v>6870</v>
      </c>
      <c r="C2575" t="s">
        <v>3349</v>
      </c>
      <c r="D2575" t="s">
        <v>7053</v>
      </c>
      <c r="E2575" t="s">
        <v>76</v>
      </c>
      <c r="F2575" t="s">
        <v>1808</v>
      </c>
      <c r="G2575" t="s">
        <v>71</v>
      </c>
      <c r="H2575" t="s">
        <v>6036</v>
      </c>
      <c r="I2575" t="s">
        <v>73</v>
      </c>
      <c r="J2575" t="s">
        <v>1809</v>
      </c>
      <c r="K2575" t="s">
        <v>1810</v>
      </c>
      <c r="L2575" t="s">
        <v>6874</v>
      </c>
      <c r="M2575" t="s">
        <v>2911</v>
      </c>
      <c r="N2575" t="s">
        <v>76</v>
      </c>
      <c r="O2575" t="s">
        <v>76</v>
      </c>
      <c r="P2575" t="s">
        <v>110</v>
      </c>
      <c r="Q2575">
        <v>5</v>
      </c>
      <c r="R2575">
        <v>5</v>
      </c>
      <c r="S2575">
        <v>5</v>
      </c>
      <c r="T2575">
        <v>5</v>
      </c>
      <c r="U2575">
        <v>5</v>
      </c>
      <c r="V2575">
        <v>5</v>
      </c>
      <c r="W2575">
        <v>5</v>
      </c>
      <c r="X2575">
        <v>5</v>
      </c>
      <c r="Y2575">
        <v>5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T2575" s="1">
        <v>776.71</v>
      </c>
      <c r="AU2575" s="1">
        <v>3883.55</v>
      </c>
      <c r="AV2575" s="1">
        <v>0</v>
      </c>
      <c r="AW2575" s="1">
        <v>3883.55</v>
      </c>
      <c r="AX2575" t="s">
        <v>1810</v>
      </c>
    </row>
    <row r="2576" spans="1:50" x14ac:dyDescent="0.25">
      <c r="A2576" t="s">
        <v>7054</v>
      </c>
      <c r="B2576" t="s">
        <v>6870</v>
      </c>
      <c r="C2576" t="s">
        <v>143</v>
      </c>
      <c r="D2576" t="s">
        <v>7055</v>
      </c>
      <c r="E2576" t="s">
        <v>4202</v>
      </c>
      <c r="F2576" t="s">
        <v>1652</v>
      </c>
      <c r="G2576" t="s">
        <v>116</v>
      </c>
      <c r="H2576" t="s">
        <v>117</v>
      </c>
      <c r="I2576" t="s">
        <v>117</v>
      </c>
      <c r="J2576" t="s">
        <v>118</v>
      </c>
      <c r="K2576" t="s">
        <v>1653</v>
      </c>
      <c r="L2576" t="s">
        <v>6874</v>
      </c>
      <c r="M2576" t="s">
        <v>2911</v>
      </c>
      <c r="N2576" t="s">
        <v>76</v>
      </c>
      <c r="O2576" t="s">
        <v>117</v>
      </c>
      <c r="P2576" t="s">
        <v>120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T2576" s="1" t="s">
        <v>78</v>
      </c>
      <c r="AU2576" s="1" t="s">
        <v>78</v>
      </c>
      <c r="AV2576" s="1">
        <v>0</v>
      </c>
      <c r="AW2576" s="1">
        <v>0</v>
      </c>
      <c r="AX2576" t="s">
        <v>1653</v>
      </c>
    </row>
    <row r="2577" spans="1:50" x14ac:dyDescent="0.25">
      <c r="A2577" t="s">
        <v>7056</v>
      </c>
      <c r="B2577" t="s">
        <v>6870</v>
      </c>
      <c r="C2577" t="s">
        <v>143</v>
      </c>
      <c r="D2577" t="s">
        <v>7057</v>
      </c>
      <c r="E2577" t="s">
        <v>7058</v>
      </c>
      <c r="F2577" t="s">
        <v>1506</v>
      </c>
      <c r="G2577" t="s">
        <v>116</v>
      </c>
      <c r="H2577" t="s">
        <v>117</v>
      </c>
      <c r="I2577" t="s">
        <v>117</v>
      </c>
      <c r="J2577" t="s">
        <v>1507</v>
      </c>
      <c r="K2577" t="s">
        <v>1508</v>
      </c>
      <c r="L2577" t="s">
        <v>6874</v>
      </c>
      <c r="M2577" t="s">
        <v>2911</v>
      </c>
      <c r="N2577" t="s">
        <v>76</v>
      </c>
      <c r="O2577" t="s">
        <v>76</v>
      </c>
      <c r="P2577" t="s">
        <v>120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10</v>
      </c>
      <c r="AF2577">
        <v>0</v>
      </c>
      <c r="AG2577">
        <v>0</v>
      </c>
      <c r="AH2577">
        <v>0</v>
      </c>
      <c r="AI2577">
        <v>10</v>
      </c>
      <c r="AJ2577">
        <v>9</v>
      </c>
      <c r="AT2577" s="1">
        <v>736.50310000000002</v>
      </c>
      <c r="AU2577" s="1">
        <v>0</v>
      </c>
      <c r="AV2577" s="1">
        <v>7365.0309999999999</v>
      </c>
      <c r="AW2577" s="1">
        <v>0</v>
      </c>
      <c r="AX2577" t="s">
        <v>1508</v>
      </c>
    </row>
    <row r="2578" spans="1:50" x14ac:dyDescent="0.25">
      <c r="A2578" t="s">
        <v>7059</v>
      </c>
      <c r="B2578" t="s">
        <v>6870</v>
      </c>
      <c r="C2578" t="s">
        <v>143</v>
      </c>
      <c r="D2578" t="s">
        <v>7060</v>
      </c>
      <c r="E2578" t="s">
        <v>76</v>
      </c>
      <c r="F2578" t="s">
        <v>242</v>
      </c>
      <c r="G2578" t="s">
        <v>56</v>
      </c>
      <c r="H2578" t="s">
        <v>757</v>
      </c>
      <c r="I2578" t="s">
        <v>58</v>
      </c>
      <c r="J2578" t="s">
        <v>243</v>
      </c>
      <c r="K2578" t="s">
        <v>244</v>
      </c>
      <c r="L2578" t="s">
        <v>6874</v>
      </c>
      <c r="M2578" t="s">
        <v>2911</v>
      </c>
      <c r="N2578" t="s">
        <v>76</v>
      </c>
      <c r="O2578" t="s">
        <v>76</v>
      </c>
      <c r="P2578" t="s">
        <v>65</v>
      </c>
      <c r="Q2578">
        <v>237</v>
      </c>
      <c r="R2578">
        <v>237</v>
      </c>
      <c r="S2578">
        <v>237</v>
      </c>
      <c r="T2578">
        <v>237</v>
      </c>
      <c r="U2578">
        <v>237</v>
      </c>
      <c r="V2578">
        <v>237</v>
      </c>
      <c r="W2578">
        <v>237</v>
      </c>
      <c r="X2578">
        <v>237</v>
      </c>
      <c r="Y2578">
        <v>156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T2578" s="1">
        <v>836.64</v>
      </c>
      <c r="AU2578" s="1">
        <v>198283.68</v>
      </c>
      <c r="AV2578" s="1">
        <v>0</v>
      </c>
      <c r="AW2578" s="1">
        <v>198283.68</v>
      </c>
      <c r="AX2578" t="s">
        <v>244</v>
      </c>
    </row>
    <row r="2579" spans="1:50" x14ac:dyDescent="0.25">
      <c r="A2579" t="s">
        <v>7061</v>
      </c>
      <c r="B2579" t="s">
        <v>6870</v>
      </c>
      <c r="C2579" t="s">
        <v>3349</v>
      </c>
      <c r="D2579" t="s">
        <v>7062</v>
      </c>
      <c r="E2579" t="s">
        <v>76</v>
      </c>
      <c r="F2579" t="s">
        <v>657</v>
      </c>
      <c r="G2579" t="s">
        <v>71</v>
      </c>
      <c r="H2579" t="s">
        <v>6036</v>
      </c>
      <c r="I2579" t="s">
        <v>230</v>
      </c>
      <c r="J2579" t="s">
        <v>658</v>
      </c>
      <c r="K2579" t="s">
        <v>659</v>
      </c>
      <c r="L2579" t="s">
        <v>6874</v>
      </c>
      <c r="M2579" t="s">
        <v>2911</v>
      </c>
      <c r="N2579" t="s">
        <v>76</v>
      </c>
      <c r="O2579" t="s">
        <v>76</v>
      </c>
      <c r="P2579" t="s">
        <v>110</v>
      </c>
      <c r="Q2579">
        <v>22</v>
      </c>
      <c r="R2579">
        <v>22</v>
      </c>
      <c r="S2579">
        <v>20</v>
      </c>
      <c r="T2579">
        <v>20</v>
      </c>
      <c r="U2579">
        <v>20</v>
      </c>
      <c r="V2579">
        <v>20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48</v>
      </c>
      <c r="AG2579">
        <v>0</v>
      </c>
      <c r="AH2579">
        <v>0</v>
      </c>
      <c r="AI2579">
        <v>48</v>
      </c>
      <c r="AJ2579">
        <v>0</v>
      </c>
      <c r="AT2579" s="1">
        <v>302.3</v>
      </c>
      <c r="AU2579" s="1">
        <v>6650.6</v>
      </c>
      <c r="AV2579" s="1">
        <v>14510.400000000001</v>
      </c>
      <c r="AW2579" s="1">
        <v>0</v>
      </c>
      <c r="AX2579" t="s">
        <v>659</v>
      </c>
    </row>
    <row r="2580" spans="1:50" x14ac:dyDescent="0.25">
      <c r="A2580" t="s">
        <v>7063</v>
      </c>
      <c r="B2580" t="s">
        <v>6870</v>
      </c>
      <c r="C2580" t="s">
        <v>6879</v>
      </c>
      <c r="D2580" t="s">
        <v>7064</v>
      </c>
      <c r="E2580" t="s">
        <v>76</v>
      </c>
      <c r="F2580" t="s">
        <v>612</v>
      </c>
      <c r="G2580" t="s">
        <v>56</v>
      </c>
      <c r="H2580" t="s">
        <v>757</v>
      </c>
      <c r="I2580" t="s">
        <v>90</v>
      </c>
      <c r="J2580" t="s">
        <v>307</v>
      </c>
      <c r="K2580" t="s">
        <v>613</v>
      </c>
      <c r="L2580" t="s">
        <v>6874</v>
      </c>
      <c r="M2580" t="s">
        <v>6979</v>
      </c>
      <c r="N2580" t="s">
        <v>76</v>
      </c>
      <c r="O2580" t="s">
        <v>64</v>
      </c>
      <c r="P2580" t="s">
        <v>65</v>
      </c>
      <c r="Q2580">
        <v>1066</v>
      </c>
      <c r="R2580">
        <v>1055</v>
      </c>
      <c r="S2580">
        <v>1055</v>
      </c>
      <c r="T2580">
        <v>1055</v>
      </c>
      <c r="U2580">
        <v>1055</v>
      </c>
      <c r="V2580">
        <v>551</v>
      </c>
      <c r="W2580">
        <v>1</v>
      </c>
      <c r="X2580">
        <v>1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2160</v>
      </c>
      <c r="AG2580">
        <v>0</v>
      </c>
      <c r="AH2580">
        <v>144</v>
      </c>
      <c r="AI2580">
        <v>2304</v>
      </c>
      <c r="AJ2580">
        <v>696</v>
      </c>
      <c r="AT2580" s="1">
        <v>444.21</v>
      </c>
      <c r="AU2580" s="1">
        <v>473527.86</v>
      </c>
      <c r="AV2580" s="1">
        <v>1023459.84</v>
      </c>
      <c r="AW2580" s="1">
        <v>444.21</v>
      </c>
      <c r="AX2580" t="s">
        <v>613</v>
      </c>
    </row>
    <row r="2581" spans="1:50" x14ac:dyDescent="0.25">
      <c r="A2581" t="s">
        <v>7065</v>
      </c>
      <c r="B2581" t="s">
        <v>6870</v>
      </c>
      <c r="C2581" t="s">
        <v>3349</v>
      </c>
      <c r="D2581" t="s">
        <v>7066</v>
      </c>
      <c r="E2581" t="s">
        <v>76</v>
      </c>
      <c r="F2581" t="s">
        <v>556</v>
      </c>
      <c r="G2581" t="s">
        <v>71</v>
      </c>
      <c r="H2581" t="s">
        <v>6036</v>
      </c>
      <c r="I2581" t="s">
        <v>355</v>
      </c>
      <c r="J2581" t="s">
        <v>557</v>
      </c>
      <c r="K2581" t="s">
        <v>558</v>
      </c>
      <c r="L2581" t="s">
        <v>6874</v>
      </c>
      <c r="M2581" t="s">
        <v>2911</v>
      </c>
      <c r="N2581" t="s">
        <v>76</v>
      </c>
      <c r="O2581" t="s">
        <v>6036</v>
      </c>
      <c r="P2581" t="s">
        <v>110</v>
      </c>
      <c r="Q2581">
        <v>47</v>
      </c>
      <c r="R2581">
        <v>43</v>
      </c>
      <c r="S2581">
        <v>43</v>
      </c>
      <c r="T2581">
        <v>23</v>
      </c>
      <c r="U2581">
        <v>23</v>
      </c>
      <c r="V2581">
        <v>2</v>
      </c>
      <c r="W2581">
        <v>2</v>
      </c>
      <c r="X2581">
        <v>2</v>
      </c>
      <c r="Y2581">
        <v>1</v>
      </c>
      <c r="Z2581">
        <v>1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10</v>
      </c>
      <c r="AT2581" s="1">
        <v>784.93</v>
      </c>
      <c r="AU2581" s="1">
        <v>36891.71</v>
      </c>
      <c r="AV2581" s="1">
        <v>0</v>
      </c>
      <c r="AW2581" s="1">
        <v>1569.86</v>
      </c>
      <c r="AX2581" t="s">
        <v>558</v>
      </c>
    </row>
    <row r="2582" spans="1:50" x14ac:dyDescent="0.25">
      <c r="A2582" t="s">
        <v>7067</v>
      </c>
      <c r="B2582" t="s">
        <v>6870</v>
      </c>
      <c r="C2582" t="s">
        <v>3349</v>
      </c>
      <c r="D2582" t="s">
        <v>7068</v>
      </c>
      <c r="E2582" t="s">
        <v>76</v>
      </c>
      <c r="F2582" t="s">
        <v>556</v>
      </c>
      <c r="G2582" t="s">
        <v>71</v>
      </c>
      <c r="H2582" t="s">
        <v>6036</v>
      </c>
      <c r="I2582" t="s">
        <v>355</v>
      </c>
      <c r="J2582" t="s">
        <v>557</v>
      </c>
      <c r="K2582" t="s">
        <v>558</v>
      </c>
      <c r="L2582" t="s">
        <v>6874</v>
      </c>
      <c r="M2582" t="s">
        <v>2911</v>
      </c>
      <c r="N2582" t="s">
        <v>76</v>
      </c>
      <c r="O2582" t="s">
        <v>6036</v>
      </c>
      <c r="P2582" t="s">
        <v>110</v>
      </c>
      <c r="Q2582">
        <v>59</v>
      </c>
      <c r="R2582">
        <v>56</v>
      </c>
      <c r="S2582">
        <v>56</v>
      </c>
      <c r="T2582">
        <v>26</v>
      </c>
      <c r="U2582">
        <v>26</v>
      </c>
      <c r="V2582">
        <v>6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T2582" s="1">
        <v>884.26</v>
      </c>
      <c r="AU2582" s="1">
        <v>52171.34</v>
      </c>
      <c r="AV2582" s="1">
        <v>0</v>
      </c>
      <c r="AW2582" s="1">
        <v>0</v>
      </c>
      <c r="AX2582" t="s">
        <v>558</v>
      </c>
    </row>
    <row r="2583" spans="1:50" x14ac:dyDescent="0.25">
      <c r="A2583" t="s">
        <v>7069</v>
      </c>
      <c r="B2583" t="s">
        <v>6870</v>
      </c>
      <c r="C2583" t="s">
        <v>6894</v>
      </c>
      <c r="D2583" t="s">
        <v>7070</v>
      </c>
      <c r="E2583" t="s">
        <v>76</v>
      </c>
      <c r="F2583" t="s">
        <v>708</v>
      </c>
      <c r="G2583" t="s">
        <v>56</v>
      </c>
      <c r="H2583" t="s">
        <v>757</v>
      </c>
      <c r="I2583" t="s">
        <v>58</v>
      </c>
      <c r="J2583" t="s">
        <v>709</v>
      </c>
      <c r="K2583" t="s">
        <v>710</v>
      </c>
      <c r="L2583" t="s">
        <v>6874</v>
      </c>
      <c r="M2583" t="s">
        <v>2911</v>
      </c>
      <c r="N2583" t="s">
        <v>76</v>
      </c>
      <c r="O2583" t="s">
        <v>76</v>
      </c>
      <c r="P2583" t="s">
        <v>65</v>
      </c>
      <c r="Q2583">
        <v>191</v>
      </c>
      <c r="R2583">
        <v>191</v>
      </c>
      <c r="S2583">
        <v>191</v>
      </c>
      <c r="T2583">
        <v>191</v>
      </c>
      <c r="U2583">
        <v>191</v>
      </c>
      <c r="V2583">
        <v>191</v>
      </c>
      <c r="W2583">
        <v>191</v>
      </c>
      <c r="X2583">
        <v>191</v>
      </c>
      <c r="Y2583">
        <v>191</v>
      </c>
      <c r="Z2583">
        <v>107</v>
      </c>
      <c r="AA2583">
        <v>23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T2583" s="1">
        <v>940.21</v>
      </c>
      <c r="AU2583" s="1">
        <v>179580.11000000002</v>
      </c>
      <c r="AV2583" s="1">
        <v>0</v>
      </c>
      <c r="AW2583" s="1">
        <v>179580.11000000002</v>
      </c>
      <c r="AX2583" t="s">
        <v>710</v>
      </c>
    </row>
    <row r="2584" spans="1:50" x14ac:dyDescent="0.25">
      <c r="A2584" t="s">
        <v>7071</v>
      </c>
      <c r="B2584" t="s">
        <v>6870</v>
      </c>
      <c r="C2584" t="s">
        <v>143</v>
      </c>
      <c r="D2584" t="s">
        <v>7072</v>
      </c>
      <c r="E2584" t="s">
        <v>76</v>
      </c>
      <c r="F2584" t="s">
        <v>1848</v>
      </c>
      <c r="G2584" t="s">
        <v>56</v>
      </c>
      <c r="H2584" t="s">
        <v>757</v>
      </c>
      <c r="I2584" t="s">
        <v>1849</v>
      </c>
      <c r="J2584" t="s">
        <v>1850</v>
      </c>
      <c r="K2584" t="s">
        <v>1851</v>
      </c>
      <c r="L2584" t="s">
        <v>6874</v>
      </c>
      <c r="M2584" t="s">
        <v>2911</v>
      </c>
      <c r="N2584" t="s">
        <v>76</v>
      </c>
      <c r="O2584" t="s">
        <v>757</v>
      </c>
      <c r="P2584" t="s">
        <v>65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10</v>
      </c>
      <c r="AI2584">
        <v>10</v>
      </c>
      <c r="AJ2584">
        <v>5</v>
      </c>
      <c r="AT2584" s="1">
        <v>1505.21</v>
      </c>
      <c r="AU2584" s="1">
        <v>0</v>
      </c>
      <c r="AV2584" s="1">
        <v>15052.1</v>
      </c>
      <c r="AW2584" s="1">
        <v>0</v>
      </c>
      <c r="AX2584" t="s">
        <v>1851</v>
      </c>
    </row>
    <row r="2585" spans="1:50" x14ac:dyDescent="0.25">
      <c r="A2585" t="s">
        <v>7073</v>
      </c>
      <c r="B2585" t="s">
        <v>6870</v>
      </c>
      <c r="C2585" t="s">
        <v>143</v>
      </c>
      <c r="D2585" t="s">
        <v>7074</v>
      </c>
      <c r="E2585" t="s">
        <v>2151</v>
      </c>
      <c r="F2585" t="s">
        <v>2152</v>
      </c>
      <c r="G2585" t="s">
        <v>56</v>
      </c>
      <c r="H2585" t="s">
        <v>757</v>
      </c>
      <c r="I2585" t="s">
        <v>1849</v>
      </c>
      <c r="J2585" t="s">
        <v>2153</v>
      </c>
      <c r="K2585" t="s">
        <v>2154</v>
      </c>
      <c r="L2585" t="s">
        <v>6874</v>
      </c>
      <c r="M2585" t="s">
        <v>2911</v>
      </c>
      <c r="N2585" t="s">
        <v>76</v>
      </c>
      <c r="O2585" t="s">
        <v>757</v>
      </c>
      <c r="P2585" t="s">
        <v>65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10</v>
      </c>
      <c r="AI2585">
        <v>10</v>
      </c>
      <c r="AJ2585">
        <v>5</v>
      </c>
      <c r="AT2585" s="1">
        <v>1783.1083000000001</v>
      </c>
      <c r="AU2585" s="1">
        <v>0</v>
      </c>
      <c r="AV2585" s="1">
        <v>17831.083000000002</v>
      </c>
      <c r="AW2585" s="1">
        <v>0</v>
      </c>
      <c r="AX2585" t="s">
        <v>2154</v>
      </c>
    </row>
    <row r="2586" spans="1:50" x14ac:dyDescent="0.25">
      <c r="A2586" t="s">
        <v>7075</v>
      </c>
      <c r="B2586" t="s">
        <v>6870</v>
      </c>
      <c r="C2586" t="s">
        <v>2911</v>
      </c>
      <c r="D2586" t="s">
        <v>7076</v>
      </c>
      <c r="E2586" t="s">
        <v>76</v>
      </c>
      <c r="F2586" t="s">
        <v>1473</v>
      </c>
      <c r="G2586" t="s">
        <v>688</v>
      </c>
      <c r="H2586" t="s">
        <v>757</v>
      </c>
      <c r="I2586" t="s">
        <v>689</v>
      </c>
      <c r="J2586" t="s">
        <v>1474</v>
      </c>
      <c r="K2586" t="s">
        <v>1475</v>
      </c>
      <c r="L2586" t="s">
        <v>6874</v>
      </c>
      <c r="M2586" t="s">
        <v>2911</v>
      </c>
      <c r="N2586" t="s">
        <v>76</v>
      </c>
      <c r="O2586" t="s">
        <v>76</v>
      </c>
      <c r="P2586" t="s">
        <v>65</v>
      </c>
      <c r="Q2586">
        <v>730</v>
      </c>
      <c r="R2586">
        <v>728</v>
      </c>
      <c r="S2586">
        <v>728</v>
      </c>
      <c r="T2586">
        <v>728</v>
      </c>
      <c r="U2586">
        <v>728</v>
      </c>
      <c r="V2586">
        <v>728</v>
      </c>
      <c r="W2586">
        <v>307</v>
      </c>
      <c r="X2586">
        <v>184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T2586" s="1">
        <v>112.63</v>
      </c>
      <c r="AU2586" s="1">
        <v>82219.899999999994</v>
      </c>
      <c r="AV2586" s="1">
        <v>0</v>
      </c>
      <c r="AW2586" s="1">
        <v>20723.919999999998</v>
      </c>
      <c r="AX2586" t="s">
        <v>1475</v>
      </c>
    </row>
    <row r="2587" spans="1:50" x14ac:dyDescent="0.25">
      <c r="A2587" t="s">
        <v>7077</v>
      </c>
      <c r="B2587" t="s">
        <v>6870</v>
      </c>
      <c r="C2587" t="s">
        <v>3349</v>
      </c>
      <c r="D2587" t="s">
        <v>7078</v>
      </c>
      <c r="E2587" t="s">
        <v>76</v>
      </c>
      <c r="F2587" t="s">
        <v>474</v>
      </c>
      <c r="G2587" t="s">
        <v>71</v>
      </c>
      <c r="H2587" t="s">
        <v>6036</v>
      </c>
      <c r="I2587" t="s">
        <v>230</v>
      </c>
      <c r="J2587" t="s">
        <v>475</v>
      </c>
      <c r="K2587" t="s">
        <v>476</v>
      </c>
      <c r="L2587" t="s">
        <v>6874</v>
      </c>
      <c r="M2587" t="s">
        <v>2911</v>
      </c>
      <c r="N2587" t="s">
        <v>76</v>
      </c>
      <c r="O2587" t="s">
        <v>885</v>
      </c>
      <c r="P2587" t="s">
        <v>110</v>
      </c>
      <c r="Q2587">
        <v>89</v>
      </c>
      <c r="R2587">
        <v>86</v>
      </c>
      <c r="S2587">
        <v>12</v>
      </c>
      <c r="T2587">
        <v>1</v>
      </c>
      <c r="U2587">
        <v>1</v>
      </c>
      <c r="V2587">
        <v>1</v>
      </c>
      <c r="W2587">
        <v>1</v>
      </c>
      <c r="X2587">
        <v>1</v>
      </c>
      <c r="Y2587">
        <v>1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320</v>
      </c>
      <c r="AG2587">
        <v>0</v>
      </c>
      <c r="AH2587">
        <v>0</v>
      </c>
      <c r="AI2587">
        <v>320</v>
      </c>
      <c r="AJ2587">
        <v>0</v>
      </c>
      <c r="AT2587" s="1">
        <v>1086.8399999999999</v>
      </c>
      <c r="AU2587" s="1">
        <v>96728.76</v>
      </c>
      <c r="AV2587" s="1">
        <v>347788.79999999999</v>
      </c>
      <c r="AW2587" s="1">
        <v>1086.8399999999999</v>
      </c>
      <c r="AX2587" t="s">
        <v>476</v>
      </c>
    </row>
    <row r="2588" spans="1:50" x14ac:dyDescent="0.25">
      <c r="A2588" t="s">
        <v>7079</v>
      </c>
      <c r="B2588" t="s">
        <v>6870</v>
      </c>
      <c r="C2588" t="s">
        <v>6871</v>
      </c>
      <c r="D2588" t="s">
        <v>7080</v>
      </c>
      <c r="E2588" t="s">
        <v>76</v>
      </c>
      <c r="F2588" t="s">
        <v>1789</v>
      </c>
      <c r="G2588" t="s">
        <v>56</v>
      </c>
      <c r="H2588" t="s">
        <v>6873</v>
      </c>
      <c r="I2588" t="s">
        <v>58</v>
      </c>
      <c r="J2588" t="s">
        <v>1790</v>
      </c>
      <c r="K2588" t="s">
        <v>1791</v>
      </c>
      <c r="L2588" t="s">
        <v>6874</v>
      </c>
      <c r="M2588" t="s">
        <v>7081</v>
      </c>
      <c r="N2588" t="s">
        <v>76</v>
      </c>
      <c r="O2588" t="s">
        <v>76</v>
      </c>
      <c r="P2588" t="s">
        <v>6875</v>
      </c>
      <c r="Q2588">
        <v>52</v>
      </c>
      <c r="R2588">
        <v>52</v>
      </c>
      <c r="S2588">
        <v>52</v>
      </c>
      <c r="T2588">
        <v>52</v>
      </c>
      <c r="U2588">
        <v>52</v>
      </c>
      <c r="V2588">
        <v>52</v>
      </c>
      <c r="W2588">
        <v>52</v>
      </c>
      <c r="X2588">
        <v>52</v>
      </c>
      <c r="Y2588">
        <v>52</v>
      </c>
      <c r="Z2588">
        <v>52</v>
      </c>
      <c r="AA2588">
        <v>52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T2588" s="1">
        <v>701.95</v>
      </c>
      <c r="AU2588" s="1">
        <v>36501.4</v>
      </c>
      <c r="AV2588" s="1">
        <v>0</v>
      </c>
      <c r="AW2588" s="1">
        <v>36501.4</v>
      </c>
      <c r="AX2588" t="s">
        <v>1791</v>
      </c>
    </row>
    <row r="2589" spans="1:50" x14ac:dyDescent="0.25">
      <c r="A2589" t="s">
        <v>7082</v>
      </c>
      <c r="B2589" t="s">
        <v>6870</v>
      </c>
      <c r="C2589" t="s">
        <v>6903</v>
      </c>
      <c r="D2589" t="s">
        <v>7083</v>
      </c>
      <c r="E2589" t="s">
        <v>76</v>
      </c>
      <c r="F2589" t="s">
        <v>504</v>
      </c>
      <c r="G2589" t="s">
        <v>56</v>
      </c>
      <c r="H2589" t="s">
        <v>757</v>
      </c>
      <c r="I2589" t="s">
        <v>90</v>
      </c>
      <c r="J2589" t="s">
        <v>505</v>
      </c>
      <c r="K2589" t="s">
        <v>506</v>
      </c>
      <c r="L2589" t="s">
        <v>6874</v>
      </c>
      <c r="M2589" t="s">
        <v>6887</v>
      </c>
      <c r="N2589" t="s">
        <v>76</v>
      </c>
      <c r="O2589" t="s">
        <v>76</v>
      </c>
      <c r="P2589" t="s">
        <v>65</v>
      </c>
      <c r="Q2589">
        <v>4</v>
      </c>
      <c r="R2589">
        <v>4</v>
      </c>
      <c r="S2589">
        <v>4</v>
      </c>
      <c r="T2589">
        <v>4</v>
      </c>
      <c r="U2589">
        <v>4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T2589" s="1">
        <v>340.56</v>
      </c>
      <c r="AU2589" s="1">
        <v>1362.24</v>
      </c>
      <c r="AV2589" s="1">
        <v>0</v>
      </c>
      <c r="AW2589" s="1">
        <v>0</v>
      </c>
      <c r="AX2589" t="s">
        <v>506</v>
      </c>
    </row>
    <row r="2590" spans="1:50" x14ac:dyDescent="0.25">
      <c r="A2590" t="s">
        <v>7084</v>
      </c>
      <c r="B2590" t="s">
        <v>6870</v>
      </c>
      <c r="C2590" t="s">
        <v>6871</v>
      </c>
      <c r="D2590" t="s">
        <v>7085</v>
      </c>
      <c r="E2590" t="s">
        <v>76</v>
      </c>
      <c r="F2590" t="s">
        <v>242</v>
      </c>
      <c r="G2590" t="s">
        <v>56</v>
      </c>
      <c r="H2590" t="s">
        <v>757</v>
      </c>
      <c r="I2590" t="s">
        <v>58</v>
      </c>
      <c r="J2590" t="s">
        <v>243</v>
      </c>
      <c r="K2590" t="s">
        <v>244</v>
      </c>
      <c r="L2590" t="s">
        <v>6874</v>
      </c>
      <c r="M2590" t="s">
        <v>2911</v>
      </c>
      <c r="N2590" t="s">
        <v>76</v>
      </c>
      <c r="O2590" t="s">
        <v>76</v>
      </c>
      <c r="P2590" t="s">
        <v>65</v>
      </c>
      <c r="Q2590">
        <v>248</v>
      </c>
      <c r="R2590">
        <v>147</v>
      </c>
      <c r="S2590">
        <v>29</v>
      </c>
      <c r="T2590">
        <v>29</v>
      </c>
      <c r="U2590">
        <v>29</v>
      </c>
      <c r="V2590">
        <v>1</v>
      </c>
      <c r="W2590">
        <v>1</v>
      </c>
      <c r="X2590">
        <v>1</v>
      </c>
      <c r="Y2590">
        <v>1</v>
      </c>
      <c r="Z2590">
        <v>1</v>
      </c>
      <c r="AA2590">
        <v>1</v>
      </c>
      <c r="AB2590">
        <v>0</v>
      </c>
      <c r="AC2590">
        <v>0</v>
      </c>
      <c r="AD2590">
        <v>0</v>
      </c>
      <c r="AE2590">
        <v>150</v>
      </c>
      <c r="AF2590">
        <v>0</v>
      </c>
      <c r="AG2590">
        <v>0</v>
      </c>
      <c r="AH2590">
        <v>0</v>
      </c>
      <c r="AI2590">
        <v>150</v>
      </c>
      <c r="AJ2590">
        <v>486</v>
      </c>
      <c r="AT2590" s="1">
        <v>994.89</v>
      </c>
      <c r="AU2590" s="1">
        <v>246732.72</v>
      </c>
      <c r="AV2590" s="1">
        <v>149233.5</v>
      </c>
      <c r="AW2590" s="1">
        <v>994.89</v>
      </c>
      <c r="AX2590" t="s">
        <v>244</v>
      </c>
    </row>
    <row r="2591" spans="1:50" x14ac:dyDescent="0.25">
      <c r="A2591" t="s">
        <v>7086</v>
      </c>
      <c r="B2591" t="s">
        <v>6870</v>
      </c>
      <c r="C2591" t="s">
        <v>6885</v>
      </c>
      <c r="D2591" t="s">
        <v>7087</v>
      </c>
      <c r="E2591" t="s">
        <v>76</v>
      </c>
      <c r="F2591" t="s">
        <v>242</v>
      </c>
      <c r="G2591" t="s">
        <v>56</v>
      </c>
      <c r="H2591" t="s">
        <v>757</v>
      </c>
      <c r="I2591" t="s">
        <v>58</v>
      </c>
      <c r="J2591" t="s">
        <v>243</v>
      </c>
      <c r="K2591" t="s">
        <v>244</v>
      </c>
      <c r="L2591" t="s">
        <v>6874</v>
      </c>
      <c r="M2591" t="s">
        <v>6887</v>
      </c>
      <c r="N2591" t="s">
        <v>76</v>
      </c>
      <c r="O2591" t="s">
        <v>76</v>
      </c>
      <c r="P2591" t="s">
        <v>65</v>
      </c>
      <c r="Q2591">
        <v>339</v>
      </c>
      <c r="R2591">
        <v>339</v>
      </c>
      <c r="S2591">
        <v>339</v>
      </c>
      <c r="T2591">
        <v>339</v>
      </c>
      <c r="U2591">
        <v>339</v>
      </c>
      <c r="V2591">
        <v>128</v>
      </c>
      <c r="W2591">
        <v>47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T2591" s="1">
        <v>712.67</v>
      </c>
      <c r="AU2591" s="1">
        <v>241595.12999999998</v>
      </c>
      <c r="AV2591" s="1">
        <v>0</v>
      </c>
      <c r="AW2591" s="1">
        <v>0</v>
      </c>
      <c r="AX2591" t="s">
        <v>244</v>
      </c>
    </row>
    <row r="2592" spans="1:50" x14ac:dyDescent="0.25">
      <c r="A2592" t="s">
        <v>7088</v>
      </c>
      <c r="B2592" t="s">
        <v>6870</v>
      </c>
      <c r="C2592" t="s">
        <v>3349</v>
      </c>
      <c r="D2592" t="s">
        <v>7089</v>
      </c>
      <c r="E2592" t="s">
        <v>76</v>
      </c>
      <c r="F2592" t="s">
        <v>1214</v>
      </c>
      <c r="G2592" t="s">
        <v>71</v>
      </c>
      <c r="H2592" t="s">
        <v>757</v>
      </c>
      <c r="I2592" t="s">
        <v>107</v>
      </c>
      <c r="J2592" t="s">
        <v>1215</v>
      </c>
      <c r="K2592" t="s">
        <v>1216</v>
      </c>
      <c r="L2592" t="s">
        <v>6874</v>
      </c>
      <c r="M2592" t="s">
        <v>2911</v>
      </c>
      <c r="N2592" t="s">
        <v>76</v>
      </c>
      <c r="O2592" t="s">
        <v>76</v>
      </c>
      <c r="P2592" t="s">
        <v>65</v>
      </c>
      <c r="Q2592">
        <v>261</v>
      </c>
      <c r="R2592">
        <v>261</v>
      </c>
      <c r="S2592">
        <v>261</v>
      </c>
      <c r="T2592">
        <v>171</v>
      </c>
      <c r="U2592">
        <v>81</v>
      </c>
      <c r="V2592">
        <v>81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T2592" s="1">
        <v>578.64</v>
      </c>
      <c r="AU2592" s="1">
        <v>151025.04</v>
      </c>
      <c r="AV2592" s="1">
        <v>0</v>
      </c>
      <c r="AW2592" s="1">
        <v>0</v>
      </c>
      <c r="AX2592" t="s">
        <v>1216</v>
      </c>
    </row>
    <row r="2593" spans="1:50" x14ac:dyDescent="0.25">
      <c r="A2593" t="s">
        <v>7091</v>
      </c>
      <c r="B2593" t="s">
        <v>6870</v>
      </c>
      <c r="C2593" t="s">
        <v>7090</v>
      </c>
      <c r="D2593" t="s">
        <v>7092</v>
      </c>
      <c r="E2593" t="s">
        <v>2134</v>
      </c>
      <c r="F2593" t="s">
        <v>1808</v>
      </c>
      <c r="G2593" t="s">
        <v>71</v>
      </c>
      <c r="H2593" t="s">
        <v>6036</v>
      </c>
      <c r="I2593" t="s">
        <v>73</v>
      </c>
      <c r="J2593" t="s">
        <v>1809</v>
      </c>
      <c r="K2593" t="s">
        <v>1810</v>
      </c>
      <c r="L2593" t="s">
        <v>6874</v>
      </c>
      <c r="M2593" t="s">
        <v>2911</v>
      </c>
      <c r="N2593" t="s">
        <v>76</v>
      </c>
      <c r="O2593" t="s">
        <v>76</v>
      </c>
      <c r="P2593" t="s">
        <v>110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10</v>
      </c>
      <c r="AF2593">
        <v>0</v>
      </c>
      <c r="AG2593">
        <v>0</v>
      </c>
      <c r="AH2593">
        <v>90</v>
      </c>
      <c r="AI2593">
        <v>100</v>
      </c>
      <c r="AJ2593">
        <v>10</v>
      </c>
      <c r="AT2593" s="1">
        <v>808.53</v>
      </c>
      <c r="AU2593" s="1">
        <v>0</v>
      </c>
      <c r="AV2593" s="1">
        <v>80853</v>
      </c>
      <c r="AW2593" s="1">
        <v>0</v>
      </c>
      <c r="AX2593" t="s">
        <v>1810</v>
      </c>
    </row>
    <row r="2594" spans="1:50" x14ac:dyDescent="0.25">
      <c r="A2594" t="s">
        <v>8640</v>
      </c>
      <c r="B2594" t="s">
        <v>6870</v>
      </c>
      <c r="C2594" t="s">
        <v>143</v>
      </c>
      <c r="D2594" t="s">
        <v>8641</v>
      </c>
      <c r="E2594" t="s">
        <v>76</v>
      </c>
      <c r="F2594" t="s">
        <v>3274</v>
      </c>
      <c r="G2594" t="s">
        <v>56</v>
      </c>
      <c r="H2594" t="s">
        <v>757</v>
      </c>
      <c r="I2594" t="s">
        <v>2754</v>
      </c>
      <c r="J2594" t="s">
        <v>2755</v>
      </c>
      <c r="K2594" t="s">
        <v>3275</v>
      </c>
      <c r="L2594" t="s">
        <v>6874</v>
      </c>
      <c r="M2594" t="s">
        <v>2911</v>
      </c>
      <c r="N2594" t="s">
        <v>76</v>
      </c>
      <c r="O2594" t="s">
        <v>64</v>
      </c>
      <c r="P2594" t="s">
        <v>65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3</v>
      </c>
      <c r="AH2594">
        <v>0</v>
      </c>
      <c r="AI2594">
        <v>3</v>
      </c>
      <c r="AJ2594">
        <v>20</v>
      </c>
      <c r="AT2594" s="1">
        <v>700.5027</v>
      </c>
      <c r="AU2594" s="1">
        <v>0</v>
      </c>
      <c r="AV2594" s="1">
        <v>2101.5081</v>
      </c>
      <c r="AW2594" s="1">
        <v>0</v>
      </c>
      <c r="AX2594" t="s">
        <v>3275</v>
      </c>
    </row>
    <row r="2595" spans="1:50" x14ac:dyDescent="0.25">
      <c r="A2595" t="s">
        <v>7093</v>
      </c>
      <c r="B2595" t="s">
        <v>6870</v>
      </c>
      <c r="C2595" t="s">
        <v>6909</v>
      </c>
      <c r="D2595" t="s">
        <v>7094</v>
      </c>
      <c r="E2595" t="s">
        <v>76</v>
      </c>
      <c r="F2595" t="s">
        <v>504</v>
      </c>
      <c r="G2595" t="s">
        <v>56</v>
      </c>
      <c r="H2595" t="s">
        <v>757</v>
      </c>
      <c r="I2595" t="s">
        <v>90</v>
      </c>
      <c r="J2595" t="s">
        <v>505</v>
      </c>
      <c r="K2595" t="s">
        <v>506</v>
      </c>
      <c r="L2595" t="s">
        <v>6874</v>
      </c>
      <c r="M2595" t="s">
        <v>6881</v>
      </c>
      <c r="N2595" t="s">
        <v>76</v>
      </c>
      <c r="O2595" t="s">
        <v>76</v>
      </c>
      <c r="P2595" t="s">
        <v>65</v>
      </c>
      <c r="Q2595">
        <v>209</v>
      </c>
      <c r="R2595">
        <v>183</v>
      </c>
      <c r="S2595">
        <v>183</v>
      </c>
      <c r="T2595">
        <v>183</v>
      </c>
      <c r="U2595">
        <v>183</v>
      </c>
      <c r="V2595">
        <v>1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638</v>
      </c>
      <c r="AG2595">
        <v>0</v>
      </c>
      <c r="AH2595">
        <v>0</v>
      </c>
      <c r="AI2595">
        <v>638</v>
      </c>
      <c r="AJ2595">
        <v>0</v>
      </c>
      <c r="AT2595" s="1">
        <v>459.69</v>
      </c>
      <c r="AU2595" s="1">
        <v>96075.21</v>
      </c>
      <c r="AV2595" s="1">
        <v>293282.21999999997</v>
      </c>
      <c r="AW2595" s="1">
        <v>0</v>
      </c>
      <c r="AX2595" t="s">
        <v>506</v>
      </c>
    </row>
    <row r="2596" spans="1:50" x14ac:dyDescent="0.25">
      <c r="A2596" t="s">
        <v>7095</v>
      </c>
      <c r="B2596" t="s">
        <v>6870</v>
      </c>
      <c r="C2596" t="s">
        <v>6885</v>
      </c>
      <c r="D2596" t="s">
        <v>7096</v>
      </c>
      <c r="E2596" t="s">
        <v>76</v>
      </c>
      <c r="F2596" t="s">
        <v>748</v>
      </c>
      <c r="G2596" t="s">
        <v>56</v>
      </c>
      <c r="H2596" t="s">
        <v>6873</v>
      </c>
      <c r="I2596" t="s">
        <v>58</v>
      </c>
      <c r="J2596" t="s">
        <v>749</v>
      </c>
      <c r="K2596" t="s">
        <v>750</v>
      </c>
      <c r="L2596" t="s">
        <v>6874</v>
      </c>
      <c r="M2596" t="s">
        <v>6996</v>
      </c>
      <c r="N2596" t="s">
        <v>76</v>
      </c>
      <c r="O2596" t="s">
        <v>76</v>
      </c>
      <c r="P2596" t="s">
        <v>6875</v>
      </c>
      <c r="Q2596">
        <v>1</v>
      </c>
      <c r="R2596">
        <v>1</v>
      </c>
      <c r="S2596">
        <v>1</v>
      </c>
      <c r="T2596">
        <v>1</v>
      </c>
      <c r="U2596">
        <v>1</v>
      </c>
      <c r="V2596">
        <v>1</v>
      </c>
      <c r="W2596">
        <v>1</v>
      </c>
      <c r="X2596">
        <v>1</v>
      </c>
      <c r="Y2596">
        <v>1</v>
      </c>
      <c r="Z2596">
        <v>1</v>
      </c>
      <c r="AA2596">
        <v>1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144</v>
      </c>
      <c r="AT2596" s="1">
        <v>744.19</v>
      </c>
      <c r="AU2596" s="1">
        <v>744.19</v>
      </c>
      <c r="AV2596" s="1">
        <v>0</v>
      </c>
      <c r="AW2596" s="1">
        <v>744.19</v>
      </c>
      <c r="AX2596" t="s">
        <v>750</v>
      </c>
    </row>
    <row r="2597" spans="1:50" x14ac:dyDescent="0.25">
      <c r="A2597" t="s">
        <v>7097</v>
      </c>
      <c r="B2597" t="s">
        <v>6870</v>
      </c>
      <c r="C2597" t="s">
        <v>3349</v>
      </c>
      <c r="D2597" t="s">
        <v>7098</v>
      </c>
      <c r="E2597" t="s">
        <v>76</v>
      </c>
      <c r="F2597" t="s">
        <v>1214</v>
      </c>
      <c r="G2597" t="s">
        <v>71</v>
      </c>
      <c r="H2597" t="s">
        <v>757</v>
      </c>
      <c r="I2597" t="s">
        <v>107</v>
      </c>
      <c r="J2597" t="s">
        <v>1215</v>
      </c>
      <c r="K2597" t="s">
        <v>1216</v>
      </c>
      <c r="L2597" t="s">
        <v>6874</v>
      </c>
      <c r="M2597" t="s">
        <v>2911</v>
      </c>
      <c r="N2597" t="s">
        <v>76</v>
      </c>
      <c r="O2597" t="s">
        <v>76</v>
      </c>
      <c r="P2597" t="s">
        <v>65</v>
      </c>
      <c r="Q2597">
        <v>260</v>
      </c>
      <c r="R2597">
        <v>260</v>
      </c>
      <c r="S2597">
        <v>260</v>
      </c>
      <c r="T2597">
        <v>170</v>
      </c>
      <c r="U2597">
        <v>170</v>
      </c>
      <c r="V2597">
        <v>119</v>
      </c>
      <c r="W2597">
        <v>29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180</v>
      </c>
      <c r="AI2597">
        <v>180</v>
      </c>
      <c r="AJ2597">
        <v>0</v>
      </c>
      <c r="AT2597" s="1">
        <v>578.64</v>
      </c>
      <c r="AU2597" s="1">
        <v>150446.39999999999</v>
      </c>
      <c r="AV2597" s="1">
        <v>104155.2</v>
      </c>
      <c r="AW2597" s="1">
        <v>0</v>
      </c>
      <c r="AX2597" t="s">
        <v>1216</v>
      </c>
    </row>
    <row r="2598" spans="1:50" x14ac:dyDescent="0.25">
      <c r="A2598" t="s">
        <v>7099</v>
      </c>
      <c r="B2598" t="s">
        <v>6870</v>
      </c>
      <c r="C2598" t="s">
        <v>6885</v>
      </c>
      <c r="D2598" t="s">
        <v>7100</v>
      </c>
      <c r="E2598" t="s">
        <v>76</v>
      </c>
      <c r="F2598" t="s">
        <v>741</v>
      </c>
      <c r="G2598" t="s">
        <v>56</v>
      </c>
      <c r="H2598" t="s">
        <v>757</v>
      </c>
      <c r="I2598" t="s">
        <v>58</v>
      </c>
      <c r="J2598" t="s">
        <v>740</v>
      </c>
      <c r="K2598" t="s">
        <v>742</v>
      </c>
      <c r="L2598" t="s">
        <v>6874</v>
      </c>
      <c r="M2598" t="s">
        <v>6881</v>
      </c>
      <c r="N2598" t="s">
        <v>76</v>
      </c>
      <c r="O2598" t="s">
        <v>76</v>
      </c>
      <c r="P2598" t="s">
        <v>65</v>
      </c>
      <c r="Q2598">
        <v>26</v>
      </c>
      <c r="R2598">
        <v>26</v>
      </c>
      <c r="S2598">
        <v>26</v>
      </c>
      <c r="T2598">
        <v>26</v>
      </c>
      <c r="U2598">
        <v>26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T2598" s="1">
        <v>668.44</v>
      </c>
      <c r="AU2598" s="1">
        <v>17379.440000000002</v>
      </c>
      <c r="AV2598" s="1">
        <v>0</v>
      </c>
      <c r="AW2598" s="1">
        <v>0</v>
      </c>
      <c r="AX2598" t="s">
        <v>742</v>
      </c>
    </row>
    <row r="2599" spans="1:50" x14ac:dyDescent="0.25">
      <c r="A2599" t="s">
        <v>7101</v>
      </c>
      <c r="B2599" t="s">
        <v>6870</v>
      </c>
      <c r="C2599" t="s">
        <v>7102</v>
      </c>
      <c r="D2599" t="s">
        <v>7103</v>
      </c>
      <c r="E2599" t="s">
        <v>76</v>
      </c>
      <c r="F2599" t="s">
        <v>7104</v>
      </c>
      <c r="G2599" t="s">
        <v>71</v>
      </c>
      <c r="H2599" t="s">
        <v>757</v>
      </c>
      <c r="I2599" t="s">
        <v>107</v>
      </c>
      <c r="J2599" t="s">
        <v>7105</v>
      </c>
      <c r="K2599" t="s">
        <v>7106</v>
      </c>
      <c r="L2599" t="s">
        <v>6874</v>
      </c>
      <c r="M2599" t="s">
        <v>2911</v>
      </c>
      <c r="N2599" t="s">
        <v>76</v>
      </c>
      <c r="O2599" t="s">
        <v>76</v>
      </c>
      <c r="P2599" t="s">
        <v>65</v>
      </c>
      <c r="Q2599">
        <v>1</v>
      </c>
      <c r="R2599">
        <v>1</v>
      </c>
      <c r="S2599">
        <v>1</v>
      </c>
      <c r="T2599">
        <v>1</v>
      </c>
      <c r="U2599">
        <v>1</v>
      </c>
      <c r="V2599">
        <v>1</v>
      </c>
      <c r="W2599">
        <v>1</v>
      </c>
      <c r="X2599">
        <v>1</v>
      </c>
      <c r="Y2599">
        <v>1</v>
      </c>
      <c r="Z2599">
        <v>1</v>
      </c>
      <c r="AA2599">
        <v>1</v>
      </c>
      <c r="AB2599">
        <v>1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T2599" s="1">
        <v>389.03</v>
      </c>
      <c r="AU2599" s="1">
        <v>389.03</v>
      </c>
      <c r="AV2599" s="1">
        <v>0</v>
      </c>
      <c r="AW2599" s="1">
        <v>389.03</v>
      </c>
      <c r="AX2599" t="s">
        <v>7106</v>
      </c>
    </row>
    <row r="2600" spans="1:50" x14ac:dyDescent="0.25">
      <c r="A2600" t="s">
        <v>7107</v>
      </c>
      <c r="B2600" t="s">
        <v>6870</v>
      </c>
      <c r="C2600" t="s">
        <v>7108</v>
      </c>
      <c r="D2600" t="s">
        <v>7109</v>
      </c>
      <c r="E2600" t="s">
        <v>76</v>
      </c>
      <c r="F2600" t="s">
        <v>3591</v>
      </c>
      <c r="G2600" t="s">
        <v>116</v>
      </c>
      <c r="H2600" t="s">
        <v>117</v>
      </c>
      <c r="I2600" t="s">
        <v>117</v>
      </c>
      <c r="J2600" t="s">
        <v>3592</v>
      </c>
      <c r="K2600" t="s">
        <v>3593</v>
      </c>
      <c r="L2600" t="s">
        <v>6874</v>
      </c>
      <c r="M2600" t="s">
        <v>2911</v>
      </c>
      <c r="N2600" t="s">
        <v>76</v>
      </c>
      <c r="O2600" t="s">
        <v>76</v>
      </c>
      <c r="P2600" t="s">
        <v>120</v>
      </c>
      <c r="Q2600">
        <v>522</v>
      </c>
      <c r="R2600">
        <v>522</v>
      </c>
      <c r="S2600">
        <v>522</v>
      </c>
      <c r="T2600">
        <v>522</v>
      </c>
      <c r="U2600">
        <v>522</v>
      </c>
      <c r="V2600">
        <v>519</v>
      </c>
      <c r="W2600">
        <v>519</v>
      </c>
      <c r="X2600">
        <v>519</v>
      </c>
      <c r="Y2600">
        <v>519</v>
      </c>
      <c r="Z2600">
        <v>519</v>
      </c>
      <c r="AA2600">
        <v>519</v>
      </c>
      <c r="AB2600">
        <v>509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T2600" s="1">
        <v>332.65</v>
      </c>
      <c r="AU2600" s="1">
        <v>173643.3</v>
      </c>
      <c r="AV2600" s="1">
        <v>0</v>
      </c>
      <c r="AW2600" s="1">
        <v>172645.34999999998</v>
      </c>
      <c r="AX2600" t="s">
        <v>3593</v>
      </c>
    </row>
    <row r="2601" spans="1:50" x14ac:dyDescent="0.25">
      <c r="A2601" t="s">
        <v>8642</v>
      </c>
      <c r="B2601" t="s">
        <v>6870</v>
      </c>
      <c r="C2601" t="s">
        <v>171</v>
      </c>
      <c r="D2601" t="s">
        <v>8643</v>
      </c>
      <c r="E2601" t="s">
        <v>76</v>
      </c>
      <c r="F2601" t="s">
        <v>1724</v>
      </c>
      <c r="G2601" t="s">
        <v>71</v>
      </c>
      <c r="H2601" t="s">
        <v>6890</v>
      </c>
      <c r="I2601" t="s">
        <v>73</v>
      </c>
      <c r="J2601" t="s">
        <v>1725</v>
      </c>
      <c r="K2601" t="s">
        <v>1726</v>
      </c>
      <c r="L2601" t="s">
        <v>6874</v>
      </c>
      <c r="M2601" t="s">
        <v>2911</v>
      </c>
      <c r="N2601" t="s">
        <v>76</v>
      </c>
      <c r="O2601" t="s">
        <v>76</v>
      </c>
      <c r="P2601" t="s">
        <v>110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255</v>
      </c>
      <c r="AT2601" s="1" t="s">
        <v>78</v>
      </c>
      <c r="AU2601" s="1" t="s">
        <v>78</v>
      </c>
      <c r="AV2601" s="1">
        <v>0</v>
      </c>
      <c r="AW2601" s="1">
        <v>0</v>
      </c>
      <c r="AX2601" t="s">
        <v>1726</v>
      </c>
    </row>
    <row r="2602" spans="1:50" x14ac:dyDescent="0.25">
      <c r="A2602" t="s">
        <v>7110</v>
      </c>
      <c r="B2602" t="s">
        <v>6870</v>
      </c>
      <c r="C2602" t="s">
        <v>6894</v>
      </c>
      <c r="D2602" t="s">
        <v>7111</v>
      </c>
      <c r="E2602" t="s">
        <v>76</v>
      </c>
      <c r="F2602" t="s">
        <v>242</v>
      </c>
      <c r="G2602" t="s">
        <v>56</v>
      </c>
      <c r="H2602" t="s">
        <v>757</v>
      </c>
      <c r="I2602" t="s">
        <v>58</v>
      </c>
      <c r="J2602" t="s">
        <v>243</v>
      </c>
      <c r="K2602" t="s">
        <v>244</v>
      </c>
      <c r="L2602" t="s">
        <v>6874</v>
      </c>
      <c r="M2602" t="s">
        <v>2911</v>
      </c>
      <c r="N2602" t="s">
        <v>76</v>
      </c>
      <c r="O2602" t="s">
        <v>76</v>
      </c>
      <c r="P2602" t="s">
        <v>65</v>
      </c>
      <c r="Q2602">
        <v>17</v>
      </c>
      <c r="R2602">
        <v>17</v>
      </c>
      <c r="S2602">
        <v>17</v>
      </c>
      <c r="T2602">
        <v>17</v>
      </c>
      <c r="U2602">
        <v>17</v>
      </c>
      <c r="V2602">
        <v>2</v>
      </c>
      <c r="W2602">
        <v>2</v>
      </c>
      <c r="X2602">
        <v>2</v>
      </c>
      <c r="Y2602">
        <v>2</v>
      </c>
      <c r="Z2602">
        <v>2</v>
      </c>
      <c r="AA2602">
        <v>2</v>
      </c>
      <c r="AB2602">
        <v>0</v>
      </c>
      <c r="AC2602">
        <v>0</v>
      </c>
      <c r="AD2602">
        <v>0</v>
      </c>
      <c r="AE2602">
        <v>209</v>
      </c>
      <c r="AF2602">
        <v>0</v>
      </c>
      <c r="AG2602">
        <v>0</v>
      </c>
      <c r="AH2602">
        <v>81</v>
      </c>
      <c r="AI2602">
        <v>290</v>
      </c>
      <c r="AJ2602">
        <v>81</v>
      </c>
      <c r="AT2602" s="1">
        <v>775.71</v>
      </c>
      <c r="AU2602" s="1">
        <v>13187.07</v>
      </c>
      <c r="AV2602" s="1">
        <v>224955.90000000002</v>
      </c>
      <c r="AW2602" s="1">
        <v>1551.42</v>
      </c>
      <c r="AX2602" t="s">
        <v>244</v>
      </c>
    </row>
    <row r="2603" spans="1:50" x14ac:dyDescent="0.25">
      <c r="A2603" t="s">
        <v>7112</v>
      </c>
      <c r="B2603" t="s">
        <v>6870</v>
      </c>
      <c r="C2603" t="s">
        <v>171</v>
      </c>
      <c r="D2603" t="s">
        <v>7113</v>
      </c>
      <c r="E2603" t="s">
        <v>76</v>
      </c>
      <c r="F2603" t="s">
        <v>7016</v>
      </c>
      <c r="G2603" t="s">
        <v>71</v>
      </c>
      <c r="H2603" t="s">
        <v>6890</v>
      </c>
      <c r="I2603" t="s">
        <v>73</v>
      </c>
      <c r="J2603" t="s">
        <v>7017</v>
      </c>
      <c r="K2603" t="s">
        <v>6742</v>
      </c>
      <c r="L2603" t="s">
        <v>6874</v>
      </c>
      <c r="M2603" t="s">
        <v>2911</v>
      </c>
      <c r="N2603" t="s">
        <v>76</v>
      </c>
      <c r="O2603" t="s">
        <v>76</v>
      </c>
      <c r="P2603" t="s">
        <v>110</v>
      </c>
      <c r="Q2603">
        <v>44</v>
      </c>
      <c r="R2603">
        <v>44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30</v>
      </c>
      <c r="AF2603">
        <v>0</v>
      </c>
      <c r="AG2603">
        <v>0</v>
      </c>
      <c r="AH2603">
        <v>144</v>
      </c>
      <c r="AI2603">
        <v>174</v>
      </c>
      <c r="AJ2603">
        <v>72</v>
      </c>
      <c r="AT2603" s="1">
        <v>687.86950000000002</v>
      </c>
      <c r="AU2603" s="1">
        <v>30266.258000000002</v>
      </c>
      <c r="AV2603" s="1">
        <v>119689.29300000001</v>
      </c>
      <c r="AW2603" s="1">
        <v>0</v>
      </c>
      <c r="AX2603" t="s">
        <v>6742</v>
      </c>
    </row>
    <row r="2604" spans="1:50" x14ac:dyDescent="0.25">
      <c r="A2604" t="s">
        <v>7114</v>
      </c>
      <c r="B2604" t="s">
        <v>6870</v>
      </c>
      <c r="C2604" t="s">
        <v>6894</v>
      </c>
      <c r="D2604" t="s">
        <v>7115</v>
      </c>
      <c r="E2604" t="s">
        <v>76</v>
      </c>
      <c r="F2604" t="s">
        <v>242</v>
      </c>
      <c r="G2604" t="s">
        <v>56</v>
      </c>
      <c r="H2604" t="s">
        <v>757</v>
      </c>
      <c r="I2604" t="s">
        <v>58</v>
      </c>
      <c r="J2604" t="s">
        <v>243</v>
      </c>
      <c r="K2604" t="s">
        <v>244</v>
      </c>
      <c r="L2604" t="s">
        <v>6874</v>
      </c>
      <c r="M2604" t="s">
        <v>2911</v>
      </c>
      <c r="N2604" t="s">
        <v>76</v>
      </c>
      <c r="O2604" t="s">
        <v>76</v>
      </c>
      <c r="P2604" t="s">
        <v>65</v>
      </c>
      <c r="Q2604">
        <v>175</v>
      </c>
      <c r="R2604">
        <v>175</v>
      </c>
      <c r="S2604">
        <v>175</v>
      </c>
      <c r="T2604">
        <v>175</v>
      </c>
      <c r="U2604">
        <v>175</v>
      </c>
      <c r="V2604">
        <v>175</v>
      </c>
      <c r="W2604">
        <v>175</v>
      </c>
      <c r="X2604">
        <v>175</v>
      </c>
      <c r="Y2604">
        <v>94</v>
      </c>
      <c r="Z2604">
        <v>1</v>
      </c>
      <c r="AA2604">
        <v>1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T2604" s="1">
        <v>976.9</v>
      </c>
      <c r="AU2604" s="1">
        <v>170957.5</v>
      </c>
      <c r="AV2604" s="1">
        <v>0</v>
      </c>
      <c r="AW2604" s="1">
        <v>170957.5</v>
      </c>
      <c r="AX2604" t="s">
        <v>244</v>
      </c>
    </row>
    <row r="2605" spans="1:50" x14ac:dyDescent="0.25">
      <c r="A2605" t="s">
        <v>7116</v>
      </c>
      <c r="B2605" t="s">
        <v>6870</v>
      </c>
      <c r="C2605" t="s">
        <v>6885</v>
      </c>
      <c r="D2605" t="s">
        <v>7117</v>
      </c>
      <c r="E2605" t="s">
        <v>76</v>
      </c>
      <c r="F2605" t="s">
        <v>1077</v>
      </c>
      <c r="G2605" t="s">
        <v>56</v>
      </c>
      <c r="H2605" t="s">
        <v>757</v>
      </c>
      <c r="I2605" t="s">
        <v>58</v>
      </c>
      <c r="J2605" t="s">
        <v>1078</v>
      </c>
      <c r="K2605" t="s">
        <v>1079</v>
      </c>
      <c r="L2605" t="s">
        <v>6874</v>
      </c>
      <c r="M2605" t="s">
        <v>6887</v>
      </c>
      <c r="N2605" t="s">
        <v>76</v>
      </c>
      <c r="O2605" t="s">
        <v>76</v>
      </c>
      <c r="P2605" t="s">
        <v>65</v>
      </c>
      <c r="Q2605">
        <v>66</v>
      </c>
      <c r="R2605">
        <v>66</v>
      </c>
      <c r="S2605">
        <v>60</v>
      </c>
      <c r="T2605">
        <v>60</v>
      </c>
      <c r="U2605">
        <v>60</v>
      </c>
      <c r="V2605">
        <v>9</v>
      </c>
      <c r="W2605">
        <v>9</v>
      </c>
      <c r="X2605">
        <v>9</v>
      </c>
      <c r="Y2605">
        <v>9</v>
      </c>
      <c r="Z2605">
        <v>9</v>
      </c>
      <c r="AA2605">
        <v>9</v>
      </c>
      <c r="AB2605">
        <v>9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T2605" s="1">
        <v>673.36</v>
      </c>
      <c r="AU2605" s="1">
        <v>44441.760000000002</v>
      </c>
      <c r="AV2605" s="1">
        <v>0</v>
      </c>
      <c r="AW2605" s="1">
        <v>6060.24</v>
      </c>
      <c r="AX2605" t="s">
        <v>1079</v>
      </c>
    </row>
    <row r="2606" spans="1:50" x14ac:dyDescent="0.25">
      <c r="A2606" t="s">
        <v>7118</v>
      </c>
      <c r="B2606" t="s">
        <v>6870</v>
      </c>
      <c r="C2606" t="s">
        <v>6885</v>
      </c>
      <c r="D2606" t="s">
        <v>7119</v>
      </c>
      <c r="E2606" t="s">
        <v>76</v>
      </c>
      <c r="F2606" t="s">
        <v>2081</v>
      </c>
      <c r="G2606" t="s">
        <v>116</v>
      </c>
      <c r="H2606" t="s">
        <v>757</v>
      </c>
      <c r="I2606" t="s">
        <v>117</v>
      </c>
      <c r="J2606" t="s">
        <v>2082</v>
      </c>
      <c r="K2606" t="s">
        <v>2083</v>
      </c>
      <c r="L2606" t="s">
        <v>6874</v>
      </c>
      <c r="M2606" t="s">
        <v>6887</v>
      </c>
      <c r="N2606" t="s">
        <v>76</v>
      </c>
      <c r="O2606" t="s">
        <v>76</v>
      </c>
      <c r="P2606" t="s">
        <v>65</v>
      </c>
      <c r="Q2606">
        <v>101</v>
      </c>
      <c r="R2606">
        <v>101</v>
      </c>
      <c r="S2606">
        <v>101</v>
      </c>
      <c r="T2606">
        <v>101</v>
      </c>
      <c r="U2606">
        <v>101</v>
      </c>
      <c r="V2606">
        <v>101</v>
      </c>
      <c r="W2606">
        <v>101</v>
      </c>
      <c r="X2606">
        <v>101</v>
      </c>
      <c r="Y2606">
        <v>101</v>
      </c>
      <c r="Z2606">
        <v>101</v>
      </c>
      <c r="AA2606">
        <v>18</v>
      </c>
      <c r="AB2606">
        <v>18</v>
      </c>
      <c r="AC2606">
        <v>18</v>
      </c>
      <c r="AD2606">
        <v>18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T2606" s="1">
        <v>634.42999999999995</v>
      </c>
      <c r="AU2606" s="1">
        <v>64077.429999999993</v>
      </c>
      <c r="AV2606" s="1">
        <v>0</v>
      </c>
      <c r="AW2606" s="1">
        <v>64077.429999999993</v>
      </c>
      <c r="AX2606" t="s">
        <v>2083</v>
      </c>
    </row>
    <row r="2607" spans="1:50" x14ac:dyDescent="0.25">
      <c r="A2607" t="s">
        <v>7120</v>
      </c>
      <c r="B2607" t="s">
        <v>6870</v>
      </c>
      <c r="C2607" t="s">
        <v>143</v>
      </c>
      <c r="D2607" t="s">
        <v>7121</v>
      </c>
      <c r="E2607" t="s">
        <v>76</v>
      </c>
      <c r="F2607" t="s">
        <v>748</v>
      </c>
      <c r="G2607" t="s">
        <v>56</v>
      </c>
      <c r="H2607" t="s">
        <v>757</v>
      </c>
      <c r="I2607" t="s">
        <v>58</v>
      </c>
      <c r="J2607" t="s">
        <v>749</v>
      </c>
      <c r="K2607" t="s">
        <v>750</v>
      </c>
      <c r="L2607" t="s">
        <v>6874</v>
      </c>
      <c r="M2607" t="s">
        <v>2911</v>
      </c>
      <c r="N2607" t="s">
        <v>76</v>
      </c>
      <c r="O2607" t="s">
        <v>76</v>
      </c>
      <c r="P2607" t="s">
        <v>65</v>
      </c>
      <c r="Q2607">
        <v>156</v>
      </c>
      <c r="R2607">
        <v>154</v>
      </c>
      <c r="S2607">
        <v>154</v>
      </c>
      <c r="T2607">
        <v>82</v>
      </c>
      <c r="U2607">
        <v>82</v>
      </c>
      <c r="V2607">
        <v>10</v>
      </c>
      <c r="W2607">
        <v>4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144</v>
      </c>
      <c r="AI2607">
        <v>144</v>
      </c>
      <c r="AJ2607">
        <v>0</v>
      </c>
      <c r="AT2607" s="1">
        <v>753.02</v>
      </c>
      <c r="AU2607" s="1">
        <v>117471.12</v>
      </c>
      <c r="AV2607" s="1">
        <v>108434.88</v>
      </c>
      <c r="AW2607" s="1">
        <v>0</v>
      </c>
      <c r="AX2607" t="s">
        <v>750</v>
      </c>
    </row>
    <row r="2608" spans="1:50" x14ac:dyDescent="0.25">
      <c r="A2608" t="s">
        <v>7122</v>
      </c>
      <c r="B2608" t="s">
        <v>6870</v>
      </c>
      <c r="C2608" t="s">
        <v>6879</v>
      </c>
      <c r="D2608" t="s">
        <v>7123</v>
      </c>
      <c r="E2608" t="s">
        <v>76</v>
      </c>
      <c r="F2608" t="s">
        <v>612</v>
      </c>
      <c r="G2608" t="s">
        <v>56</v>
      </c>
      <c r="H2608" t="s">
        <v>757</v>
      </c>
      <c r="I2608" t="s">
        <v>90</v>
      </c>
      <c r="J2608" t="s">
        <v>307</v>
      </c>
      <c r="K2608" t="s">
        <v>613</v>
      </c>
      <c r="L2608" t="s">
        <v>6874</v>
      </c>
      <c r="M2608" t="s">
        <v>7124</v>
      </c>
      <c r="N2608" t="s">
        <v>76</v>
      </c>
      <c r="O2608" t="s">
        <v>64</v>
      </c>
      <c r="P2608" t="s">
        <v>65</v>
      </c>
      <c r="Q2608">
        <v>785</v>
      </c>
      <c r="R2608">
        <v>832</v>
      </c>
      <c r="S2608">
        <v>738</v>
      </c>
      <c r="T2608">
        <v>714</v>
      </c>
      <c r="U2608">
        <v>474</v>
      </c>
      <c r="V2608">
        <v>66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504</v>
      </c>
      <c r="AG2608">
        <v>0</v>
      </c>
      <c r="AH2608">
        <v>72</v>
      </c>
      <c r="AI2608">
        <v>576</v>
      </c>
      <c r="AJ2608">
        <v>240</v>
      </c>
      <c r="AT2608" s="1">
        <v>476.16</v>
      </c>
      <c r="AU2608" s="1">
        <v>373785.60000000003</v>
      </c>
      <c r="AV2608" s="1">
        <v>274268.16000000003</v>
      </c>
      <c r="AW2608" s="1">
        <v>0</v>
      </c>
      <c r="AX2608" t="s">
        <v>613</v>
      </c>
    </row>
    <row r="2609" spans="1:50" x14ac:dyDescent="0.25">
      <c r="A2609" t="s">
        <v>7125</v>
      </c>
      <c r="B2609" t="s">
        <v>6870</v>
      </c>
      <c r="C2609" t="s">
        <v>6885</v>
      </c>
      <c r="D2609" t="s">
        <v>7126</v>
      </c>
      <c r="E2609" t="s">
        <v>76</v>
      </c>
      <c r="F2609" t="s">
        <v>242</v>
      </c>
      <c r="G2609" t="s">
        <v>56</v>
      </c>
      <c r="H2609" t="s">
        <v>757</v>
      </c>
      <c r="I2609" t="s">
        <v>58</v>
      </c>
      <c r="J2609" t="s">
        <v>243</v>
      </c>
      <c r="K2609" t="s">
        <v>244</v>
      </c>
      <c r="L2609" t="s">
        <v>6874</v>
      </c>
      <c r="M2609" t="s">
        <v>6887</v>
      </c>
      <c r="N2609" t="s">
        <v>76</v>
      </c>
      <c r="O2609" t="s">
        <v>76</v>
      </c>
      <c r="P2609" t="s">
        <v>65</v>
      </c>
      <c r="Q2609">
        <v>522</v>
      </c>
      <c r="R2609">
        <v>520</v>
      </c>
      <c r="S2609">
        <v>520</v>
      </c>
      <c r="T2609">
        <v>520</v>
      </c>
      <c r="U2609">
        <v>492</v>
      </c>
      <c r="V2609">
        <v>168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486</v>
      </c>
      <c r="AI2609">
        <v>486</v>
      </c>
      <c r="AJ2609">
        <v>162</v>
      </c>
      <c r="AT2609" s="1">
        <v>797.76</v>
      </c>
      <c r="AU2609" s="1">
        <v>416430.72</v>
      </c>
      <c r="AV2609" s="1">
        <v>387711.36</v>
      </c>
      <c r="AW2609" s="1">
        <v>0</v>
      </c>
      <c r="AX2609" t="s">
        <v>244</v>
      </c>
    </row>
    <row r="2610" spans="1:50" x14ac:dyDescent="0.25">
      <c r="A2610" t="s">
        <v>7127</v>
      </c>
      <c r="B2610" t="s">
        <v>6870</v>
      </c>
      <c r="C2610" t="s">
        <v>6879</v>
      </c>
      <c r="D2610" t="s">
        <v>7128</v>
      </c>
      <c r="E2610" t="s">
        <v>76</v>
      </c>
      <c r="F2610" t="s">
        <v>306</v>
      </c>
      <c r="G2610" t="s">
        <v>56</v>
      </c>
      <c r="H2610" t="s">
        <v>6873</v>
      </c>
      <c r="I2610" t="s">
        <v>90</v>
      </c>
      <c r="J2610" t="s">
        <v>307</v>
      </c>
      <c r="K2610" t="s">
        <v>308</v>
      </c>
      <c r="L2610" t="s">
        <v>6874</v>
      </c>
      <c r="M2610" t="s">
        <v>6996</v>
      </c>
      <c r="N2610" t="s">
        <v>76</v>
      </c>
      <c r="O2610" t="s">
        <v>64</v>
      </c>
      <c r="P2610" t="s">
        <v>6875</v>
      </c>
      <c r="Q2610">
        <v>775</v>
      </c>
      <c r="R2610">
        <v>775</v>
      </c>
      <c r="S2610">
        <v>775</v>
      </c>
      <c r="T2610">
        <v>775</v>
      </c>
      <c r="U2610">
        <v>775</v>
      </c>
      <c r="V2610">
        <v>775</v>
      </c>
      <c r="W2610">
        <v>775</v>
      </c>
      <c r="X2610">
        <v>775</v>
      </c>
      <c r="Y2610">
        <v>775</v>
      </c>
      <c r="Z2610">
        <v>775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504</v>
      </c>
      <c r="AT2610" s="1">
        <v>449.79</v>
      </c>
      <c r="AU2610" s="1">
        <v>348587.25</v>
      </c>
      <c r="AV2610" s="1">
        <v>0</v>
      </c>
      <c r="AW2610" s="1">
        <v>348587.25</v>
      </c>
      <c r="AX2610" t="s">
        <v>308</v>
      </c>
    </row>
    <row r="2611" spans="1:50" x14ac:dyDescent="0.25">
      <c r="A2611" t="s">
        <v>7129</v>
      </c>
      <c r="B2611" t="s">
        <v>6870</v>
      </c>
      <c r="C2611" t="s">
        <v>3349</v>
      </c>
      <c r="D2611" t="s">
        <v>7130</v>
      </c>
      <c r="E2611" t="s">
        <v>76</v>
      </c>
      <c r="F2611" t="s">
        <v>1214</v>
      </c>
      <c r="G2611" t="s">
        <v>71</v>
      </c>
      <c r="H2611" t="s">
        <v>757</v>
      </c>
      <c r="I2611" t="s">
        <v>107</v>
      </c>
      <c r="J2611" t="s">
        <v>1215</v>
      </c>
      <c r="K2611" t="s">
        <v>1216</v>
      </c>
      <c r="L2611" t="s">
        <v>6874</v>
      </c>
      <c r="M2611" t="s">
        <v>2911</v>
      </c>
      <c r="N2611" t="s">
        <v>76</v>
      </c>
      <c r="O2611" t="s">
        <v>76</v>
      </c>
      <c r="P2611" t="s">
        <v>65</v>
      </c>
      <c r="Q2611">
        <v>774</v>
      </c>
      <c r="R2611">
        <v>774</v>
      </c>
      <c r="S2611">
        <v>774</v>
      </c>
      <c r="T2611">
        <v>504</v>
      </c>
      <c r="U2611">
        <v>504</v>
      </c>
      <c r="V2611">
        <v>504</v>
      </c>
      <c r="W2611">
        <v>504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T2611" s="1">
        <v>543.63</v>
      </c>
      <c r="AU2611" s="1">
        <v>420769.62</v>
      </c>
      <c r="AV2611" s="1">
        <v>0</v>
      </c>
      <c r="AW2611" s="1">
        <v>0</v>
      </c>
      <c r="AX2611" t="s">
        <v>1216</v>
      </c>
    </row>
    <row r="2612" spans="1:50" x14ac:dyDescent="0.25">
      <c r="A2612" t="s">
        <v>7131</v>
      </c>
      <c r="B2612" t="s">
        <v>6870</v>
      </c>
      <c r="C2612" t="s">
        <v>143</v>
      </c>
      <c r="D2612" t="s">
        <v>7132</v>
      </c>
      <c r="E2612" t="s">
        <v>76</v>
      </c>
      <c r="F2612" t="s">
        <v>612</v>
      </c>
      <c r="G2612" t="s">
        <v>56</v>
      </c>
      <c r="H2612" t="s">
        <v>757</v>
      </c>
      <c r="I2612" t="s">
        <v>90</v>
      </c>
      <c r="J2612" t="s">
        <v>307</v>
      </c>
      <c r="K2612" t="s">
        <v>613</v>
      </c>
      <c r="L2612" t="s">
        <v>6874</v>
      </c>
      <c r="M2612" t="s">
        <v>2911</v>
      </c>
      <c r="N2612" t="s">
        <v>76</v>
      </c>
      <c r="O2612" t="s">
        <v>64</v>
      </c>
      <c r="P2612" t="s">
        <v>65</v>
      </c>
      <c r="Q2612">
        <v>1273</v>
      </c>
      <c r="R2612">
        <v>1271</v>
      </c>
      <c r="S2612">
        <v>1151</v>
      </c>
      <c r="T2612">
        <v>1151</v>
      </c>
      <c r="U2612">
        <v>935</v>
      </c>
      <c r="V2612">
        <v>606</v>
      </c>
      <c r="W2612">
        <v>438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96</v>
      </c>
      <c r="AG2612">
        <v>0</v>
      </c>
      <c r="AH2612">
        <v>0</v>
      </c>
      <c r="AI2612">
        <v>96</v>
      </c>
      <c r="AJ2612">
        <v>0</v>
      </c>
      <c r="AT2612" s="1">
        <v>443.98</v>
      </c>
      <c r="AU2612" s="1">
        <v>565186.54</v>
      </c>
      <c r="AV2612" s="1">
        <v>42622.080000000002</v>
      </c>
      <c r="AW2612" s="1">
        <v>0</v>
      </c>
      <c r="AX2612" t="s">
        <v>613</v>
      </c>
    </row>
    <row r="2613" spans="1:50" x14ac:dyDescent="0.25">
      <c r="A2613" t="s">
        <v>7133</v>
      </c>
      <c r="B2613" t="s">
        <v>6870</v>
      </c>
      <c r="C2613" t="s">
        <v>6909</v>
      </c>
      <c r="D2613" t="s">
        <v>7134</v>
      </c>
      <c r="E2613" t="s">
        <v>76</v>
      </c>
      <c r="F2613" t="s">
        <v>612</v>
      </c>
      <c r="G2613" t="s">
        <v>56</v>
      </c>
      <c r="H2613" t="s">
        <v>757</v>
      </c>
      <c r="I2613" t="s">
        <v>90</v>
      </c>
      <c r="J2613" t="s">
        <v>307</v>
      </c>
      <c r="K2613" t="s">
        <v>613</v>
      </c>
      <c r="L2613" t="s">
        <v>6874</v>
      </c>
      <c r="M2613" t="s">
        <v>7124</v>
      </c>
      <c r="N2613" t="s">
        <v>76</v>
      </c>
      <c r="O2613" t="s">
        <v>64</v>
      </c>
      <c r="P2613" t="s">
        <v>65</v>
      </c>
      <c r="Q2613">
        <v>48</v>
      </c>
      <c r="R2613">
        <v>48</v>
      </c>
      <c r="S2613">
        <v>48</v>
      </c>
      <c r="T2613">
        <v>48</v>
      </c>
      <c r="U2613">
        <v>48</v>
      </c>
      <c r="V2613">
        <v>24</v>
      </c>
      <c r="W2613">
        <v>1</v>
      </c>
      <c r="X2613">
        <v>1</v>
      </c>
      <c r="Y2613">
        <v>1</v>
      </c>
      <c r="Z2613">
        <v>1</v>
      </c>
      <c r="AA2613">
        <v>1</v>
      </c>
      <c r="AB2613">
        <v>1</v>
      </c>
      <c r="AC2613">
        <v>0</v>
      </c>
      <c r="AD2613">
        <v>0</v>
      </c>
      <c r="AE2613">
        <v>0</v>
      </c>
      <c r="AF2613">
        <v>72</v>
      </c>
      <c r="AG2613">
        <v>0</v>
      </c>
      <c r="AH2613">
        <v>24</v>
      </c>
      <c r="AI2613">
        <v>96</v>
      </c>
      <c r="AJ2613">
        <v>48</v>
      </c>
      <c r="AT2613" s="1">
        <v>374.5</v>
      </c>
      <c r="AU2613" s="1">
        <v>17976</v>
      </c>
      <c r="AV2613" s="1">
        <v>35952</v>
      </c>
      <c r="AW2613" s="1">
        <v>374.5</v>
      </c>
      <c r="AX2613" t="s">
        <v>613</v>
      </c>
    </row>
    <row r="2614" spans="1:50" x14ac:dyDescent="0.25">
      <c r="A2614" t="s">
        <v>7135</v>
      </c>
      <c r="B2614" t="s">
        <v>6870</v>
      </c>
      <c r="C2614" t="s">
        <v>171</v>
      </c>
      <c r="D2614" t="s">
        <v>7136</v>
      </c>
      <c r="E2614" t="s">
        <v>76</v>
      </c>
      <c r="F2614" t="s">
        <v>7137</v>
      </c>
      <c r="G2614" t="s">
        <v>71</v>
      </c>
      <c r="H2614" t="s">
        <v>6890</v>
      </c>
      <c r="I2614" t="s">
        <v>230</v>
      </c>
      <c r="J2614" t="s">
        <v>7138</v>
      </c>
      <c r="K2614" t="s">
        <v>6805</v>
      </c>
      <c r="L2614" t="s">
        <v>6874</v>
      </c>
      <c r="M2614" t="s">
        <v>2911</v>
      </c>
      <c r="N2614" t="s">
        <v>76</v>
      </c>
      <c r="O2614" t="s">
        <v>76</v>
      </c>
      <c r="P2614" t="s">
        <v>110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2</v>
      </c>
      <c r="AT2614" s="1" t="s">
        <v>78</v>
      </c>
      <c r="AU2614" s="1" t="s">
        <v>78</v>
      </c>
      <c r="AV2614" s="1">
        <v>0</v>
      </c>
      <c r="AW2614" s="1">
        <v>0</v>
      </c>
      <c r="AX2614" t="s">
        <v>6805</v>
      </c>
    </row>
    <row r="2615" spans="1:50" x14ac:dyDescent="0.25">
      <c r="A2615" t="s">
        <v>7139</v>
      </c>
      <c r="B2615" t="s">
        <v>6870</v>
      </c>
      <c r="C2615" t="s">
        <v>143</v>
      </c>
      <c r="D2615" t="s">
        <v>7140</v>
      </c>
      <c r="E2615" t="s">
        <v>76</v>
      </c>
      <c r="F2615" t="s">
        <v>708</v>
      </c>
      <c r="G2615" t="s">
        <v>56</v>
      </c>
      <c r="H2615" t="s">
        <v>757</v>
      </c>
      <c r="I2615" t="s">
        <v>58</v>
      </c>
      <c r="J2615" t="s">
        <v>709</v>
      </c>
      <c r="K2615" t="s">
        <v>710</v>
      </c>
      <c r="L2615" t="s">
        <v>6874</v>
      </c>
      <c r="M2615" t="s">
        <v>2911</v>
      </c>
      <c r="N2615" t="s">
        <v>76</v>
      </c>
      <c r="O2615" t="s">
        <v>76</v>
      </c>
      <c r="P2615" t="s">
        <v>65</v>
      </c>
      <c r="Q2615">
        <v>177</v>
      </c>
      <c r="R2615">
        <v>177</v>
      </c>
      <c r="S2615">
        <v>177</v>
      </c>
      <c r="T2615">
        <v>177</v>
      </c>
      <c r="U2615">
        <v>177</v>
      </c>
      <c r="V2615">
        <v>177</v>
      </c>
      <c r="W2615">
        <v>93</v>
      </c>
      <c r="X2615">
        <v>93</v>
      </c>
      <c r="Y2615">
        <v>93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T2615" s="1">
        <v>803.35</v>
      </c>
      <c r="AU2615" s="1">
        <v>142192.95000000001</v>
      </c>
      <c r="AV2615" s="1">
        <v>0</v>
      </c>
      <c r="AW2615" s="1">
        <v>74711.55</v>
      </c>
      <c r="AX2615" t="s">
        <v>710</v>
      </c>
    </row>
    <row r="2616" spans="1:50" x14ac:dyDescent="0.25">
      <c r="A2616" t="s">
        <v>7141</v>
      </c>
      <c r="B2616" t="s">
        <v>6870</v>
      </c>
      <c r="C2616" t="s">
        <v>143</v>
      </c>
      <c r="D2616" t="s">
        <v>7142</v>
      </c>
      <c r="E2616" t="s">
        <v>76</v>
      </c>
      <c r="F2616" t="s">
        <v>748</v>
      </c>
      <c r="G2616" t="s">
        <v>56</v>
      </c>
      <c r="H2616" t="s">
        <v>757</v>
      </c>
      <c r="I2616" t="s">
        <v>58</v>
      </c>
      <c r="J2616" t="s">
        <v>749</v>
      </c>
      <c r="K2616" t="s">
        <v>750</v>
      </c>
      <c r="L2616" t="s">
        <v>6874</v>
      </c>
      <c r="M2616" t="s">
        <v>2911</v>
      </c>
      <c r="N2616" t="s">
        <v>76</v>
      </c>
      <c r="O2616" t="s">
        <v>76</v>
      </c>
      <c r="P2616" t="s">
        <v>65</v>
      </c>
      <c r="Q2616">
        <v>222</v>
      </c>
      <c r="R2616">
        <v>220</v>
      </c>
      <c r="S2616">
        <v>220</v>
      </c>
      <c r="T2616">
        <v>220</v>
      </c>
      <c r="U2616">
        <v>148</v>
      </c>
      <c r="V2616">
        <v>148</v>
      </c>
      <c r="W2616">
        <v>121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72</v>
      </c>
      <c r="AT2616" s="1">
        <v>626.12</v>
      </c>
      <c r="AU2616" s="1">
        <v>138998.64000000001</v>
      </c>
      <c r="AV2616" s="1">
        <v>0</v>
      </c>
      <c r="AW2616" s="1">
        <v>0</v>
      </c>
      <c r="AX2616" t="s">
        <v>750</v>
      </c>
    </row>
    <row r="2617" spans="1:50" x14ac:dyDescent="0.25">
      <c r="A2617" t="s">
        <v>8644</v>
      </c>
      <c r="B2617" t="s">
        <v>6870</v>
      </c>
      <c r="C2617" t="s">
        <v>143</v>
      </c>
      <c r="D2617" t="s">
        <v>8645</v>
      </c>
      <c r="E2617" t="s">
        <v>1005</v>
      </c>
      <c r="F2617" t="s">
        <v>242</v>
      </c>
      <c r="G2617" t="s">
        <v>56</v>
      </c>
      <c r="H2617" t="s">
        <v>757</v>
      </c>
      <c r="I2617" t="s">
        <v>58</v>
      </c>
      <c r="J2617" t="s">
        <v>243</v>
      </c>
      <c r="K2617" t="s">
        <v>244</v>
      </c>
      <c r="L2617" t="s">
        <v>6874</v>
      </c>
      <c r="M2617" t="s">
        <v>2911</v>
      </c>
      <c r="N2617" t="s">
        <v>76</v>
      </c>
      <c r="O2617" t="s">
        <v>76</v>
      </c>
      <c r="P2617" t="s">
        <v>65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31</v>
      </c>
      <c r="AF2617">
        <v>0</v>
      </c>
      <c r="AG2617">
        <v>0</v>
      </c>
      <c r="AH2617">
        <v>0</v>
      </c>
      <c r="AI2617">
        <v>31</v>
      </c>
      <c r="AJ2617">
        <v>25</v>
      </c>
      <c r="AT2617" s="1">
        <v>944.79049999999995</v>
      </c>
      <c r="AU2617" s="1">
        <v>0</v>
      </c>
      <c r="AV2617" s="1">
        <v>29288.505499999999</v>
      </c>
      <c r="AW2617" s="1">
        <v>0</v>
      </c>
      <c r="AX2617" t="s">
        <v>244</v>
      </c>
    </row>
    <row r="2618" spans="1:50" x14ac:dyDescent="0.25">
      <c r="A2618" t="s">
        <v>7143</v>
      </c>
      <c r="B2618" t="s">
        <v>6870</v>
      </c>
      <c r="C2618" t="s">
        <v>143</v>
      </c>
      <c r="D2618" t="s">
        <v>7144</v>
      </c>
      <c r="E2618" t="s">
        <v>4048</v>
      </c>
      <c r="F2618" t="s">
        <v>2652</v>
      </c>
      <c r="G2618" t="s">
        <v>56</v>
      </c>
      <c r="H2618" t="s">
        <v>757</v>
      </c>
      <c r="I2618" t="s">
        <v>58</v>
      </c>
      <c r="J2618" t="s">
        <v>2653</v>
      </c>
      <c r="K2618" t="s">
        <v>2654</v>
      </c>
      <c r="L2618" t="s">
        <v>6874</v>
      </c>
      <c r="M2618" t="s">
        <v>2911</v>
      </c>
      <c r="N2618" t="s">
        <v>76</v>
      </c>
      <c r="O2618" t="s">
        <v>76</v>
      </c>
      <c r="P2618" t="s">
        <v>65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T2618" s="1" t="s">
        <v>78</v>
      </c>
      <c r="AU2618" s="1" t="s">
        <v>78</v>
      </c>
      <c r="AV2618" s="1">
        <v>0</v>
      </c>
      <c r="AW2618" s="1">
        <v>0</v>
      </c>
      <c r="AX2618" t="s">
        <v>2654</v>
      </c>
    </row>
    <row r="2619" spans="1:50" x14ac:dyDescent="0.25">
      <c r="A2619" t="s">
        <v>8646</v>
      </c>
      <c r="B2619" t="s">
        <v>6870</v>
      </c>
      <c r="C2619" t="s">
        <v>143</v>
      </c>
      <c r="D2619" t="s">
        <v>8647</v>
      </c>
      <c r="E2619" t="s">
        <v>76</v>
      </c>
      <c r="F2619" t="s">
        <v>3274</v>
      </c>
      <c r="G2619" t="s">
        <v>56</v>
      </c>
      <c r="H2619" t="s">
        <v>757</v>
      </c>
      <c r="I2619" t="s">
        <v>2754</v>
      </c>
      <c r="J2619" t="s">
        <v>2755</v>
      </c>
      <c r="K2619" t="s">
        <v>3275</v>
      </c>
      <c r="L2619" t="s">
        <v>6874</v>
      </c>
      <c r="M2619" t="s">
        <v>2911</v>
      </c>
      <c r="N2619" t="s">
        <v>76</v>
      </c>
      <c r="O2619" t="s">
        <v>64</v>
      </c>
      <c r="P2619" t="s">
        <v>65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3</v>
      </c>
      <c r="AH2619">
        <v>0</v>
      </c>
      <c r="AI2619">
        <v>3</v>
      </c>
      <c r="AJ2619">
        <v>10</v>
      </c>
      <c r="AT2619" s="1">
        <v>631.42020000000002</v>
      </c>
      <c r="AU2619" s="1">
        <v>0</v>
      </c>
      <c r="AV2619" s="1">
        <v>1894.2606000000001</v>
      </c>
      <c r="AW2619" s="1">
        <v>0</v>
      </c>
      <c r="AX2619" t="s">
        <v>3275</v>
      </c>
    </row>
    <row r="2620" spans="1:50" x14ac:dyDescent="0.25">
      <c r="A2620" t="s">
        <v>7145</v>
      </c>
      <c r="B2620" t="s">
        <v>6870</v>
      </c>
      <c r="C2620" t="s">
        <v>6909</v>
      </c>
      <c r="D2620" t="s">
        <v>7146</v>
      </c>
      <c r="E2620" t="s">
        <v>76</v>
      </c>
      <c r="F2620" t="s">
        <v>1449</v>
      </c>
      <c r="G2620" t="s">
        <v>56</v>
      </c>
      <c r="H2620" t="s">
        <v>757</v>
      </c>
      <c r="I2620" t="s">
        <v>90</v>
      </c>
      <c r="J2620" t="s">
        <v>1450</v>
      </c>
      <c r="K2620" t="s">
        <v>1451</v>
      </c>
      <c r="L2620" t="s">
        <v>6874</v>
      </c>
      <c r="M2620" t="s">
        <v>6887</v>
      </c>
      <c r="N2620" t="s">
        <v>76</v>
      </c>
      <c r="O2620" t="s">
        <v>76</v>
      </c>
      <c r="P2620" t="s">
        <v>65</v>
      </c>
      <c r="Q2620">
        <v>689</v>
      </c>
      <c r="R2620">
        <v>689</v>
      </c>
      <c r="S2620">
        <v>689</v>
      </c>
      <c r="T2620">
        <v>649</v>
      </c>
      <c r="U2620">
        <v>629</v>
      </c>
      <c r="V2620">
        <v>5</v>
      </c>
      <c r="W2620">
        <v>1</v>
      </c>
      <c r="X2620">
        <v>1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120</v>
      </c>
      <c r="AG2620">
        <v>0</v>
      </c>
      <c r="AH2620">
        <v>0</v>
      </c>
      <c r="AI2620">
        <v>120</v>
      </c>
      <c r="AJ2620">
        <v>120</v>
      </c>
      <c r="AT2620" s="1">
        <v>570.01</v>
      </c>
      <c r="AU2620" s="1">
        <v>392736.89</v>
      </c>
      <c r="AV2620" s="1">
        <v>68401.2</v>
      </c>
      <c r="AW2620" s="1">
        <v>570.01</v>
      </c>
      <c r="AX2620" t="s">
        <v>1451</v>
      </c>
    </row>
    <row r="2621" spans="1:50" x14ac:dyDescent="0.25">
      <c r="A2621" t="s">
        <v>7147</v>
      </c>
      <c r="B2621" t="s">
        <v>6870</v>
      </c>
      <c r="C2621" t="s">
        <v>6879</v>
      </c>
      <c r="D2621" t="s">
        <v>7148</v>
      </c>
      <c r="E2621" t="s">
        <v>76</v>
      </c>
      <c r="F2621" t="s">
        <v>755</v>
      </c>
      <c r="G2621" t="s">
        <v>56</v>
      </c>
      <c r="H2621" t="s">
        <v>757</v>
      </c>
      <c r="I2621" t="s">
        <v>90</v>
      </c>
      <c r="J2621" t="s">
        <v>91</v>
      </c>
      <c r="K2621" t="s">
        <v>756</v>
      </c>
      <c r="L2621" t="s">
        <v>6874</v>
      </c>
      <c r="M2621" t="s">
        <v>6905</v>
      </c>
      <c r="N2621" t="s">
        <v>76</v>
      </c>
      <c r="O2621" t="s">
        <v>757</v>
      </c>
      <c r="P2621" t="s">
        <v>65</v>
      </c>
      <c r="Q2621">
        <v>14</v>
      </c>
      <c r="R2621">
        <v>9</v>
      </c>
      <c r="S2621">
        <v>9</v>
      </c>
      <c r="T2621">
        <v>9</v>
      </c>
      <c r="U2621">
        <v>9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60</v>
      </c>
      <c r="AG2621">
        <v>0</v>
      </c>
      <c r="AH2621">
        <v>0</v>
      </c>
      <c r="AI2621">
        <v>60</v>
      </c>
      <c r="AJ2621">
        <v>48</v>
      </c>
      <c r="AT2621" s="1">
        <v>606.4</v>
      </c>
      <c r="AU2621" s="1">
        <v>8489.6</v>
      </c>
      <c r="AV2621" s="1">
        <v>36384</v>
      </c>
      <c r="AW2621" s="1">
        <v>0</v>
      </c>
      <c r="AX2621" t="s">
        <v>756</v>
      </c>
    </row>
    <row r="2622" spans="1:50" x14ac:dyDescent="0.25">
      <c r="A2622" t="s">
        <v>8648</v>
      </c>
      <c r="B2622" t="s">
        <v>6870</v>
      </c>
      <c r="C2622" t="s">
        <v>171</v>
      </c>
      <c r="D2622" t="s">
        <v>8649</v>
      </c>
      <c r="E2622" t="s">
        <v>76</v>
      </c>
      <c r="F2622" t="s">
        <v>7016</v>
      </c>
      <c r="G2622" t="s">
        <v>71</v>
      </c>
      <c r="H2622" t="s">
        <v>6890</v>
      </c>
      <c r="I2622" t="s">
        <v>73</v>
      </c>
      <c r="J2622" t="s">
        <v>7017</v>
      </c>
      <c r="K2622" t="s">
        <v>6742</v>
      </c>
      <c r="L2622" t="s">
        <v>6874</v>
      </c>
      <c r="M2622" t="s">
        <v>2911</v>
      </c>
      <c r="N2622" t="s">
        <v>76</v>
      </c>
      <c r="O2622" t="s">
        <v>76</v>
      </c>
      <c r="P2622" t="s">
        <v>110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7</v>
      </c>
      <c r="AT2622" s="1" t="s">
        <v>78</v>
      </c>
      <c r="AU2622" s="1" t="s">
        <v>78</v>
      </c>
      <c r="AV2622" s="1">
        <v>0</v>
      </c>
      <c r="AW2622" s="1">
        <v>0</v>
      </c>
      <c r="AX2622" t="s">
        <v>6742</v>
      </c>
    </row>
    <row r="2623" spans="1:50" x14ac:dyDescent="0.25">
      <c r="A2623" t="s">
        <v>7149</v>
      </c>
      <c r="B2623" t="s">
        <v>6870</v>
      </c>
      <c r="C2623" t="s">
        <v>3349</v>
      </c>
      <c r="D2623" t="s">
        <v>7150</v>
      </c>
      <c r="E2623" t="s">
        <v>76</v>
      </c>
      <c r="F2623" t="s">
        <v>1214</v>
      </c>
      <c r="G2623" t="s">
        <v>71</v>
      </c>
      <c r="H2623" t="s">
        <v>757</v>
      </c>
      <c r="I2623" t="s">
        <v>107</v>
      </c>
      <c r="J2623" t="s">
        <v>1215</v>
      </c>
      <c r="K2623" t="s">
        <v>1216</v>
      </c>
      <c r="L2623" t="s">
        <v>6874</v>
      </c>
      <c r="M2623" t="s">
        <v>2911</v>
      </c>
      <c r="N2623" t="s">
        <v>76</v>
      </c>
      <c r="O2623" t="s">
        <v>76</v>
      </c>
      <c r="P2623" t="s">
        <v>65</v>
      </c>
      <c r="Q2623">
        <v>868</v>
      </c>
      <c r="R2623">
        <v>868</v>
      </c>
      <c r="S2623">
        <v>868</v>
      </c>
      <c r="T2623">
        <v>418</v>
      </c>
      <c r="U2623">
        <v>418</v>
      </c>
      <c r="V2623">
        <v>135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630</v>
      </c>
      <c r="AT2623" s="1">
        <v>579.08000000000004</v>
      </c>
      <c r="AU2623" s="1">
        <v>502641.44000000006</v>
      </c>
      <c r="AV2623" s="1">
        <v>0</v>
      </c>
      <c r="AW2623" s="1">
        <v>0</v>
      </c>
      <c r="AX2623" t="s">
        <v>1216</v>
      </c>
    </row>
    <row r="2624" spans="1:50" x14ac:dyDescent="0.25">
      <c r="A2624" t="s">
        <v>7151</v>
      </c>
      <c r="B2624" t="s">
        <v>6870</v>
      </c>
      <c r="C2624" t="s">
        <v>6885</v>
      </c>
      <c r="D2624" t="s">
        <v>7152</v>
      </c>
      <c r="E2624" t="s">
        <v>76</v>
      </c>
      <c r="F2624" t="s">
        <v>748</v>
      </c>
      <c r="G2624" t="s">
        <v>56</v>
      </c>
      <c r="H2624" t="s">
        <v>757</v>
      </c>
      <c r="I2624" t="s">
        <v>58</v>
      </c>
      <c r="J2624" t="s">
        <v>749</v>
      </c>
      <c r="K2624" t="s">
        <v>750</v>
      </c>
      <c r="L2624" t="s">
        <v>6874</v>
      </c>
      <c r="M2624" t="s">
        <v>6905</v>
      </c>
      <c r="N2624" t="s">
        <v>76</v>
      </c>
      <c r="O2624" t="s">
        <v>76</v>
      </c>
      <c r="P2624" t="s">
        <v>65</v>
      </c>
      <c r="Q2624">
        <v>133</v>
      </c>
      <c r="R2624">
        <v>133</v>
      </c>
      <c r="S2624">
        <v>133</v>
      </c>
      <c r="T2624">
        <v>71</v>
      </c>
      <c r="U2624">
        <v>1</v>
      </c>
      <c r="V2624">
        <v>1</v>
      </c>
      <c r="W2624">
        <v>1</v>
      </c>
      <c r="X2624">
        <v>1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113</v>
      </c>
      <c r="AF2624">
        <v>0</v>
      </c>
      <c r="AG2624">
        <v>0</v>
      </c>
      <c r="AH2624">
        <v>144</v>
      </c>
      <c r="AI2624">
        <v>257</v>
      </c>
      <c r="AJ2624">
        <v>162</v>
      </c>
      <c r="AT2624" s="1">
        <v>685.03</v>
      </c>
      <c r="AU2624" s="1">
        <v>91108.989999999991</v>
      </c>
      <c r="AV2624" s="1">
        <v>176052.71</v>
      </c>
      <c r="AW2624" s="1">
        <v>685.03</v>
      </c>
      <c r="AX2624" t="s">
        <v>750</v>
      </c>
    </row>
    <row r="2625" spans="1:50" x14ac:dyDescent="0.25">
      <c r="A2625" t="s">
        <v>8650</v>
      </c>
      <c r="B2625" t="s">
        <v>6870</v>
      </c>
      <c r="C2625" t="s">
        <v>171</v>
      </c>
      <c r="D2625" t="s">
        <v>8651</v>
      </c>
      <c r="E2625" t="s">
        <v>76</v>
      </c>
      <c r="F2625" t="s">
        <v>665</v>
      </c>
      <c r="G2625" t="s">
        <v>71</v>
      </c>
      <c r="H2625" t="s">
        <v>6890</v>
      </c>
      <c r="I2625" t="s">
        <v>73</v>
      </c>
      <c r="J2625" t="s">
        <v>666</v>
      </c>
      <c r="K2625" t="s">
        <v>667</v>
      </c>
      <c r="L2625" t="s">
        <v>6874</v>
      </c>
      <c r="M2625" t="s">
        <v>2911</v>
      </c>
      <c r="N2625" t="s">
        <v>76</v>
      </c>
      <c r="O2625" t="s">
        <v>76</v>
      </c>
      <c r="P2625" t="s">
        <v>110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7</v>
      </c>
      <c r="AF2625">
        <v>0</v>
      </c>
      <c r="AG2625">
        <v>0</v>
      </c>
      <c r="AH2625">
        <v>0</v>
      </c>
      <c r="AI2625">
        <v>7</v>
      </c>
      <c r="AJ2625">
        <v>0</v>
      </c>
      <c r="AT2625" s="1">
        <v>833.15369999999996</v>
      </c>
      <c r="AU2625" s="1">
        <v>0</v>
      </c>
      <c r="AV2625" s="1">
        <v>5832.0758999999998</v>
      </c>
      <c r="AW2625" s="1">
        <v>0</v>
      </c>
      <c r="AX2625" t="s">
        <v>667</v>
      </c>
    </row>
    <row r="2626" spans="1:50" x14ac:dyDescent="0.25">
      <c r="A2626" t="s">
        <v>7153</v>
      </c>
      <c r="B2626" t="s">
        <v>6870</v>
      </c>
      <c r="C2626" t="s">
        <v>6885</v>
      </c>
      <c r="D2626" t="s">
        <v>7154</v>
      </c>
      <c r="E2626" t="s">
        <v>76</v>
      </c>
      <c r="F2626" t="s">
        <v>741</v>
      </c>
      <c r="G2626" t="s">
        <v>56</v>
      </c>
      <c r="H2626" t="s">
        <v>6873</v>
      </c>
      <c r="I2626" t="s">
        <v>58</v>
      </c>
      <c r="J2626" t="s">
        <v>740</v>
      </c>
      <c r="K2626" t="s">
        <v>742</v>
      </c>
      <c r="L2626" t="s">
        <v>6874</v>
      </c>
      <c r="M2626" t="s">
        <v>6996</v>
      </c>
      <c r="N2626" t="s">
        <v>76</v>
      </c>
      <c r="O2626" t="s">
        <v>76</v>
      </c>
      <c r="P2626" t="s">
        <v>6875</v>
      </c>
      <c r="Q2626">
        <v>962</v>
      </c>
      <c r="R2626">
        <v>962</v>
      </c>
      <c r="S2626">
        <v>962</v>
      </c>
      <c r="T2626">
        <v>962</v>
      </c>
      <c r="U2626">
        <v>962</v>
      </c>
      <c r="V2626">
        <v>962</v>
      </c>
      <c r="W2626">
        <v>962</v>
      </c>
      <c r="X2626">
        <v>962</v>
      </c>
      <c r="Y2626">
        <v>962</v>
      </c>
      <c r="Z2626">
        <v>962</v>
      </c>
      <c r="AA2626">
        <v>962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T2626" s="1">
        <v>806.64</v>
      </c>
      <c r="AU2626" s="1">
        <v>775987.67999999993</v>
      </c>
      <c r="AV2626" s="1">
        <v>0</v>
      </c>
      <c r="AW2626" s="1">
        <v>775987.67999999993</v>
      </c>
      <c r="AX2626" t="s">
        <v>742</v>
      </c>
    </row>
    <row r="2627" spans="1:50" x14ac:dyDescent="0.25">
      <c r="A2627" t="s">
        <v>7155</v>
      </c>
      <c r="B2627" t="s">
        <v>6870</v>
      </c>
      <c r="C2627" t="s">
        <v>6903</v>
      </c>
      <c r="D2627" t="s">
        <v>7156</v>
      </c>
      <c r="E2627" t="s">
        <v>76</v>
      </c>
      <c r="F2627" t="s">
        <v>504</v>
      </c>
      <c r="G2627" t="s">
        <v>56</v>
      </c>
      <c r="H2627" t="s">
        <v>757</v>
      </c>
      <c r="I2627" t="s">
        <v>90</v>
      </c>
      <c r="J2627" t="s">
        <v>505</v>
      </c>
      <c r="K2627" t="s">
        <v>506</v>
      </c>
      <c r="L2627" t="s">
        <v>6874</v>
      </c>
      <c r="M2627" t="s">
        <v>6887</v>
      </c>
      <c r="N2627" t="s">
        <v>76</v>
      </c>
      <c r="O2627" t="s">
        <v>76</v>
      </c>
      <c r="P2627" t="s">
        <v>65</v>
      </c>
      <c r="Q2627">
        <v>2</v>
      </c>
      <c r="R2627">
        <v>2</v>
      </c>
      <c r="S2627">
        <v>2</v>
      </c>
      <c r="T2627">
        <v>2</v>
      </c>
      <c r="U2627">
        <v>2</v>
      </c>
      <c r="V2627">
        <v>2</v>
      </c>
      <c r="W2627">
        <v>2</v>
      </c>
      <c r="X2627">
        <v>2</v>
      </c>
      <c r="Y2627">
        <v>2</v>
      </c>
      <c r="Z2627">
        <v>2</v>
      </c>
      <c r="AA2627">
        <v>2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T2627" s="1">
        <v>459.71</v>
      </c>
      <c r="AU2627" s="1">
        <v>919.42</v>
      </c>
      <c r="AV2627" s="1">
        <v>0</v>
      </c>
      <c r="AW2627" s="1">
        <v>919.42</v>
      </c>
      <c r="AX2627" t="s">
        <v>506</v>
      </c>
    </row>
    <row r="2628" spans="1:50" x14ac:dyDescent="0.25">
      <c r="A2628" t="s">
        <v>7157</v>
      </c>
      <c r="B2628" t="s">
        <v>6870</v>
      </c>
      <c r="C2628" t="s">
        <v>838</v>
      </c>
      <c r="D2628" t="s">
        <v>7158</v>
      </c>
      <c r="E2628" t="s">
        <v>76</v>
      </c>
      <c r="F2628" t="s">
        <v>165</v>
      </c>
      <c r="G2628" t="s">
        <v>56</v>
      </c>
      <c r="H2628" t="s">
        <v>757</v>
      </c>
      <c r="I2628" t="s">
        <v>58</v>
      </c>
      <c r="J2628" t="s">
        <v>166</v>
      </c>
      <c r="K2628" t="s">
        <v>167</v>
      </c>
      <c r="L2628" t="s">
        <v>6874</v>
      </c>
      <c r="M2628" t="s">
        <v>7159</v>
      </c>
      <c r="N2628" t="s">
        <v>7160</v>
      </c>
      <c r="O2628" t="s">
        <v>757</v>
      </c>
      <c r="P2628" t="s">
        <v>65</v>
      </c>
      <c r="Q2628">
        <v>1</v>
      </c>
      <c r="R2628">
        <v>1</v>
      </c>
      <c r="S2628">
        <v>1</v>
      </c>
      <c r="T2628">
        <v>1</v>
      </c>
      <c r="U2628">
        <v>1</v>
      </c>
      <c r="V2628">
        <v>1</v>
      </c>
      <c r="W2628">
        <v>1</v>
      </c>
      <c r="X2628">
        <v>1</v>
      </c>
      <c r="Y2628">
        <v>1</v>
      </c>
      <c r="Z2628">
        <v>1</v>
      </c>
      <c r="AA2628">
        <v>1</v>
      </c>
      <c r="AB2628">
        <v>1</v>
      </c>
      <c r="AC2628">
        <v>1</v>
      </c>
      <c r="AD2628">
        <v>1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T2628" s="1">
        <v>737.09109999999998</v>
      </c>
      <c r="AU2628" s="1">
        <v>737.09109999999998</v>
      </c>
      <c r="AV2628" s="1">
        <v>0</v>
      </c>
      <c r="AW2628" s="1">
        <v>737.09109999999998</v>
      </c>
      <c r="AX2628" t="s">
        <v>167</v>
      </c>
    </row>
    <row r="2629" spans="1:50" x14ac:dyDescent="0.25">
      <c r="A2629" t="s">
        <v>7161</v>
      </c>
      <c r="B2629" t="s">
        <v>6870</v>
      </c>
      <c r="C2629" t="s">
        <v>143</v>
      </c>
      <c r="D2629" t="s">
        <v>7162</v>
      </c>
      <c r="E2629" t="s">
        <v>4651</v>
      </c>
      <c r="F2629" t="s">
        <v>1789</v>
      </c>
      <c r="G2629" t="s">
        <v>56</v>
      </c>
      <c r="H2629" t="s">
        <v>757</v>
      </c>
      <c r="I2629" t="s">
        <v>58</v>
      </c>
      <c r="J2629" t="s">
        <v>1790</v>
      </c>
      <c r="K2629" t="s">
        <v>1791</v>
      </c>
      <c r="L2629" t="s">
        <v>6874</v>
      </c>
      <c r="M2629" t="s">
        <v>2911</v>
      </c>
      <c r="N2629" t="s">
        <v>76</v>
      </c>
      <c r="O2629" t="s">
        <v>76</v>
      </c>
      <c r="P2629" t="s">
        <v>65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115</v>
      </c>
      <c r="AF2629">
        <v>0</v>
      </c>
      <c r="AG2629">
        <v>0</v>
      </c>
      <c r="AH2629">
        <v>90</v>
      </c>
      <c r="AI2629">
        <v>205</v>
      </c>
      <c r="AJ2629">
        <v>60</v>
      </c>
      <c r="AT2629" s="1">
        <v>686.17809999999997</v>
      </c>
      <c r="AU2629" s="1">
        <v>0</v>
      </c>
      <c r="AV2629" s="1">
        <v>140666.5105</v>
      </c>
      <c r="AW2629" s="1">
        <v>0</v>
      </c>
      <c r="AX2629" t="s">
        <v>1791</v>
      </c>
    </row>
    <row r="2630" spans="1:50" x14ac:dyDescent="0.25">
      <c r="A2630" t="s">
        <v>8652</v>
      </c>
      <c r="B2630" t="s">
        <v>6870</v>
      </c>
      <c r="C2630" t="s">
        <v>143</v>
      </c>
      <c r="D2630" t="s">
        <v>8653</v>
      </c>
      <c r="E2630" t="s">
        <v>1005</v>
      </c>
      <c r="F2630" t="s">
        <v>242</v>
      </c>
      <c r="G2630" t="s">
        <v>56</v>
      </c>
      <c r="H2630" t="s">
        <v>757</v>
      </c>
      <c r="I2630" t="s">
        <v>58</v>
      </c>
      <c r="J2630" t="s">
        <v>243</v>
      </c>
      <c r="K2630" t="s">
        <v>244</v>
      </c>
      <c r="L2630" t="s">
        <v>6874</v>
      </c>
      <c r="M2630" t="s">
        <v>2911</v>
      </c>
      <c r="N2630" t="s">
        <v>76</v>
      </c>
      <c r="O2630" t="s">
        <v>76</v>
      </c>
      <c r="P2630" t="s">
        <v>65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5</v>
      </c>
      <c r="AF2630">
        <v>0</v>
      </c>
      <c r="AG2630">
        <v>0</v>
      </c>
      <c r="AH2630">
        <v>0</v>
      </c>
      <c r="AI2630">
        <v>5</v>
      </c>
      <c r="AJ2630">
        <v>0</v>
      </c>
      <c r="AT2630" s="1">
        <v>853.13390000000004</v>
      </c>
      <c r="AU2630" s="1">
        <v>0</v>
      </c>
      <c r="AV2630" s="1">
        <v>4265.6695</v>
      </c>
      <c r="AW2630" s="1">
        <v>0</v>
      </c>
      <c r="AX2630" t="s">
        <v>244</v>
      </c>
    </row>
    <row r="2631" spans="1:50" x14ac:dyDescent="0.25">
      <c r="A2631" t="s">
        <v>7163</v>
      </c>
      <c r="B2631" t="s">
        <v>6870</v>
      </c>
      <c r="C2631" t="s">
        <v>6885</v>
      </c>
      <c r="D2631" t="s">
        <v>7164</v>
      </c>
      <c r="E2631" t="s">
        <v>76</v>
      </c>
      <c r="F2631" t="s">
        <v>1077</v>
      </c>
      <c r="G2631" t="s">
        <v>56</v>
      </c>
      <c r="H2631" t="s">
        <v>757</v>
      </c>
      <c r="I2631" t="s">
        <v>58</v>
      </c>
      <c r="J2631" t="s">
        <v>1078</v>
      </c>
      <c r="K2631" t="s">
        <v>1079</v>
      </c>
      <c r="L2631" t="s">
        <v>6874</v>
      </c>
      <c r="M2631" t="s">
        <v>6881</v>
      </c>
      <c r="N2631" t="s">
        <v>76</v>
      </c>
      <c r="O2631" t="s">
        <v>76</v>
      </c>
      <c r="P2631" t="s">
        <v>65</v>
      </c>
      <c r="Q2631">
        <v>361</v>
      </c>
      <c r="R2631">
        <v>348</v>
      </c>
      <c r="S2631">
        <v>348</v>
      </c>
      <c r="T2631">
        <v>348</v>
      </c>
      <c r="U2631">
        <v>348</v>
      </c>
      <c r="V2631">
        <v>348</v>
      </c>
      <c r="W2631">
        <v>348</v>
      </c>
      <c r="X2631">
        <v>348</v>
      </c>
      <c r="Y2631">
        <v>348</v>
      </c>
      <c r="Z2631">
        <v>348</v>
      </c>
      <c r="AA2631">
        <v>348</v>
      </c>
      <c r="AB2631">
        <v>348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T2631" s="1">
        <v>762.54</v>
      </c>
      <c r="AU2631" s="1">
        <v>275276.94</v>
      </c>
      <c r="AV2631" s="1">
        <v>0</v>
      </c>
      <c r="AW2631" s="1">
        <v>265363.92</v>
      </c>
      <c r="AX2631" t="s">
        <v>1079</v>
      </c>
    </row>
    <row r="2632" spans="1:50" x14ac:dyDescent="0.25">
      <c r="A2632" t="s">
        <v>7165</v>
      </c>
      <c r="B2632" t="s">
        <v>6870</v>
      </c>
      <c r="C2632" t="s">
        <v>171</v>
      </c>
      <c r="D2632" t="s">
        <v>7166</v>
      </c>
      <c r="E2632" t="s">
        <v>76</v>
      </c>
      <c r="F2632" t="s">
        <v>1808</v>
      </c>
      <c r="G2632" t="s">
        <v>71</v>
      </c>
      <c r="H2632" t="s">
        <v>6890</v>
      </c>
      <c r="I2632" t="s">
        <v>73</v>
      </c>
      <c r="J2632" t="s">
        <v>1809</v>
      </c>
      <c r="K2632" t="s">
        <v>1810</v>
      </c>
      <c r="L2632" t="s">
        <v>6874</v>
      </c>
      <c r="M2632" t="s">
        <v>2911</v>
      </c>
      <c r="N2632" t="s">
        <v>76</v>
      </c>
      <c r="O2632" t="s">
        <v>76</v>
      </c>
      <c r="P2632" t="s">
        <v>110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216</v>
      </c>
      <c r="AI2632">
        <v>216</v>
      </c>
      <c r="AJ2632">
        <v>288</v>
      </c>
      <c r="AT2632" s="1">
        <v>559.88760000000002</v>
      </c>
      <c r="AU2632" s="1">
        <v>0</v>
      </c>
      <c r="AV2632" s="1">
        <v>120935.7216</v>
      </c>
      <c r="AW2632" s="1">
        <v>0</v>
      </c>
      <c r="AX2632" t="s">
        <v>1810</v>
      </c>
    </row>
    <row r="2633" spans="1:50" x14ac:dyDescent="0.25">
      <c r="A2633" t="s">
        <v>7167</v>
      </c>
      <c r="B2633" t="s">
        <v>6870</v>
      </c>
      <c r="C2633" t="s">
        <v>171</v>
      </c>
      <c r="D2633" t="s">
        <v>7168</v>
      </c>
      <c r="E2633" t="s">
        <v>76</v>
      </c>
      <c r="F2633" t="s">
        <v>1591</v>
      </c>
      <c r="G2633" t="s">
        <v>71</v>
      </c>
      <c r="H2633" t="s">
        <v>757</v>
      </c>
      <c r="I2633" t="s">
        <v>674</v>
      </c>
      <c r="J2633" t="s">
        <v>1592</v>
      </c>
      <c r="K2633" t="s">
        <v>1593</v>
      </c>
      <c r="L2633" t="s">
        <v>6874</v>
      </c>
      <c r="M2633" t="s">
        <v>2911</v>
      </c>
      <c r="N2633" t="s">
        <v>76</v>
      </c>
      <c r="O2633" t="s">
        <v>76</v>
      </c>
      <c r="P2633" t="s">
        <v>65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600</v>
      </c>
      <c r="AG2633">
        <v>0</v>
      </c>
      <c r="AH2633">
        <v>0</v>
      </c>
      <c r="AI2633">
        <v>600</v>
      </c>
      <c r="AJ2633">
        <v>12</v>
      </c>
      <c r="AT2633" s="1">
        <v>352.42</v>
      </c>
      <c r="AU2633" s="1">
        <v>0</v>
      </c>
      <c r="AV2633" s="1">
        <v>211452</v>
      </c>
      <c r="AW2633" s="1">
        <v>0</v>
      </c>
      <c r="AX2633" t="s">
        <v>1593</v>
      </c>
    </row>
    <row r="2634" spans="1:50" x14ac:dyDescent="0.25">
      <c r="A2634" t="s">
        <v>8536</v>
      </c>
      <c r="B2634" t="s">
        <v>6870</v>
      </c>
      <c r="C2634" t="s">
        <v>143</v>
      </c>
      <c r="D2634" t="s">
        <v>8537</v>
      </c>
      <c r="E2634" t="s">
        <v>8538</v>
      </c>
      <c r="F2634" t="s">
        <v>1077</v>
      </c>
      <c r="G2634" t="s">
        <v>56</v>
      </c>
      <c r="H2634" t="s">
        <v>757</v>
      </c>
      <c r="I2634" t="s">
        <v>58</v>
      </c>
      <c r="J2634" t="s">
        <v>1078</v>
      </c>
      <c r="K2634" t="s">
        <v>1079</v>
      </c>
      <c r="L2634" t="s">
        <v>6874</v>
      </c>
      <c r="M2634" t="s">
        <v>2911</v>
      </c>
      <c r="N2634" t="s">
        <v>76</v>
      </c>
      <c r="O2634" t="s">
        <v>76</v>
      </c>
      <c r="P2634" t="s">
        <v>65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12</v>
      </c>
      <c r="AF2634">
        <v>0</v>
      </c>
      <c r="AG2634">
        <v>0</v>
      </c>
      <c r="AH2634">
        <v>0</v>
      </c>
      <c r="AI2634">
        <v>12</v>
      </c>
      <c r="AJ2634">
        <v>0</v>
      </c>
      <c r="AT2634" s="1">
        <v>702.63959999999997</v>
      </c>
      <c r="AU2634" s="1">
        <v>0</v>
      </c>
      <c r="AV2634" s="1">
        <v>8431.6751999999997</v>
      </c>
      <c r="AW2634" s="1">
        <v>0</v>
      </c>
      <c r="AX2634" t="s">
        <v>1079</v>
      </c>
    </row>
    <row r="2635" spans="1:50" x14ac:dyDescent="0.25">
      <c r="A2635" t="s">
        <v>7169</v>
      </c>
      <c r="B2635" t="s">
        <v>6870</v>
      </c>
      <c r="C2635" t="s">
        <v>143</v>
      </c>
      <c r="D2635" t="s">
        <v>7170</v>
      </c>
      <c r="E2635" t="s">
        <v>76</v>
      </c>
      <c r="F2635" t="s">
        <v>741</v>
      </c>
      <c r="G2635" t="s">
        <v>56</v>
      </c>
      <c r="H2635" t="s">
        <v>757</v>
      </c>
      <c r="I2635" t="s">
        <v>58</v>
      </c>
      <c r="J2635" t="s">
        <v>740</v>
      </c>
      <c r="K2635" t="s">
        <v>742</v>
      </c>
      <c r="L2635" t="s">
        <v>6874</v>
      </c>
      <c r="M2635" t="s">
        <v>2911</v>
      </c>
      <c r="N2635" t="s">
        <v>76</v>
      </c>
      <c r="O2635" t="s">
        <v>76</v>
      </c>
      <c r="P2635" t="s">
        <v>65</v>
      </c>
      <c r="Q2635">
        <v>187</v>
      </c>
      <c r="R2635">
        <v>187</v>
      </c>
      <c r="S2635">
        <v>187</v>
      </c>
      <c r="T2635">
        <v>187</v>
      </c>
      <c r="U2635">
        <v>187</v>
      </c>
      <c r="V2635">
        <v>187</v>
      </c>
      <c r="W2635">
        <v>187</v>
      </c>
      <c r="X2635">
        <v>187</v>
      </c>
      <c r="Y2635">
        <v>103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T2635" s="1">
        <v>739.45</v>
      </c>
      <c r="AU2635" s="1">
        <v>138277.15</v>
      </c>
      <c r="AV2635" s="1">
        <v>0</v>
      </c>
      <c r="AW2635" s="1">
        <v>138277.15</v>
      </c>
      <c r="AX2635" t="s">
        <v>742</v>
      </c>
    </row>
    <row r="2636" spans="1:50" x14ac:dyDescent="0.25">
      <c r="A2636" t="s">
        <v>7171</v>
      </c>
      <c r="B2636" t="s">
        <v>6870</v>
      </c>
      <c r="C2636" t="s">
        <v>7172</v>
      </c>
      <c r="D2636" t="s">
        <v>7173</v>
      </c>
      <c r="E2636" t="s">
        <v>76</v>
      </c>
      <c r="F2636" t="s">
        <v>1754</v>
      </c>
      <c r="G2636" t="s">
        <v>116</v>
      </c>
      <c r="H2636" t="s">
        <v>76</v>
      </c>
      <c r="I2636" t="s">
        <v>117</v>
      </c>
      <c r="J2636" t="s">
        <v>1755</v>
      </c>
      <c r="K2636" t="s">
        <v>1756</v>
      </c>
      <c r="L2636" t="s">
        <v>6874</v>
      </c>
      <c r="M2636" t="s">
        <v>7174</v>
      </c>
      <c r="N2636" t="s">
        <v>6901</v>
      </c>
      <c r="O2636" t="s">
        <v>117</v>
      </c>
      <c r="P2636" t="s">
        <v>120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T2636" s="1" t="s">
        <v>78</v>
      </c>
      <c r="AU2636" s="1" t="s">
        <v>78</v>
      </c>
      <c r="AV2636" s="1">
        <v>0</v>
      </c>
      <c r="AW2636" s="1">
        <v>0</v>
      </c>
      <c r="AX2636" t="s">
        <v>1756</v>
      </c>
    </row>
    <row r="2637" spans="1:50" x14ac:dyDescent="0.25">
      <c r="A2637" t="s">
        <v>7175</v>
      </c>
      <c r="B2637" t="s">
        <v>6870</v>
      </c>
      <c r="C2637" t="s">
        <v>838</v>
      </c>
      <c r="D2637" t="s">
        <v>7176</v>
      </c>
      <c r="E2637" t="s">
        <v>76</v>
      </c>
      <c r="F2637" t="s">
        <v>165</v>
      </c>
      <c r="G2637" t="s">
        <v>56</v>
      </c>
      <c r="H2637" t="s">
        <v>76</v>
      </c>
      <c r="I2637" t="s">
        <v>58</v>
      </c>
      <c r="J2637" t="s">
        <v>166</v>
      </c>
      <c r="K2637" t="s">
        <v>167</v>
      </c>
      <c r="L2637" t="s">
        <v>6874</v>
      </c>
      <c r="M2637" t="s">
        <v>7177</v>
      </c>
      <c r="N2637" t="s">
        <v>7178</v>
      </c>
      <c r="O2637" t="s">
        <v>757</v>
      </c>
      <c r="P2637" t="s">
        <v>65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T2637" s="1" t="s">
        <v>78</v>
      </c>
      <c r="AU2637" s="1" t="s">
        <v>78</v>
      </c>
      <c r="AV2637" s="1">
        <v>0</v>
      </c>
      <c r="AW2637" s="1">
        <v>0</v>
      </c>
      <c r="AX2637" t="s">
        <v>167</v>
      </c>
    </row>
    <row r="2638" spans="1:50" x14ac:dyDescent="0.25">
      <c r="A2638" t="s">
        <v>7179</v>
      </c>
      <c r="B2638" t="s">
        <v>6870</v>
      </c>
      <c r="C2638" t="s">
        <v>3349</v>
      </c>
      <c r="D2638" t="s">
        <v>7180</v>
      </c>
      <c r="E2638" t="s">
        <v>76</v>
      </c>
      <c r="F2638" t="s">
        <v>339</v>
      </c>
      <c r="G2638" t="s">
        <v>71</v>
      </c>
      <c r="H2638" t="s">
        <v>6036</v>
      </c>
      <c r="I2638" t="s">
        <v>73</v>
      </c>
      <c r="J2638" t="s">
        <v>340</v>
      </c>
      <c r="K2638" t="s">
        <v>341</v>
      </c>
      <c r="L2638" t="s">
        <v>6874</v>
      </c>
      <c r="M2638" t="s">
        <v>2911</v>
      </c>
      <c r="N2638" t="s">
        <v>76</v>
      </c>
      <c r="O2638" t="s">
        <v>76</v>
      </c>
      <c r="P2638" t="s">
        <v>110</v>
      </c>
      <c r="Q2638">
        <v>1</v>
      </c>
      <c r="R2638">
        <v>1</v>
      </c>
      <c r="S2638">
        <v>1</v>
      </c>
      <c r="T2638">
        <v>1</v>
      </c>
      <c r="U2638">
        <v>1</v>
      </c>
      <c r="V2638">
        <v>1</v>
      </c>
      <c r="W2638">
        <v>1</v>
      </c>
      <c r="X2638">
        <v>1</v>
      </c>
      <c r="Y2638">
        <v>1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T2638" s="1">
        <v>1023.77</v>
      </c>
      <c r="AU2638" s="1">
        <v>1023.77</v>
      </c>
      <c r="AV2638" s="1">
        <v>0</v>
      </c>
      <c r="AW2638" s="1">
        <v>1023.77</v>
      </c>
      <c r="AX2638" t="s">
        <v>341</v>
      </c>
    </row>
    <row r="2639" spans="1:50" x14ac:dyDescent="0.25">
      <c r="A2639" t="s">
        <v>8239</v>
      </c>
      <c r="B2639" t="s">
        <v>6870</v>
      </c>
      <c r="C2639" t="s">
        <v>171</v>
      </c>
      <c r="D2639" t="s">
        <v>8240</v>
      </c>
      <c r="E2639" t="s">
        <v>76</v>
      </c>
      <c r="F2639" t="s">
        <v>1958</v>
      </c>
      <c r="G2639" t="s">
        <v>71</v>
      </c>
      <c r="H2639" t="s">
        <v>6890</v>
      </c>
      <c r="I2639" t="s">
        <v>355</v>
      </c>
      <c r="J2639" t="s">
        <v>1959</v>
      </c>
      <c r="K2639" t="s">
        <v>1960</v>
      </c>
      <c r="L2639" t="s">
        <v>6874</v>
      </c>
      <c r="M2639" t="s">
        <v>2911</v>
      </c>
      <c r="N2639" t="s">
        <v>76</v>
      </c>
      <c r="O2639" t="s">
        <v>76</v>
      </c>
      <c r="P2639" t="s">
        <v>110</v>
      </c>
      <c r="Q2639">
        <v>106</v>
      </c>
      <c r="R2639">
        <v>100</v>
      </c>
      <c r="S2639">
        <v>89</v>
      </c>
      <c r="T2639">
        <v>49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T2639" s="1">
        <v>811.57</v>
      </c>
      <c r="AU2639" s="1">
        <v>86026.42</v>
      </c>
      <c r="AV2639" s="1">
        <v>0</v>
      </c>
      <c r="AW2639" s="1">
        <v>0</v>
      </c>
      <c r="AX2639" t="s">
        <v>1960</v>
      </c>
    </row>
    <row r="2640" spans="1:50" x14ac:dyDescent="0.25">
      <c r="A2640" t="s">
        <v>8654</v>
      </c>
      <c r="B2640" t="s">
        <v>6870</v>
      </c>
      <c r="C2640" t="s">
        <v>171</v>
      </c>
      <c r="D2640" t="s">
        <v>8655</v>
      </c>
      <c r="E2640" t="s">
        <v>76</v>
      </c>
      <c r="F2640" t="s">
        <v>397</v>
      </c>
      <c r="G2640" t="s">
        <v>71</v>
      </c>
      <c r="H2640" t="s">
        <v>6890</v>
      </c>
      <c r="I2640" t="s">
        <v>230</v>
      </c>
      <c r="J2640" t="s">
        <v>398</v>
      </c>
      <c r="K2640" t="s">
        <v>399</v>
      </c>
      <c r="L2640" t="s">
        <v>6874</v>
      </c>
      <c r="M2640" t="s">
        <v>2911</v>
      </c>
      <c r="N2640" t="s">
        <v>76</v>
      </c>
      <c r="O2640" t="s">
        <v>6036</v>
      </c>
      <c r="P2640" t="s">
        <v>110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33</v>
      </c>
      <c r="AH2640">
        <v>0</v>
      </c>
      <c r="AI2640">
        <v>33</v>
      </c>
      <c r="AJ2640">
        <v>0</v>
      </c>
      <c r="AT2640" s="1">
        <v>357.48289999999997</v>
      </c>
      <c r="AU2640" s="1">
        <v>0</v>
      </c>
      <c r="AV2640" s="1">
        <v>11796.935699999998</v>
      </c>
      <c r="AW2640" s="1">
        <v>0</v>
      </c>
      <c r="AX2640" t="s">
        <v>399</v>
      </c>
    </row>
    <row r="2641" spans="1:50" x14ac:dyDescent="0.25">
      <c r="A2641" t="s">
        <v>7181</v>
      </c>
      <c r="B2641" t="s">
        <v>6870</v>
      </c>
      <c r="C2641" t="s">
        <v>7090</v>
      </c>
      <c r="D2641" t="s">
        <v>7182</v>
      </c>
      <c r="E2641" t="s">
        <v>2134</v>
      </c>
      <c r="F2641" t="s">
        <v>1808</v>
      </c>
      <c r="G2641" t="s">
        <v>71</v>
      </c>
      <c r="H2641" t="s">
        <v>6036</v>
      </c>
      <c r="I2641" t="s">
        <v>73</v>
      </c>
      <c r="J2641" t="s">
        <v>1809</v>
      </c>
      <c r="K2641" t="s">
        <v>1810</v>
      </c>
      <c r="L2641" t="s">
        <v>6874</v>
      </c>
      <c r="M2641" t="s">
        <v>2911</v>
      </c>
      <c r="N2641" t="s">
        <v>76</v>
      </c>
      <c r="O2641" t="s">
        <v>76</v>
      </c>
      <c r="P2641" t="s">
        <v>110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55</v>
      </c>
      <c r="AT2641" s="1">
        <v>740.98109999999997</v>
      </c>
      <c r="AU2641" s="1">
        <v>0</v>
      </c>
      <c r="AV2641" s="1">
        <v>0</v>
      </c>
      <c r="AW2641" s="1">
        <v>0</v>
      </c>
      <c r="AX2641" t="s">
        <v>1810</v>
      </c>
    </row>
    <row r="2642" spans="1:50" x14ac:dyDescent="0.25">
      <c r="A2642" t="s">
        <v>7183</v>
      </c>
      <c r="B2642" t="s">
        <v>6870</v>
      </c>
      <c r="C2642" t="s">
        <v>3349</v>
      </c>
      <c r="D2642" t="s">
        <v>7184</v>
      </c>
      <c r="E2642" t="s">
        <v>76</v>
      </c>
      <c r="F2642" t="s">
        <v>474</v>
      </c>
      <c r="G2642" t="s">
        <v>71</v>
      </c>
      <c r="H2642" t="s">
        <v>6036</v>
      </c>
      <c r="I2642" t="s">
        <v>230</v>
      </c>
      <c r="J2642" t="s">
        <v>475</v>
      </c>
      <c r="K2642" t="s">
        <v>476</v>
      </c>
      <c r="L2642" t="s">
        <v>6874</v>
      </c>
      <c r="M2642" t="s">
        <v>2911</v>
      </c>
      <c r="N2642" t="s">
        <v>76</v>
      </c>
      <c r="O2642" t="s">
        <v>885</v>
      </c>
      <c r="P2642" t="s">
        <v>110</v>
      </c>
      <c r="Q2642">
        <v>49</v>
      </c>
      <c r="R2642">
        <v>48</v>
      </c>
      <c r="S2642">
        <v>13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16</v>
      </c>
      <c r="AG2642">
        <v>0</v>
      </c>
      <c r="AH2642">
        <v>0</v>
      </c>
      <c r="AI2642">
        <v>16</v>
      </c>
      <c r="AJ2642">
        <v>0</v>
      </c>
      <c r="AT2642" s="1">
        <v>904.86</v>
      </c>
      <c r="AU2642" s="1">
        <v>44338.14</v>
      </c>
      <c r="AV2642" s="1">
        <v>14477.76</v>
      </c>
      <c r="AW2642" s="1">
        <v>0</v>
      </c>
      <c r="AX2642" t="s">
        <v>476</v>
      </c>
    </row>
    <row r="2643" spans="1:50" x14ac:dyDescent="0.25">
      <c r="A2643" t="s">
        <v>7185</v>
      </c>
      <c r="B2643" t="s">
        <v>6870</v>
      </c>
      <c r="C2643" t="s">
        <v>7090</v>
      </c>
      <c r="D2643" t="s">
        <v>7186</v>
      </c>
      <c r="E2643" t="s">
        <v>834</v>
      </c>
      <c r="F2643" t="s">
        <v>451</v>
      </c>
      <c r="G2643" t="s">
        <v>71</v>
      </c>
      <c r="H2643" t="s">
        <v>6036</v>
      </c>
      <c r="I2643" t="s">
        <v>73</v>
      </c>
      <c r="J2643" t="s">
        <v>452</v>
      </c>
      <c r="K2643" t="s">
        <v>453</v>
      </c>
      <c r="L2643" t="s">
        <v>6874</v>
      </c>
      <c r="M2643" t="s">
        <v>2911</v>
      </c>
      <c r="N2643" t="s">
        <v>76</v>
      </c>
      <c r="O2643" t="s">
        <v>76</v>
      </c>
      <c r="P2643" t="s">
        <v>110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10</v>
      </c>
      <c r="AF2643">
        <v>0</v>
      </c>
      <c r="AG2643">
        <v>0</v>
      </c>
      <c r="AH2643">
        <v>90</v>
      </c>
      <c r="AI2643">
        <v>100</v>
      </c>
      <c r="AJ2643">
        <v>60</v>
      </c>
      <c r="AT2643" s="1">
        <v>734.06889999999999</v>
      </c>
      <c r="AU2643" s="1">
        <v>0</v>
      </c>
      <c r="AV2643" s="1">
        <v>73406.89</v>
      </c>
      <c r="AW2643" s="1">
        <v>0</v>
      </c>
      <c r="AX2643" t="s">
        <v>453</v>
      </c>
    </row>
    <row r="2644" spans="1:50" x14ac:dyDescent="0.25">
      <c r="A2644" t="s">
        <v>7187</v>
      </c>
      <c r="B2644" t="s">
        <v>6870</v>
      </c>
      <c r="C2644" t="s">
        <v>838</v>
      </c>
      <c r="D2644" t="s">
        <v>7188</v>
      </c>
      <c r="E2644" t="s">
        <v>76</v>
      </c>
      <c r="F2644" t="s">
        <v>200</v>
      </c>
      <c r="G2644" t="s">
        <v>56</v>
      </c>
      <c r="H2644" t="s">
        <v>76</v>
      </c>
      <c r="I2644" t="s">
        <v>58</v>
      </c>
      <c r="J2644" t="s">
        <v>201</v>
      </c>
      <c r="K2644" t="s">
        <v>202</v>
      </c>
      <c r="L2644" t="s">
        <v>6874</v>
      </c>
      <c r="M2644" t="s">
        <v>7189</v>
      </c>
      <c r="N2644" t="s">
        <v>7189</v>
      </c>
      <c r="O2644" t="s">
        <v>64</v>
      </c>
      <c r="P2644" t="s">
        <v>65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T2644" s="1" t="s">
        <v>78</v>
      </c>
      <c r="AU2644" s="1" t="s">
        <v>78</v>
      </c>
      <c r="AV2644" s="1">
        <v>0</v>
      </c>
      <c r="AW2644" s="1">
        <v>0</v>
      </c>
      <c r="AX2644" t="s">
        <v>202</v>
      </c>
    </row>
    <row r="2645" spans="1:50" x14ac:dyDescent="0.25">
      <c r="A2645" t="s">
        <v>7190</v>
      </c>
      <c r="B2645" t="s">
        <v>6870</v>
      </c>
      <c r="C2645" t="s">
        <v>143</v>
      </c>
      <c r="D2645" t="s">
        <v>7191</v>
      </c>
      <c r="E2645" t="s">
        <v>76</v>
      </c>
      <c r="F2645" t="s">
        <v>741</v>
      </c>
      <c r="G2645" t="s">
        <v>56</v>
      </c>
      <c r="H2645" t="s">
        <v>757</v>
      </c>
      <c r="I2645" t="s">
        <v>58</v>
      </c>
      <c r="J2645" t="s">
        <v>740</v>
      </c>
      <c r="K2645" t="s">
        <v>742</v>
      </c>
      <c r="L2645" t="s">
        <v>6874</v>
      </c>
      <c r="M2645" t="s">
        <v>2911</v>
      </c>
      <c r="N2645" t="s">
        <v>76</v>
      </c>
      <c r="O2645" t="s">
        <v>76</v>
      </c>
      <c r="P2645" t="s">
        <v>65</v>
      </c>
      <c r="Q2645">
        <v>130</v>
      </c>
      <c r="R2645">
        <v>84</v>
      </c>
      <c r="S2645">
        <v>84</v>
      </c>
      <c r="T2645">
        <v>84</v>
      </c>
      <c r="U2645">
        <v>84</v>
      </c>
      <c r="V2645">
        <v>84</v>
      </c>
      <c r="W2645">
        <v>84</v>
      </c>
      <c r="X2645">
        <v>84</v>
      </c>
      <c r="Y2645">
        <v>84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84</v>
      </c>
      <c r="AI2645">
        <v>84</v>
      </c>
      <c r="AJ2645">
        <v>0</v>
      </c>
      <c r="AT2645" s="1">
        <v>819.85</v>
      </c>
      <c r="AU2645" s="1">
        <v>106580.5</v>
      </c>
      <c r="AV2645" s="1">
        <v>68867.400000000009</v>
      </c>
      <c r="AW2645" s="1">
        <v>68867.400000000009</v>
      </c>
      <c r="AX2645" t="s">
        <v>742</v>
      </c>
    </row>
    <row r="2646" spans="1:50" x14ac:dyDescent="0.25">
      <c r="A2646" t="s">
        <v>7192</v>
      </c>
      <c r="B2646" t="s">
        <v>6870</v>
      </c>
      <c r="C2646" t="s">
        <v>6909</v>
      </c>
      <c r="D2646" t="s">
        <v>7193</v>
      </c>
      <c r="E2646" t="s">
        <v>76</v>
      </c>
      <c r="F2646" t="s">
        <v>504</v>
      </c>
      <c r="G2646" t="s">
        <v>56</v>
      </c>
      <c r="H2646" t="s">
        <v>757</v>
      </c>
      <c r="I2646" t="s">
        <v>90</v>
      </c>
      <c r="J2646" t="s">
        <v>505</v>
      </c>
      <c r="K2646" t="s">
        <v>506</v>
      </c>
      <c r="L2646" t="s">
        <v>6874</v>
      </c>
      <c r="M2646" t="s">
        <v>6887</v>
      </c>
      <c r="N2646" t="s">
        <v>76</v>
      </c>
      <c r="O2646" t="s">
        <v>76</v>
      </c>
      <c r="P2646" t="s">
        <v>65</v>
      </c>
      <c r="Q2646">
        <v>963</v>
      </c>
      <c r="R2646">
        <v>953</v>
      </c>
      <c r="S2646">
        <v>953</v>
      </c>
      <c r="T2646">
        <v>706</v>
      </c>
      <c r="U2646">
        <v>514</v>
      </c>
      <c r="V2646">
        <v>1</v>
      </c>
      <c r="W2646">
        <v>1</v>
      </c>
      <c r="X2646">
        <v>1</v>
      </c>
      <c r="Y2646">
        <v>1</v>
      </c>
      <c r="Z2646">
        <v>1</v>
      </c>
      <c r="AA2646">
        <v>1</v>
      </c>
      <c r="AB2646">
        <v>1</v>
      </c>
      <c r="AC2646">
        <v>0</v>
      </c>
      <c r="AD2646">
        <v>0</v>
      </c>
      <c r="AE2646">
        <v>0</v>
      </c>
      <c r="AF2646">
        <v>672</v>
      </c>
      <c r="AG2646">
        <v>0</v>
      </c>
      <c r="AH2646">
        <v>0</v>
      </c>
      <c r="AI2646">
        <v>672</v>
      </c>
      <c r="AJ2646">
        <v>240</v>
      </c>
      <c r="AT2646" s="1">
        <v>390.97</v>
      </c>
      <c r="AU2646" s="1">
        <v>376504.11000000004</v>
      </c>
      <c r="AV2646" s="1">
        <v>262731.84000000003</v>
      </c>
      <c r="AW2646" s="1">
        <v>390.97</v>
      </c>
      <c r="AX2646" t="s">
        <v>506</v>
      </c>
    </row>
    <row r="2647" spans="1:50" x14ac:dyDescent="0.25">
      <c r="A2647" t="s">
        <v>8241</v>
      </c>
      <c r="B2647" t="s">
        <v>6870</v>
      </c>
      <c r="C2647" t="s">
        <v>171</v>
      </c>
      <c r="D2647" t="s">
        <v>8242</v>
      </c>
      <c r="E2647" t="s">
        <v>76</v>
      </c>
      <c r="F2647" t="s">
        <v>397</v>
      </c>
      <c r="G2647" t="s">
        <v>71</v>
      </c>
      <c r="H2647" t="s">
        <v>6890</v>
      </c>
      <c r="I2647" t="s">
        <v>230</v>
      </c>
      <c r="J2647" t="s">
        <v>398</v>
      </c>
      <c r="K2647" t="s">
        <v>399</v>
      </c>
      <c r="L2647" t="s">
        <v>6874</v>
      </c>
      <c r="M2647" t="s">
        <v>2911</v>
      </c>
      <c r="N2647" t="s">
        <v>76</v>
      </c>
      <c r="O2647" t="s">
        <v>6036</v>
      </c>
      <c r="P2647" t="s">
        <v>110</v>
      </c>
      <c r="Q2647">
        <v>191</v>
      </c>
      <c r="R2647">
        <v>186</v>
      </c>
      <c r="S2647">
        <v>186</v>
      </c>
      <c r="T2647">
        <v>150</v>
      </c>
      <c r="U2647">
        <v>126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T2647" s="1">
        <v>393.16</v>
      </c>
      <c r="AU2647" s="1">
        <v>75093.56</v>
      </c>
      <c r="AV2647" s="1">
        <v>0</v>
      </c>
      <c r="AW2647" s="1">
        <v>0</v>
      </c>
      <c r="AX2647" t="s">
        <v>399</v>
      </c>
    </row>
    <row r="2648" spans="1:50" x14ac:dyDescent="0.25">
      <c r="A2648" t="s">
        <v>7194</v>
      </c>
      <c r="B2648" t="s">
        <v>6870</v>
      </c>
      <c r="C2648" t="s">
        <v>171</v>
      </c>
      <c r="D2648" t="s">
        <v>7195</v>
      </c>
      <c r="E2648" t="s">
        <v>76</v>
      </c>
      <c r="F2648" t="s">
        <v>1057</v>
      </c>
      <c r="G2648" t="s">
        <v>71</v>
      </c>
      <c r="H2648" t="s">
        <v>6890</v>
      </c>
      <c r="I2648" t="s">
        <v>230</v>
      </c>
      <c r="J2648" t="s">
        <v>1058</v>
      </c>
      <c r="K2648" t="s">
        <v>1059</v>
      </c>
      <c r="L2648" t="s">
        <v>6874</v>
      </c>
      <c r="M2648" t="s">
        <v>2911</v>
      </c>
      <c r="N2648" t="s">
        <v>76</v>
      </c>
      <c r="O2648" t="s">
        <v>76</v>
      </c>
      <c r="P2648" t="s">
        <v>110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60</v>
      </c>
      <c r="AG2648">
        <v>0</v>
      </c>
      <c r="AH2648">
        <v>0</v>
      </c>
      <c r="AI2648">
        <v>60</v>
      </c>
      <c r="AJ2648">
        <v>70</v>
      </c>
      <c r="AT2648" s="1">
        <v>687.88649999999996</v>
      </c>
      <c r="AU2648" s="1">
        <v>0</v>
      </c>
      <c r="AV2648" s="1">
        <v>41273.189999999995</v>
      </c>
      <c r="AW2648" s="1">
        <v>0</v>
      </c>
      <c r="AX2648" t="s">
        <v>1059</v>
      </c>
    </row>
    <row r="2649" spans="1:50" x14ac:dyDescent="0.25">
      <c r="A2649" t="s">
        <v>7196</v>
      </c>
      <c r="B2649" t="s">
        <v>6870</v>
      </c>
      <c r="C2649" t="s">
        <v>143</v>
      </c>
      <c r="D2649" t="s">
        <v>7197</v>
      </c>
      <c r="E2649" t="s">
        <v>76</v>
      </c>
      <c r="F2649" t="s">
        <v>2209</v>
      </c>
      <c r="G2649" t="s">
        <v>56</v>
      </c>
      <c r="H2649" t="s">
        <v>757</v>
      </c>
      <c r="I2649" t="s">
        <v>1849</v>
      </c>
      <c r="J2649" t="s">
        <v>2210</v>
      </c>
      <c r="K2649" t="s">
        <v>2211</v>
      </c>
      <c r="L2649" t="s">
        <v>6874</v>
      </c>
      <c r="M2649" t="s">
        <v>2911</v>
      </c>
      <c r="N2649" t="s">
        <v>76</v>
      </c>
      <c r="O2649" t="s">
        <v>64</v>
      </c>
      <c r="P2649" t="s">
        <v>65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T2649" s="1" t="s">
        <v>78</v>
      </c>
      <c r="AU2649" s="1" t="s">
        <v>78</v>
      </c>
      <c r="AV2649" s="1">
        <v>0</v>
      </c>
      <c r="AW2649" s="1">
        <v>0</v>
      </c>
      <c r="AX2649" t="s">
        <v>2211</v>
      </c>
    </row>
    <row r="2650" spans="1:50" x14ac:dyDescent="0.25">
      <c r="A2650" t="s">
        <v>7198</v>
      </c>
      <c r="B2650" t="s">
        <v>6870</v>
      </c>
      <c r="C2650" t="s">
        <v>2911</v>
      </c>
      <c r="D2650" t="s">
        <v>7199</v>
      </c>
      <c r="E2650" t="s">
        <v>76</v>
      </c>
      <c r="F2650" t="s">
        <v>1707</v>
      </c>
      <c r="G2650" t="s">
        <v>688</v>
      </c>
      <c r="H2650" t="s">
        <v>757</v>
      </c>
      <c r="I2650" t="s">
        <v>689</v>
      </c>
      <c r="J2650" t="s">
        <v>1046</v>
      </c>
      <c r="K2650" t="s">
        <v>1708</v>
      </c>
      <c r="L2650" t="s">
        <v>6874</v>
      </c>
      <c r="M2650" t="s">
        <v>2911</v>
      </c>
      <c r="N2650" t="s">
        <v>76</v>
      </c>
      <c r="O2650" t="s">
        <v>76</v>
      </c>
      <c r="P2650" t="s">
        <v>65</v>
      </c>
      <c r="Q2650">
        <v>133</v>
      </c>
      <c r="R2650">
        <v>133</v>
      </c>
      <c r="S2650">
        <v>133</v>
      </c>
      <c r="T2650">
        <v>133</v>
      </c>
      <c r="U2650">
        <v>133</v>
      </c>
      <c r="V2650">
        <v>133</v>
      </c>
      <c r="W2650">
        <v>67</v>
      </c>
      <c r="X2650">
        <v>67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T2650" s="1">
        <v>175.25</v>
      </c>
      <c r="AU2650" s="1">
        <v>23308.25</v>
      </c>
      <c r="AV2650" s="1">
        <v>0</v>
      </c>
      <c r="AW2650" s="1">
        <v>11741.75</v>
      </c>
      <c r="AX2650" t="s">
        <v>1708</v>
      </c>
    </row>
    <row r="2651" spans="1:50" x14ac:dyDescent="0.25">
      <c r="A2651" t="s">
        <v>7200</v>
      </c>
      <c r="B2651" t="s">
        <v>6870</v>
      </c>
      <c r="C2651" t="s">
        <v>171</v>
      </c>
      <c r="D2651" t="s">
        <v>7201</v>
      </c>
      <c r="E2651" t="s">
        <v>76</v>
      </c>
      <c r="F2651" t="s">
        <v>1773</v>
      </c>
      <c r="G2651" t="s">
        <v>71</v>
      </c>
      <c r="H2651" t="s">
        <v>6890</v>
      </c>
      <c r="I2651" t="s">
        <v>73</v>
      </c>
      <c r="J2651" t="s">
        <v>1774</v>
      </c>
      <c r="K2651" t="s">
        <v>1775</v>
      </c>
      <c r="L2651" t="s">
        <v>6874</v>
      </c>
      <c r="M2651" t="s">
        <v>2911</v>
      </c>
      <c r="N2651" t="s">
        <v>76</v>
      </c>
      <c r="O2651" t="s">
        <v>76</v>
      </c>
      <c r="P2651" t="s">
        <v>110</v>
      </c>
      <c r="Q2651">
        <v>35</v>
      </c>
      <c r="R2651">
        <v>35</v>
      </c>
      <c r="S2651">
        <v>35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24</v>
      </c>
      <c r="AF2651">
        <v>0</v>
      </c>
      <c r="AG2651">
        <v>0</v>
      </c>
      <c r="AH2651">
        <v>180</v>
      </c>
      <c r="AI2651">
        <v>204</v>
      </c>
      <c r="AJ2651">
        <v>0</v>
      </c>
      <c r="AT2651" s="1">
        <v>397.00990000000002</v>
      </c>
      <c r="AU2651" s="1">
        <v>13895.3465</v>
      </c>
      <c r="AV2651" s="1">
        <v>80990.0196</v>
      </c>
      <c r="AW2651" s="1">
        <v>0</v>
      </c>
      <c r="AX2651" t="s">
        <v>1775</v>
      </c>
    </row>
    <row r="2652" spans="1:50" x14ac:dyDescent="0.25">
      <c r="A2652" t="s">
        <v>8539</v>
      </c>
      <c r="B2652" t="s">
        <v>6870</v>
      </c>
      <c r="C2652" t="s">
        <v>171</v>
      </c>
      <c r="D2652" t="s">
        <v>8540</v>
      </c>
      <c r="E2652" t="s">
        <v>76</v>
      </c>
      <c r="F2652" t="s">
        <v>1057</v>
      </c>
      <c r="G2652" t="s">
        <v>71</v>
      </c>
      <c r="H2652" t="s">
        <v>6890</v>
      </c>
      <c r="I2652" t="s">
        <v>230</v>
      </c>
      <c r="J2652" t="s">
        <v>1058</v>
      </c>
      <c r="K2652" t="s">
        <v>1059</v>
      </c>
      <c r="L2652" t="s">
        <v>6874</v>
      </c>
      <c r="M2652" t="s">
        <v>2911</v>
      </c>
      <c r="N2652" t="s">
        <v>76</v>
      </c>
      <c r="O2652" t="s">
        <v>76</v>
      </c>
      <c r="P2652" t="s">
        <v>110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30</v>
      </c>
      <c r="AT2652" s="1" t="s">
        <v>78</v>
      </c>
      <c r="AU2652" s="1" t="s">
        <v>78</v>
      </c>
      <c r="AV2652" s="1">
        <v>0</v>
      </c>
      <c r="AW2652" s="1">
        <v>0</v>
      </c>
      <c r="AX2652" t="s">
        <v>1059</v>
      </c>
    </row>
    <row r="2653" spans="1:50" x14ac:dyDescent="0.25">
      <c r="A2653" t="s">
        <v>7202</v>
      </c>
      <c r="B2653" t="s">
        <v>6870</v>
      </c>
      <c r="C2653" t="s">
        <v>6871</v>
      </c>
      <c r="D2653" t="s">
        <v>7203</v>
      </c>
      <c r="E2653" t="s">
        <v>76</v>
      </c>
      <c r="F2653" t="s">
        <v>748</v>
      </c>
      <c r="G2653" t="s">
        <v>56</v>
      </c>
      <c r="H2653" t="s">
        <v>757</v>
      </c>
      <c r="I2653" t="s">
        <v>58</v>
      </c>
      <c r="J2653" t="s">
        <v>749</v>
      </c>
      <c r="K2653" t="s">
        <v>750</v>
      </c>
      <c r="L2653" t="s">
        <v>6874</v>
      </c>
      <c r="M2653" t="s">
        <v>2911</v>
      </c>
      <c r="N2653" t="s">
        <v>76</v>
      </c>
      <c r="O2653" t="s">
        <v>76</v>
      </c>
      <c r="P2653" t="s">
        <v>65</v>
      </c>
      <c r="Q2653">
        <v>125</v>
      </c>
      <c r="R2653">
        <v>122</v>
      </c>
      <c r="S2653">
        <v>122</v>
      </c>
      <c r="T2653">
        <v>122</v>
      </c>
      <c r="U2653">
        <v>122</v>
      </c>
      <c r="V2653">
        <v>50</v>
      </c>
      <c r="W2653">
        <v>22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72</v>
      </c>
      <c r="AI2653">
        <v>72</v>
      </c>
      <c r="AJ2653">
        <v>0</v>
      </c>
      <c r="AT2653" s="1">
        <v>661.73</v>
      </c>
      <c r="AU2653" s="1">
        <v>82716.25</v>
      </c>
      <c r="AV2653" s="1">
        <v>47644.56</v>
      </c>
      <c r="AW2653" s="1">
        <v>0</v>
      </c>
      <c r="AX2653" t="s">
        <v>750</v>
      </c>
    </row>
    <row r="2654" spans="1:50" x14ac:dyDescent="0.25">
      <c r="A2654" t="s">
        <v>7204</v>
      </c>
      <c r="B2654" t="s">
        <v>6870</v>
      </c>
      <c r="C2654" t="s">
        <v>171</v>
      </c>
      <c r="D2654" t="s">
        <v>7205</v>
      </c>
      <c r="E2654" t="s">
        <v>76</v>
      </c>
      <c r="F2654" t="s">
        <v>665</v>
      </c>
      <c r="G2654" t="s">
        <v>71</v>
      </c>
      <c r="H2654" t="s">
        <v>6890</v>
      </c>
      <c r="I2654" t="s">
        <v>73</v>
      </c>
      <c r="J2654" t="s">
        <v>666</v>
      </c>
      <c r="K2654" t="s">
        <v>667</v>
      </c>
      <c r="L2654" t="s">
        <v>6874</v>
      </c>
      <c r="M2654" t="s">
        <v>2911</v>
      </c>
      <c r="N2654" t="s">
        <v>76</v>
      </c>
      <c r="O2654" t="s">
        <v>76</v>
      </c>
      <c r="P2654" t="s">
        <v>110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630</v>
      </c>
      <c r="AI2654">
        <v>630</v>
      </c>
      <c r="AJ2654">
        <v>180</v>
      </c>
      <c r="AT2654" s="1">
        <v>833.40740000000005</v>
      </c>
      <c r="AU2654" s="1">
        <v>0</v>
      </c>
      <c r="AV2654" s="1">
        <v>525046.66200000001</v>
      </c>
      <c r="AW2654" s="1">
        <v>0</v>
      </c>
      <c r="AX2654" t="s">
        <v>667</v>
      </c>
    </row>
    <row r="2655" spans="1:50" x14ac:dyDescent="0.25">
      <c r="A2655" t="s">
        <v>7206</v>
      </c>
      <c r="B2655" t="s">
        <v>6870</v>
      </c>
      <c r="C2655" t="s">
        <v>6909</v>
      </c>
      <c r="D2655" t="s">
        <v>7207</v>
      </c>
      <c r="E2655" t="s">
        <v>76</v>
      </c>
      <c r="F2655" t="s">
        <v>306</v>
      </c>
      <c r="G2655" t="s">
        <v>56</v>
      </c>
      <c r="H2655" t="s">
        <v>6873</v>
      </c>
      <c r="I2655" t="s">
        <v>90</v>
      </c>
      <c r="J2655" t="s">
        <v>307</v>
      </c>
      <c r="K2655" t="s">
        <v>308</v>
      </c>
      <c r="L2655" t="s">
        <v>6874</v>
      </c>
      <c r="M2655" t="s">
        <v>6920</v>
      </c>
      <c r="N2655" t="s">
        <v>76</v>
      </c>
      <c r="O2655" t="s">
        <v>64</v>
      </c>
      <c r="P2655" t="s">
        <v>6875</v>
      </c>
      <c r="Q2655">
        <v>120</v>
      </c>
      <c r="R2655">
        <v>120</v>
      </c>
      <c r="S2655">
        <v>120</v>
      </c>
      <c r="T2655">
        <v>120</v>
      </c>
      <c r="U2655">
        <v>120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450</v>
      </c>
      <c r="AG2655">
        <v>0</v>
      </c>
      <c r="AH2655">
        <v>0</v>
      </c>
      <c r="AI2655">
        <v>450</v>
      </c>
      <c r="AJ2655">
        <v>212</v>
      </c>
      <c r="AT2655" s="1">
        <v>380.10169999999999</v>
      </c>
      <c r="AU2655" s="1">
        <v>45612.203999999998</v>
      </c>
      <c r="AV2655" s="1">
        <v>171045.76499999998</v>
      </c>
      <c r="AW2655" s="1">
        <v>0</v>
      </c>
      <c r="AX2655" t="s">
        <v>308</v>
      </c>
    </row>
    <row r="2656" spans="1:50" x14ac:dyDescent="0.25">
      <c r="A2656" t="s">
        <v>7208</v>
      </c>
      <c r="B2656" t="s">
        <v>6870</v>
      </c>
      <c r="C2656" t="s">
        <v>171</v>
      </c>
      <c r="D2656" t="s">
        <v>7209</v>
      </c>
      <c r="E2656" t="s">
        <v>76</v>
      </c>
      <c r="F2656" t="s">
        <v>1591</v>
      </c>
      <c r="G2656" t="s">
        <v>71</v>
      </c>
      <c r="H2656" t="s">
        <v>757</v>
      </c>
      <c r="I2656" t="s">
        <v>674</v>
      </c>
      <c r="J2656" t="s">
        <v>1592</v>
      </c>
      <c r="K2656" t="s">
        <v>1593</v>
      </c>
      <c r="L2656" t="s">
        <v>6874</v>
      </c>
      <c r="M2656" t="s">
        <v>2911</v>
      </c>
      <c r="N2656" t="s">
        <v>76</v>
      </c>
      <c r="O2656" t="s">
        <v>76</v>
      </c>
      <c r="P2656" t="s">
        <v>65</v>
      </c>
      <c r="Q2656">
        <v>9</v>
      </c>
      <c r="R2656">
        <v>9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528</v>
      </c>
      <c r="AG2656">
        <v>0</v>
      </c>
      <c r="AH2656">
        <v>0</v>
      </c>
      <c r="AI2656">
        <v>528</v>
      </c>
      <c r="AJ2656">
        <v>0</v>
      </c>
      <c r="AT2656" s="1">
        <v>335.26</v>
      </c>
      <c r="AU2656" s="1">
        <v>3017.34</v>
      </c>
      <c r="AV2656" s="1">
        <v>177017.28</v>
      </c>
      <c r="AW2656" s="1">
        <v>0</v>
      </c>
      <c r="AX2656" t="s">
        <v>1593</v>
      </c>
    </row>
    <row r="2657" spans="1:50" x14ac:dyDescent="0.25">
      <c r="A2657" t="s">
        <v>7210</v>
      </c>
      <c r="B2657" t="s">
        <v>6870</v>
      </c>
      <c r="C2657" t="s">
        <v>7211</v>
      </c>
      <c r="D2657" t="s">
        <v>7212</v>
      </c>
      <c r="E2657" t="s">
        <v>76</v>
      </c>
      <c r="F2657" t="s">
        <v>4107</v>
      </c>
      <c r="G2657" t="s">
        <v>7213</v>
      </c>
      <c r="H2657" t="s">
        <v>372</v>
      </c>
      <c r="I2657" t="s">
        <v>7214</v>
      </c>
      <c r="J2657" t="s">
        <v>7215</v>
      </c>
      <c r="K2657" t="s">
        <v>4107</v>
      </c>
      <c r="L2657" t="s">
        <v>6874</v>
      </c>
      <c r="M2657" t="s">
        <v>7216</v>
      </c>
      <c r="N2657" t="s">
        <v>7217</v>
      </c>
      <c r="O2657" t="s">
        <v>7218</v>
      </c>
      <c r="P2657" t="s">
        <v>65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T2657" s="1" t="s">
        <v>78</v>
      </c>
      <c r="AU2657" s="1" t="s">
        <v>78</v>
      </c>
      <c r="AV2657" s="1">
        <v>0</v>
      </c>
      <c r="AW2657" s="1">
        <v>0</v>
      </c>
      <c r="AX2657" t="s">
        <v>4107</v>
      </c>
    </row>
    <row r="2658" spans="1:50" x14ac:dyDescent="0.25">
      <c r="A2658" t="s">
        <v>7219</v>
      </c>
      <c r="B2658" t="s">
        <v>6870</v>
      </c>
      <c r="C2658" t="s">
        <v>143</v>
      </c>
      <c r="D2658" t="s">
        <v>7220</v>
      </c>
      <c r="E2658" t="s">
        <v>76</v>
      </c>
      <c r="F2658" t="s">
        <v>708</v>
      </c>
      <c r="G2658" t="s">
        <v>56</v>
      </c>
      <c r="H2658" t="s">
        <v>757</v>
      </c>
      <c r="I2658" t="s">
        <v>58</v>
      </c>
      <c r="J2658" t="s">
        <v>709</v>
      </c>
      <c r="K2658" t="s">
        <v>710</v>
      </c>
      <c r="L2658" t="s">
        <v>6874</v>
      </c>
      <c r="M2658" t="s">
        <v>2911</v>
      </c>
      <c r="N2658" t="s">
        <v>76</v>
      </c>
      <c r="O2658" t="s">
        <v>76</v>
      </c>
      <c r="P2658" t="s">
        <v>65</v>
      </c>
      <c r="Q2658">
        <v>647</v>
      </c>
      <c r="R2658">
        <v>647</v>
      </c>
      <c r="S2658">
        <v>627</v>
      </c>
      <c r="T2658">
        <v>543</v>
      </c>
      <c r="U2658">
        <v>543</v>
      </c>
      <c r="V2658">
        <v>291</v>
      </c>
      <c r="W2658">
        <v>291</v>
      </c>
      <c r="X2658">
        <v>207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T2658" s="1">
        <v>760.88</v>
      </c>
      <c r="AU2658" s="1">
        <v>492289.36</v>
      </c>
      <c r="AV2658" s="1">
        <v>0</v>
      </c>
      <c r="AW2658" s="1">
        <v>157502.16</v>
      </c>
      <c r="AX2658" t="s">
        <v>710</v>
      </c>
    </row>
    <row r="2659" spans="1:50" x14ac:dyDescent="0.25">
      <c r="A2659" t="s">
        <v>7221</v>
      </c>
      <c r="B2659" t="s">
        <v>6870</v>
      </c>
      <c r="C2659" t="s">
        <v>3349</v>
      </c>
      <c r="D2659" t="s">
        <v>7222</v>
      </c>
      <c r="E2659" t="s">
        <v>76</v>
      </c>
      <c r="F2659" t="s">
        <v>1808</v>
      </c>
      <c r="G2659" t="s">
        <v>71</v>
      </c>
      <c r="H2659" t="s">
        <v>6036</v>
      </c>
      <c r="I2659" t="s">
        <v>73</v>
      </c>
      <c r="J2659" t="s">
        <v>1809</v>
      </c>
      <c r="K2659" t="s">
        <v>1810</v>
      </c>
      <c r="L2659" t="s">
        <v>6874</v>
      </c>
      <c r="M2659" t="s">
        <v>2911</v>
      </c>
      <c r="N2659" t="s">
        <v>76</v>
      </c>
      <c r="O2659" t="s">
        <v>76</v>
      </c>
      <c r="P2659" t="s">
        <v>110</v>
      </c>
      <c r="Q2659">
        <v>1</v>
      </c>
      <c r="R2659">
        <v>1</v>
      </c>
      <c r="S2659">
        <v>1</v>
      </c>
      <c r="T2659">
        <v>1</v>
      </c>
      <c r="U2659">
        <v>1</v>
      </c>
      <c r="V2659">
        <v>1</v>
      </c>
      <c r="W2659">
        <v>1</v>
      </c>
      <c r="X2659">
        <v>1</v>
      </c>
      <c r="Y2659">
        <v>1</v>
      </c>
      <c r="Z2659">
        <v>1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T2659" s="1">
        <v>774.91</v>
      </c>
      <c r="AU2659" s="1">
        <v>774.91</v>
      </c>
      <c r="AV2659" s="1">
        <v>0</v>
      </c>
      <c r="AW2659" s="1">
        <v>774.91</v>
      </c>
      <c r="AX2659" t="s">
        <v>1810</v>
      </c>
    </row>
    <row r="2660" spans="1:50" x14ac:dyDescent="0.25">
      <c r="A2660" t="s">
        <v>7223</v>
      </c>
      <c r="B2660" t="s">
        <v>6870</v>
      </c>
      <c r="C2660" t="s">
        <v>143</v>
      </c>
      <c r="D2660" t="s">
        <v>7224</v>
      </c>
      <c r="E2660" t="s">
        <v>1286</v>
      </c>
      <c r="F2660" t="s">
        <v>748</v>
      </c>
      <c r="G2660" t="s">
        <v>56</v>
      </c>
      <c r="H2660" t="s">
        <v>757</v>
      </c>
      <c r="I2660" t="s">
        <v>58</v>
      </c>
      <c r="J2660" t="s">
        <v>749</v>
      </c>
      <c r="K2660" t="s">
        <v>750</v>
      </c>
      <c r="L2660" t="s">
        <v>6874</v>
      </c>
      <c r="M2660" t="s">
        <v>2911</v>
      </c>
      <c r="N2660" t="s">
        <v>76</v>
      </c>
      <c r="O2660" t="s">
        <v>76</v>
      </c>
      <c r="P2660" t="s">
        <v>65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50</v>
      </c>
      <c r="AF2660">
        <v>0</v>
      </c>
      <c r="AG2660">
        <v>0</v>
      </c>
      <c r="AH2660">
        <v>45</v>
      </c>
      <c r="AI2660">
        <v>95</v>
      </c>
      <c r="AJ2660">
        <v>30</v>
      </c>
      <c r="AT2660" s="1">
        <v>625.72</v>
      </c>
      <c r="AU2660" s="1">
        <v>0</v>
      </c>
      <c r="AV2660" s="1">
        <v>59443.4</v>
      </c>
      <c r="AW2660" s="1">
        <v>0</v>
      </c>
      <c r="AX2660" t="s">
        <v>750</v>
      </c>
    </row>
    <row r="2661" spans="1:50" x14ac:dyDescent="0.25">
      <c r="A2661" t="s">
        <v>7225</v>
      </c>
      <c r="B2661" t="s">
        <v>6870</v>
      </c>
      <c r="C2661" t="s">
        <v>2911</v>
      </c>
      <c r="D2661" t="s">
        <v>7226</v>
      </c>
      <c r="E2661" t="s">
        <v>76</v>
      </c>
      <c r="F2661" t="s">
        <v>2404</v>
      </c>
      <c r="G2661" t="s">
        <v>688</v>
      </c>
      <c r="H2661" t="s">
        <v>757</v>
      </c>
      <c r="I2661" t="s">
        <v>689</v>
      </c>
      <c r="J2661" t="s">
        <v>2405</v>
      </c>
      <c r="K2661" t="s">
        <v>2406</v>
      </c>
      <c r="L2661" t="s">
        <v>6874</v>
      </c>
      <c r="M2661" t="s">
        <v>2911</v>
      </c>
      <c r="N2661" t="s">
        <v>76</v>
      </c>
      <c r="O2661" t="s">
        <v>76</v>
      </c>
      <c r="P2661" t="s">
        <v>65</v>
      </c>
      <c r="Q2661">
        <v>297</v>
      </c>
      <c r="R2661">
        <v>297</v>
      </c>
      <c r="S2661">
        <v>297</v>
      </c>
      <c r="T2661">
        <v>141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T2661" s="1">
        <v>196.95</v>
      </c>
      <c r="AU2661" s="1">
        <v>58494.149999999994</v>
      </c>
      <c r="AV2661" s="1">
        <v>0</v>
      </c>
      <c r="AW2661" s="1">
        <v>0</v>
      </c>
      <c r="AX2661" t="s">
        <v>2406</v>
      </c>
    </row>
    <row r="2662" spans="1:50" x14ac:dyDescent="0.25">
      <c r="A2662" t="s">
        <v>7227</v>
      </c>
      <c r="B2662" t="s">
        <v>6870</v>
      </c>
      <c r="C2662" t="s">
        <v>6885</v>
      </c>
      <c r="D2662" t="s">
        <v>7228</v>
      </c>
      <c r="E2662" t="s">
        <v>76</v>
      </c>
      <c r="F2662" t="s">
        <v>708</v>
      </c>
      <c r="G2662" t="s">
        <v>56</v>
      </c>
      <c r="H2662" t="s">
        <v>757</v>
      </c>
      <c r="I2662" t="s">
        <v>58</v>
      </c>
      <c r="J2662" t="s">
        <v>709</v>
      </c>
      <c r="K2662" t="s">
        <v>710</v>
      </c>
      <c r="L2662" t="s">
        <v>6874</v>
      </c>
      <c r="M2662" t="s">
        <v>6887</v>
      </c>
      <c r="N2662" t="s">
        <v>76</v>
      </c>
      <c r="O2662" t="s">
        <v>76</v>
      </c>
      <c r="P2662" t="s">
        <v>65</v>
      </c>
      <c r="Q2662">
        <v>486</v>
      </c>
      <c r="R2662">
        <v>486</v>
      </c>
      <c r="S2662">
        <v>486</v>
      </c>
      <c r="T2662">
        <v>402</v>
      </c>
      <c r="U2662">
        <v>234</v>
      </c>
      <c r="V2662">
        <v>88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336</v>
      </c>
      <c r="AI2662">
        <v>336</v>
      </c>
      <c r="AJ2662">
        <v>84</v>
      </c>
      <c r="AT2662" s="1">
        <v>803.75</v>
      </c>
      <c r="AU2662" s="1">
        <v>390622.5</v>
      </c>
      <c r="AV2662" s="1">
        <v>270060</v>
      </c>
      <c r="AW2662" s="1">
        <v>0</v>
      </c>
      <c r="AX2662" t="s">
        <v>710</v>
      </c>
    </row>
    <row r="2663" spans="1:50" x14ac:dyDescent="0.25">
      <c r="A2663" t="s">
        <v>7229</v>
      </c>
      <c r="B2663" t="s">
        <v>6870</v>
      </c>
      <c r="C2663" t="s">
        <v>6998</v>
      </c>
      <c r="D2663" t="s">
        <v>7230</v>
      </c>
      <c r="E2663" t="s">
        <v>76</v>
      </c>
      <c r="F2663" t="s">
        <v>1514</v>
      </c>
      <c r="G2663" t="s">
        <v>56</v>
      </c>
      <c r="H2663" t="s">
        <v>76</v>
      </c>
      <c r="I2663" t="s">
        <v>58</v>
      </c>
      <c r="J2663" t="s">
        <v>1515</v>
      </c>
      <c r="K2663" t="s">
        <v>1516</v>
      </c>
      <c r="L2663" t="s">
        <v>6874</v>
      </c>
      <c r="M2663" t="s">
        <v>6887</v>
      </c>
      <c r="N2663" t="s">
        <v>6901</v>
      </c>
      <c r="O2663" t="s">
        <v>64</v>
      </c>
      <c r="P2663" t="s">
        <v>65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T2663" s="1" t="s">
        <v>78</v>
      </c>
      <c r="AU2663" s="1" t="s">
        <v>78</v>
      </c>
      <c r="AV2663" s="1">
        <v>0</v>
      </c>
      <c r="AW2663" s="1">
        <v>0</v>
      </c>
      <c r="AX2663" t="s">
        <v>1516</v>
      </c>
    </row>
    <row r="2664" spans="1:50" x14ac:dyDescent="0.25">
      <c r="A2664" t="s">
        <v>7231</v>
      </c>
      <c r="B2664" t="s">
        <v>6870</v>
      </c>
      <c r="C2664" t="s">
        <v>3349</v>
      </c>
      <c r="D2664" t="s">
        <v>7232</v>
      </c>
      <c r="E2664" t="s">
        <v>76</v>
      </c>
      <c r="F2664" t="s">
        <v>354</v>
      </c>
      <c r="G2664" t="s">
        <v>71</v>
      </c>
      <c r="H2664" t="s">
        <v>6036</v>
      </c>
      <c r="I2664" t="s">
        <v>355</v>
      </c>
      <c r="J2664" t="s">
        <v>356</v>
      </c>
      <c r="K2664" t="s">
        <v>357</v>
      </c>
      <c r="L2664" t="s">
        <v>6874</v>
      </c>
      <c r="M2664" t="s">
        <v>2911</v>
      </c>
      <c r="N2664" t="s">
        <v>76</v>
      </c>
      <c r="O2664" t="s">
        <v>6036</v>
      </c>
      <c r="P2664" t="s">
        <v>110</v>
      </c>
      <c r="Q2664">
        <v>73</v>
      </c>
      <c r="R2664">
        <v>77</v>
      </c>
      <c r="S2664">
        <v>77</v>
      </c>
      <c r="T2664">
        <v>41</v>
      </c>
      <c r="U2664">
        <v>41</v>
      </c>
      <c r="V2664">
        <v>5</v>
      </c>
      <c r="W2664">
        <v>5</v>
      </c>
      <c r="X2664">
        <v>1</v>
      </c>
      <c r="Y2664">
        <v>1</v>
      </c>
      <c r="Z2664">
        <v>1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120</v>
      </c>
      <c r="AG2664">
        <v>0</v>
      </c>
      <c r="AH2664">
        <v>0</v>
      </c>
      <c r="AI2664">
        <v>120</v>
      </c>
      <c r="AJ2664">
        <v>36</v>
      </c>
      <c r="AT2664" s="1">
        <v>1492.38</v>
      </c>
      <c r="AU2664" s="1">
        <v>108943.74</v>
      </c>
      <c r="AV2664" s="1">
        <v>179085.6</v>
      </c>
      <c r="AW2664" s="1">
        <v>1492.38</v>
      </c>
      <c r="AX2664" t="s">
        <v>357</v>
      </c>
    </row>
    <row r="2665" spans="1:50" x14ac:dyDescent="0.25">
      <c r="A2665" t="s">
        <v>7233</v>
      </c>
      <c r="B2665" t="s">
        <v>6870</v>
      </c>
      <c r="C2665" t="s">
        <v>7234</v>
      </c>
      <c r="D2665" t="s">
        <v>7235</v>
      </c>
      <c r="E2665" t="s">
        <v>76</v>
      </c>
      <c r="F2665" t="s">
        <v>306</v>
      </c>
      <c r="G2665" t="s">
        <v>56</v>
      </c>
      <c r="H2665" t="s">
        <v>6873</v>
      </c>
      <c r="I2665" t="s">
        <v>90</v>
      </c>
      <c r="J2665" t="s">
        <v>307</v>
      </c>
      <c r="K2665" t="s">
        <v>308</v>
      </c>
      <c r="L2665" t="s">
        <v>6874</v>
      </c>
      <c r="M2665" t="s">
        <v>7236</v>
      </c>
      <c r="N2665" t="s">
        <v>76</v>
      </c>
      <c r="O2665" t="s">
        <v>64</v>
      </c>
      <c r="P2665" t="s">
        <v>6875</v>
      </c>
      <c r="Q2665">
        <v>1</v>
      </c>
      <c r="R2665">
        <v>1</v>
      </c>
      <c r="S2665">
        <v>1</v>
      </c>
      <c r="T2665">
        <v>1</v>
      </c>
      <c r="U2665">
        <v>1</v>
      </c>
      <c r="V2665">
        <v>1</v>
      </c>
      <c r="W2665">
        <v>1</v>
      </c>
      <c r="X2665">
        <v>1</v>
      </c>
      <c r="Y2665">
        <v>1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110</v>
      </c>
      <c r="AT2665" s="1">
        <v>348.58</v>
      </c>
      <c r="AU2665" s="1">
        <v>348.58</v>
      </c>
      <c r="AV2665" s="1">
        <v>0</v>
      </c>
      <c r="AW2665" s="1">
        <v>348.58</v>
      </c>
      <c r="AX2665" t="s">
        <v>308</v>
      </c>
    </row>
    <row r="2666" spans="1:50" x14ac:dyDescent="0.25">
      <c r="A2666" t="s">
        <v>7237</v>
      </c>
      <c r="B2666" t="s">
        <v>6870</v>
      </c>
      <c r="C2666" t="s">
        <v>4186</v>
      </c>
      <c r="D2666" t="s">
        <v>7238</v>
      </c>
      <c r="E2666" t="s">
        <v>76</v>
      </c>
      <c r="F2666" t="s">
        <v>673</v>
      </c>
      <c r="G2666" t="s">
        <v>71</v>
      </c>
      <c r="H2666" t="s">
        <v>76</v>
      </c>
      <c r="I2666" t="s">
        <v>674</v>
      </c>
      <c r="J2666" t="s">
        <v>672</v>
      </c>
      <c r="K2666" t="s">
        <v>675</v>
      </c>
      <c r="L2666" t="s">
        <v>6874</v>
      </c>
      <c r="M2666" t="s">
        <v>7239</v>
      </c>
      <c r="N2666" t="s">
        <v>7240</v>
      </c>
      <c r="O2666" t="s">
        <v>7218</v>
      </c>
      <c r="P2666" t="s">
        <v>65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T2666" s="1" t="s">
        <v>78</v>
      </c>
      <c r="AU2666" s="1" t="s">
        <v>78</v>
      </c>
      <c r="AV2666" s="1">
        <v>0</v>
      </c>
      <c r="AW2666" s="1">
        <v>0</v>
      </c>
      <c r="AX2666" t="s">
        <v>675</v>
      </c>
    </row>
    <row r="2667" spans="1:50" x14ac:dyDescent="0.25">
      <c r="A2667" t="s">
        <v>7241</v>
      </c>
      <c r="B2667" t="s">
        <v>6870</v>
      </c>
      <c r="C2667" t="s">
        <v>2911</v>
      </c>
      <c r="D2667" t="s">
        <v>7242</v>
      </c>
      <c r="E2667" t="s">
        <v>76</v>
      </c>
      <c r="F2667" t="s">
        <v>1707</v>
      </c>
      <c r="G2667" t="s">
        <v>688</v>
      </c>
      <c r="H2667" t="s">
        <v>757</v>
      </c>
      <c r="I2667" t="s">
        <v>689</v>
      </c>
      <c r="J2667" t="s">
        <v>1046</v>
      </c>
      <c r="K2667" t="s">
        <v>1708</v>
      </c>
      <c r="L2667" t="s">
        <v>6874</v>
      </c>
      <c r="M2667" t="s">
        <v>2911</v>
      </c>
      <c r="N2667" t="s">
        <v>76</v>
      </c>
      <c r="O2667" t="s">
        <v>76</v>
      </c>
      <c r="P2667" t="s">
        <v>65</v>
      </c>
      <c r="Q2667">
        <v>105</v>
      </c>
      <c r="R2667">
        <v>105</v>
      </c>
      <c r="S2667">
        <v>105</v>
      </c>
      <c r="T2667">
        <v>105</v>
      </c>
      <c r="U2667">
        <v>105</v>
      </c>
      <c r="V2667">
        <v>105</v>
      </c>
      <c r="W2667">
        <v>105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T2667" s="1">
        <v>174.98</v>
      </c>
      <c r="AU2667" s="1">
        <v>18372.899999999998</v>
      </c>
      <c r="AV2667" s="1">
        <v>0</v>
      </c>
      <c r="AW2667" s="1">
        <v>0</v>
      </c>
      <c r="AX2667" t="s">
        <v>1708</v>
      </c>
    </row>
    <row r="2668" spans="1:50" x14ac:dyDescent="0.25">
      <c r="A2668" t="s">
        <v>7243</v>
      </c>
      <c r="B2668" t="s">
        <v>6870</v>
      </c>
      <c r="C2668" t="s">
        <v>7090</v>
      </c>
      <c r="D2668" t="s">
        <v>7244</v>
      </c>
      <c r="E2668" t="s">
        <v>650</v>
      </c>
      <c r="F2668" t="s">
        <v>651</v>
      </c>
      <c r="G2668" t="s">
        <v>71</v>
      </c>
      <c r="H2668" t="s">
        <v>6036</v>
      </c>
      <c r="I2668" t="s">
        <v>73</v>
      </c>
      <c r="J2668" t="s">
        <v>652</v>
      </c>
      <c r="K2668" t="s">
        <v>653</v>
      </c>
      <c r="L2668" t="s">
        <v>6874</v>
      </c>
      <c r="M2668" t="s">
        <v>2911</v>
      </c>
      <c r="N2668" t="s">
        <v>76</v>
      </c>
      <c r="O2668" t="s">
        <v>76</v>
      </c>
      <c r="P2668" t="s">
        <v>110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T2668" s="1">
        <v>750.48</v>
      </c>
      <c r="AU2668" s="1">
        <v>0</v>
      </c>
      <c r="AV2668" s="1">
        <v>0</v>
      </c>
      <c r="AW2668" s="1">
        <v>0</v>
      </c>
      <c r="AX2668" t="s">
        <v>653</v>
      </c>
    </row>
    <row r="2669" spans="1:50" x14ac:dyDescent="0.25">
      <c r="A2669" t="s">
        <v>7245</v>
      </c>
      <c r="B2669" t="s">
        <v>6870</v>
      </c>
      <c r="C2669" t="s">
        <v>6885</v>
      </c>
      <c r="D2669" t="s">
        <v>7246</v>
      </c>
      <c r="E2669" t="s">
        <v>76</v>
      </c>
      <c r="F2669" t="s">
        <v>741</v>
      </c>
      <c r="G2669" t="s">
        <v>56</v>
      </c>
      <c r="H2669" t="s">
        <v>757</v>
      </c>
      <c r="I2669" t="s">
        <v>58</v>
      </c>
      <c r="J2669" t="s">
        <v>740</v>
      </c>
      <c r="K2669" t="s">
        <v>742</v>
      </c>
      <c r="L2669" t="s">
        <v>6874</v>
      </c>
      <c r="M2669" t="s">
        <v>6905</v>
      </c>
      <c r="N2669" t="s">
        <v>76</v>
      </c>
      <c r="O2669" t="s">
        <v>76</v>
      </c>
      <c r="P2669" t="s">
        <v>65</v>
      </c>
      <c r="Q2669">
        <v>179</v>
      </c>
      <c r="R2669">
        <v>149</v>
      </c>
      <c r="S2669">
        <v>149</v>
      </c>
      <c r="T2669">
        <v>6</v>
      </c>
      <c r="U2669">
        <v>6</v>
      </c>
      <c r="V2669">
        <v>3</v>
      </c>
      <c r="W2669">
        <v>3</v>
      </c>
      <c r="X2669">
        <v>3</v>
      </c>
      <c r="Y2669">
        <v>3</v>
      </c>
      <c r="Z2669">
        <v>3</v>
      </c>
      <c r="AA2669">
        <v>3</v>
      </c>
      <c r="AB2669">
        <v>3</v>
      </c>
      <c r="AC2669">
        <v>0</v>
      </c>
      <c r="AD2669">
        <v>0</v>
      </c>
      <c r="AE2669">
        <v>200</v>
      </c>
      <c r="AF2669">
        <v>0</v>
      </c>
      <c r="AG2669">
        <v>0</v>
      </c>
      <c r="AH2669">
        <v>252</v>
      </c>
      <c r="AI2669">
        <v>452</v>
      </c>
      <c r="AJ2669">
        <v>0</v>
      </c>
      <c r="AT2669" s="1">
        <v>747.4</v>
      </c>
      <c r="AU2669" s="1">
        <v>133784.6</v>
      </c>
      <c r="AV2669" s="1">
        <v>337824.8</v>
      </c>
      <c r="AW2669" s="1">
        <v>2242.1999999999998</v>
      </c>
      <c r="AX2669" t="s">
        <v>742</v>
      </c>
    </row>
    <row r="2670" spans="1:50" x14ac:dyDescent="0.25">
      <c r="A2670" t="s">
        <v>7247</v>
      </c>
      <c r="B2670" t="s">
        <v>6870</v>
      </c>
      <c r="C2670" t="s">
        <v>6998</v>
      </c>
      <c r="D2670" t="s">
        <v>7248</v>
      </c>
      <c r="E2670" t="s">
        <v>76</v>
      </c>
      <c r="F2670" t="s">
        <v>571</v>
      </c>
      <c r="G2670" t="s">
        <v>56</v>
      </c>
      <c r="H2670" t="s">
        <v>76</v>
      </c>
      <c r="I2670" t="s">
        <v>58</v>
      </c>
      <c r="J2670" t="s">
        <v>572</v>
      </c>
      <c r="K2670" t="s">
        <v>573</v>
      </c>
      <c r="L2670" t="s">
        <v>6874</v>
      </c>
      <c r="M2670" t="s">
        <v>6887</v>
      </c>
      <c r="N2670" t="s">
        <v>76</v>
      </c>
      <c r="O2670" t="s">
        <v>757</v>
      </c>
      <c r="P2670" t="s">
        <v>65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T2670" s="1" t="s">
        <v>78</v>
      </c>
      <c r="AU2670" s="1" t="s">
        <v>78</v>
      </c>
      <c r="AV2670" s="1">
        <v>0</v>
      </c>
      <c r="AW2670" s="1">
        <v>0</v>
      </c>
      <c r="AX2670" t="s">
        <v>573</v>
      </c>
    </row>
    <row r="2671" spans="1:50" x14ac:dyDescent="0.25">
      <c r="A2671" t="s">
        <v>8656</v>
      </c>
      <c r="B2671" t="s">
        <v>6870</v>
      </c>
      <c r="C2671" t="s">
        <v>143</v>
      </c>
      <c r="D2671" t="s">
        <v>8657</v>
      </c>
      <c r="E2671" t="s">
        <v>305</v>
      </c>
      <c r="F2671" t="s">
        <v>306</v>
      </c>
      <c r="G2671" t="s">
        <v>56</v>
      </c>
      <c r="H2671" t="s">
        <v>757</v>
      </c>
      <c r="I2671" t="s">
        <v>90</v>
      </c>
      <c r="J2671" t="s">
        <v>307</v>
      </c>
      <c r="K2671" t="s">
        <v>308</v>
      </c>
      <c r="L2671" t="s">
        <v>6874</v>
      </c>
      <c r="M2671" t="s">
        <v>2911</v>
      </c>
      <c r="N2671" t="s">
        <v>76</v>
      </c>
      <c r="O2671" t="s">
        <v>64</v>
      </c>
      <c r="P2671" t="s">
        <v>65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30</v>
      </c>
      <c r="AT2671" s="1" t="s">
        <v>78</v>
      </c>
      <c r="AU2671" s="1" t="s">
        <v>78</v>
      </c>
      <c r="AV2671" s="1">
        <v>0</v>
      </c>
      <c r="AW2671" s="1">
        <v>0</v>
      </c>
      <c r="AX2671" t="s">
        <v>308</v>
      </c>
    </row>
    <row r="2672" spans="1:50" x14ac:dyDescent="0.25">
      <c r="A2672" t="s">
        <v>7249</v>
      </c>
      <c r="B2672" t="s">
        <v>6870</v>
      </c>
      <c r="C2672" t="s">
        <v>143</v>
      </c>
      <c r="D2672" t="s">
        <v>7250</v>
      </c>
      <c r="E2672" t="s">
        <v>76</v>
      </c>
      <c r="F2672" t="s">
        <v>409</v>
      </c>
      <c r="G2672" t="s">
        <v>56</v>
      </c>
      <c r="H2672" t="s">
        <v>757</v>
      </c>
      <c r="I2672" t="s">
        <v>90</v>
      </c>
      <c r="J2672" t="s">
        <v>307</v>
      </c>
      <c r="K2672" t="s">
        <v>410</v>
      </c>
      <c r="L2672" t="s">
        <v>6874</v>
      </c>
      <c r="M2672" t="s">
        <v>2911</v>
      </c>
      <c r="N2672" t="s">
        <v>76</v>
      </c>
      <c r="O2672" t="s">
        <v>76</v>
      </c>
      <c r="P2672" t="s">
        <v>65</v>
      </c>
      <c r="Q2672">
        <v>175</v>
      </c>
      <c r="R2672">
        <v>175</v>
      </c>
      <c r="S2672">
        <v>175</v>
      </c>
      <c r="T2672">
        <v>175</v>
      </c>
      <c r="U2672">
        <v>175</v>
      </c>
      <c r="V2672">
        <v>175</v>
      </c>
      <c r="W2672">
        <v>175</v>
      </c>
      <c r="X2672">
        <v>95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T2672" s="1">
        <v>351.07</v>
      </c>
      <c r="AU2672" s="1">
        <v>61437.25</v>
      </c>
      <c r="AV2672" s="1">
        <v>0</v>
      </c>
      <c r="AW2672" s="1">
        <v>33351.65</v>
      </c>
      <c r="AX2672" t="s">
        <v>410</v>
      </c>
    </row>
    <row r="2673" spans="1:50" x14ac:dyDescent="0.25">
      <c r="A2673" t="s">
        <v>7251</v>
      </c>
      <c r="B2673" t="s">
        <v>6870</v>
      </c>
      <c r="C2673" t="s">
        <v>6909</v>
      </c>
      <c r="D2673" t="s">
        <v>7252</v>
      </c>
      <c r="E2673" t="s">
        <v>76</v>
      </c>
      <c r="F2673" t="s">
        <v>409</v>
      </c>
      <c r="G2673" t="s">
        <v>56</v>
      </c>
      <c r="H2673" t="s">
        <v>757</v>
      </c>
      <c r="I2673" t="s">
        <v>90</v>
      </c>
      <c r="J2673" t="s">
        <v>307</v>
      </c>
      <c r="K2673" t="s">
        <v>410</v>
      </c>
      <c r="L2673" t="s">
        <v>6874</v>
      </c>
      <c r="M2673" t="s">
        <v>6887</v>
      </c>
      <c r="N2673" t="s">
        <v>76</v>
      </c>
      <c r="O2673" t="s">
        <v>76</v>
      </c>
      <c r="P2673" t="s">
        <v>65</v>
      </c>
      <c r="Q2673">
        <v>2876</v>
      </c>
      <c r="R2673">
        <v>2828</v>
      </c>
      <c r="S2673">
        <v>1788</v>
      </c>
      <c r="T2673">
        <v>1708</v>
      </c>
      <c r="U2673">
        <v>828</v>
      </c>
      <c r="V2673">
        <v>175</v>
      </c>
      <c r="W2673">
        <v>10</v>
      </c>
      <c r="X2673">
        <v>6</v>
      </c>
      <c r="Y2673">
        <v>5</v>
      </c>
      <c r="Z2673">
        <v>4</v>
      </c>
      <c r="AA2673">
        <v>4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320</v>
      </c>
      <c r="AH2673">
        <v>0</v>
      </c>
      <c r="AI2673">
        <v>320</v>
      </c>
      <c r="AJ2673">
        <v>0</v>
      </c>
      <c r="AT2673" s="1">
        <v>351.07</v>
      </c>
      <c r="AU2673" s="1">
        <v>1009677.32</v>
      </c>
      <c r="AV2673" s="1">
        <v>112342.39999999999</v>
      </c>
      <c r="AW2673" s="1">
        <v>2106.42</v>
      </c>
      <c r="AX2673" t="s">
        <v>410</v>
      </c>
    </row>
    <row r="2674" spans="1:50" x14ac:dyDescent="0.25">
      <c r="A2674" t="s">
        <v>7253</v>
      </c>
      <c r="B2674" t="s">
        <v>6870</v>
      </c>
      <c r="C2674" t="s">
        <v>3349</v>
      </c>
      <c r="D2674" t="s">
        <v>7254</v>
      </c>
      <c r="E2674" t="s">
        <v>76</v>
      </c>
      <c r="F2674" t="s">
        <v>1214</v>
      </c>
      <c r="G2674" t="s">
        <v>71</v>
      </c>
      <c r="H2674" t="s">
        <v>757</v>
      </c>
      <c r="I2674" t="s">
        <v>107</v>
      </c>
      <c r="J2674" t="s">
        <v>1215</v>
      </c>
      <c r="K2674" t="s">
        <v>1216</v>
      </c>
      <c r="L2674" t="s">
        <v>6874</v>
      </c>
      <c r="M2674" t="s">
        <v>2911</v>
      </c>
      <c r="N2674" t="s">
        <v>76</v>
      </c>
      <c r="O2674" t="s">
        <v>76</v>
      </c>
      <c r="P2674" t="s">
        <v>65</v>
      </c>
      <c r="Q2674">
        <v>140</v>
      </c>
      <c r="R2674">
        <v>140</v>
      </c>
      <c r="S2674">
        <v>140</v>
      </c>
      <c r="T2674">
        <v>140</v>
      </c>
      <c r="U2674">
        <v>140</v>
      </c>
      <c r="V2674">
        <v>50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90</v>
      </c>
      <c r="AT2674" s="1">
        <v>541.34979999999996</v>
      </c>
      <c r="AU2674" s="1">
        <v>75788.971999999994</v>
      </c>
      <c r="AV2674" s="1">
        <v>0</v>
      </c>
      <c r="AW2674" s="1">
        <v>0</v>
      </c>
      <c r="AX2674" t="s">
        <v>1216</v>
      </c>
    </row>
    <row r="2675" spans="1:50" x14ac:dyDescent="0.25">
      <c r="A2675" t="s">
        <v>8541</v>
      </c>
      <c r="B2675" t="s">
        <v>6870</v>
      </c>
      <c r="C2675" t="s">
        <v>171</v>
      </c>
      <c r="D2675" t="s">
        <v>8542</v>
      </c>
      <c r="E2675" t="s">
        <v>76</v>
      </c>
      <c r="F2675" t="s">
        <v>451</v>
      </c>
      <c r="G2675" t="s">
        <v>71</v>
      </c>
      <c r="H2675" t="s">
        <v>6890</v>
      </c>
      <c r="I2675" t="s">
        <v>73</v>
      </c>
      <c r="J2675" t="s">
        <v>452</v>
      </c>
      <c r="K2675" t="s">
        <v>453</v>
      </c>
      <c r="L2675" t="s">
        <v>6874</v>
      </c>
      <c r="M2675" t="s">
        <v>2911</v>
      </c>
      <c r="N2675" t="s">
        <v>76</v>
      </c>
      <c r="O2675" t="s">
        <v>76</v>
      </c>
      <c r="P2675" t="s">
        <v>110</v>
      </c>
      <c r="Q2675">
        <v>48</v>
      </c>
      <c r="R2675">
        <v>48</v>
      </c>
      <c r="S2675">
        <v>48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90</v>
      </c>
      <c r="AI2675">
        <v>90</v>
      </c>
      <c r="AJ2675">
        <v>90</v>
      </c>
      <c r="AT2675" s="1">
        <v>521.02170000000001</v>
      </c>
      <c r="AU2675" s="1">
        <v>25009.0416</v>
      </c>
      <c r="AV2675" s="1">
        <v>46891.953000000001</v>
      </c>
      <c r="AW2675" s="1">
        <v>0</v>
      </c>
      <c r="AX2675" t="s">
        <v>453</v>
      </c>
    </row>
    <row r="2676" spans="1:50" x14ac:dyDescent="0.25">
      <c r="A2676" t="s">
        <v>7255</v>
      </c>
      <c r="B2676" t="s">
        <v>6870</v>
      </c>
      <c r="C2676" t="s">
        <v>7090</v>
      </c>
      <c r="D2676" t="s">
        <v>7256</v>
      </c>
      <c r="E2676" t="s">
        <v>2134</v>
      </c>
      <c r="F2676" t="s">
        <v>1808</v>
      </c>
      <c r="G2676" t="s">
        <v>71</v>
      </c>
      <c r="H2676" t="s">
        <v>6036</v>
      </c>
      <c r="I2676" t="s">
        <v>73</v>
      </c>
      <c r="J2676" t="s">
        <v>1809</v>
      </c>
      <c r="K2676" t="s">
        <v>1810</v>
      </c>
      <c r="L2676" t="s">
        <v>6874</v>
      </c>
      <c r="M2676" t="s">
        <v>2911</v>
      </c>
      <c r="N2676" t="s">
        <v>76</v>
      </c>
      <c r="O2676" t="s">
        <v>76</v>
      </c>
      <c r="P2676" t="s">
        <v>110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T2676" s="1" t="s">
        <v>78</v>
      </c>
      <c r="AU2676" s="1" t="s">
        <v>78</v>
      </c>
      <c r="AV2676" s="1">
        <v>0</v>
      </c>
      <c r="AW2676" s="1">
        <v>0</v>
      </c>
      <c r="AX2676" t="s">
        <v>1810</v>
      </c>
    </row>
    <row r="2677" spans="1:50" x14ac:dyDescent="0.25">
      <c r="A2677" t="s">
        <v>7257</v>
      </c>
      <c r="B2677" t="s">
        <v>6870</v>
      </c>
      <c r="C2677" t="s">
        <v>171</v>
      </c>
      <c r="D2677" t="s">
        <v>7258</v>
      </c>
      <c r="E2677" t="s">
        <v>76</v>
      </c>
      <c r="F2677" t="s">
        <v>7016</v>
      </c>
      <c r="G2677" t="s">
        <v>71</v>
      </c>
      <c r="H2677" t="s">
        <v>6890</v>
      </c>
      <c r="I2677" t="s">
        <v>73</v>
      </c>
      <c r="J2677" t="s">
        <v>7017</v>
      </c>
      <c r="K2677" t="s">
        <v>6742</v>
      </c>
      <c r="L2677" t="s">
        <v>6874</v>
      </c>
      <c r="M2677" t="s">
        <v>2911</v>
      </c>
      <c r="N2677" t="s">
        <v>76</v>
      </c>
      <c r="O2677" t="s">
        <v>76</v>
      </c>
      <c r="P2677" t="s">
        <v>110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504</v>
      </c>
      <c r="AI2677">
        <v>504</v>
      </c>
      <c r="AJ2677">
        <v>216</v>
      </c>
      <c r="AT2677" s="1">
        <v>786.05960000000005</v>
      </c>
      <c r="AU2677" s="1">
        <v>0</v>
      </c>
      <c r="AV2677" s="1">
        <v>396174.03840000002</v>
      </c>
      <c r="AW2677" s="1">
        <v>0</v>
      </c>
      <c r="AX2677" t="s">
        <v>6742</v>
      </c>
    </row>
    <row r="2678" spans="1:50" x14ac:dyDescent="0.25">
      <c r="A2678" t="s">
        <v>8658</v>
      </c>
      <c r="B2678" t="s">
        <v>6870</v>
      </c>
      <c r="C2678" t="s">
        <v>171</v>
      </c>
      <c r="D2678" t="s">
        <v>8659</v>
      </c>
      <c r="E2678" t="s">
        <v>76</v>
      </c>
      <c r="F2678" t="s">
        <v>2410</v>
      </c>
      <c r="G2678" t="s">
        <v>71</v>
      </c>
      <c r="H2678" t="s">
        <v>6890</v>
      </c>
      <c r="I2678" t="s">
        <v>230</v>
      </c>
      <c r="J2678" t="s">
        <v>2411</v>
      </c>
      <c r="K2678" t="s">
        <v>2412</v>
      </c>
      <c r="L2678" t="s">
        <v>6874</v>
      </c>
      <c r="M2678" t="s">
        <v>2911</v>
      </c>
      <c r="N2678" t="s">
        <v>76</v>
      </c>
      <c r="O2678" t="s">
        <v>76</v>
      </c>
      <c r="P2678" t="s">
        <v>110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4</v>
      </c>
      <c r="AT2678" s="1" t="s">
        <v>78</v>
      </c>
      <c r="AU2678" s="1" t="s">
        <v>78</v>
      </c>
      <c r="AV2678" s="1">
        <v>0</v>
      </c>
      <c r="AW2678" s="1">
        <v>0</v>
      </c>
      <c r="AX2678" t="s">
        <v>2412</v>
      </c>
    </row>
    <row r="2679" spans="1:50" x14ac:dyDescent="0.25">
      <c r="A2679" t="s">
        <v>7259</v>
      </c>
      <c r="B2679" t="s">
        <v>6870</v>
      </c>
      <c r="C2679" t="s">
        <v>6885</v>
      </c>
      <c r="D2679" t="s">
        <v>7260</v>
      </c>
      <c r="E2679" t="s">
        <v>76</v>
      </c>
      <c r="F2679" t="s">
        <v>708</v>
      </c>
      <c r="G2679" t="s">
        <v>56</v>
      </c>
      <c r="H2679" t="s">
        <v>757</v>
      </c>
      <c r="I2679" t="s">
        <v>58</v>
      </c>
      <c r="J2679" t="s">
        <v>709</v>
      </c>
      <c r="K2679" t="s">
        <v>710</v>
      </c>
      <c r="L2679" t="s">
        <v>6874</v>
      </c>
      <c r="M2679" t="s">
        <v>6905</v>
      </c>
      <c r="N2679" t="s">
        <v>76</v>
      </c>
      <c r="O2679" t="s">
        <v>76</v>
      </c>
      <c r="P2679" t="s">
        <v>65</v>
      </c>
      <c r="Q2679">
        <v>114</v>
      </c>
      <c r="R2679">
        <v>107</v>
      </c>
      <c r="S2679">
        <v>84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23</v>
      </c>
      <c r="AF2679">
        <v>0</v>
      </c>
      <c r="AG2679">
        <v>0</v>
      </c>
      <c r="AH2679">
        <v>84</v>
      </c>
      <c r="AI2679">
        <v>107</v>
      </c>
      <c r="AJ2679">
        <v>0</v>
      </c>
      <c r="AT2679" s="1">
        <v>961.41</v>
      </c>
      <c r="AU2679" s="1">
        <v>109600.73999999999</v>
      </c>
      <c r="AV2679" s="1">
        <v>102870.87</v>
      </c>
      <c r="AW2679" s="1">
        <v>0</v>
      </c>
      <c r="AX2679" t="s">
        <v>710</v>
      </c>
    </row>
    <row r="2680" spans="1:50" x14ac:dyDescent="0.25">
      <c r="A2680" t="s">
        <v>8579</v>
      </c>
      <c r="B2680" t="s">
        <v>6870</v>
      </c>
      <c r="C2680" t="s">
        <v>143</v>
      </c>
      <c r="D2680" t="s">
        <v>8580</v>
      </c>
      <c r="E2680" t="s">
        <v>76</v>
      </c>
      <c r="F2680" t="s">
        <v>612</v>
      </c>
      <c r="G2680" t="s">
        <v>56</v>
      </c>
      <c r="H2680" t="s">
        <v>757</v>
      </c>
      <c r="I2680" t="s">
        <v>90</v>
      </c>
      <c r="J2680" t="s">
        <v>307</v>
      </c>
      <c r="K2680" t="s">
        <v>613</v>
      </c>
      <c r="L2680" t="s">
        <v>6874</v>
      </c>
      <c r="M2680" t="s">
        <v>2911</v>
      </c>
      <c r="N2680" t="s">
        <v>76</v>
      </c>
      <c r="O2680" t="s">
        <v>64</v>
      </c>
      <c r="P2680" t="s">
        <v>65</v>
      </c>
      <c r="Q2680">
        <v>13</v>
      </c>
      <c r="R2680">
        <v>13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605</v>
      </c>
      <c r="AT2680" s="1">
        <v>273.73540000000003</v>
      </c>
      <c r="AU2680" s="1">
        <v>3558.5602000000003</v>
      </c>
      <c r="AV2680" s="1">
        <v>0</v>
      </c>
      <c r="AW2680" s="1">
        <v>0</v>
      </c>
      <c r="AX2680" t="s">
        <v>613</v>
      </c>
    </row>
    <row r="2681" spans="1:50" x14ac:dyDescent="0.25">
      <c r="A2681" t="s">
        <v>7261</v>
      </c>
      <c r="B2681" t="s">
        <v>6870</v>
      </c>
      <c r="C2681" t="s">
        <v>6989</v>
      </c>
      <c r="D2681" t="s">
        <v>7262</v>
      </c>
      <c r="E2681" t="s">
        <v>76</v>
      </c>
      <c r="F2681" t="s">
        <v>306</v>
      </c>
      <c r="G2681" t="s">
        <v>56</v>
      </c>
      <c r="H2681" t="s">
        <v>6991</v>
      </c>
      <c r="I2681" t="s">
        <v>90</v>
      </c>
      <c r="J2681" t="s">
        <v>307</v>
      </c>
      <c r="K2681" t="s">
        <v>308</v>
      </c>
      <c r="L2681" t="s">
        <v>6874</v>
      </c>
      <c r="M2681" t="s">
        <v>6911</v>
      </c>
      <c r="N2681" t="s">
        <v>7160</v>
      </c>
      <c r="O2681" t="s">
        <v>64</v>
      </c>
      <c r="P2681" t="s">
        <v>6875</v>
      </c>
      <c r="Q2681">
        <v>3</v>
      </c>
      <c r="R2681">
        <v>3</v>
      </c>
      <c r="S2681">
        <v>3</v>
      </c>
      <c r="T2681">
        <v>3</v>
      </c>
      <c r="U2681">
        <v>3</v>
      </c>
      <c r="V2681">
        <v>3</v>
      </c>
      <c r="W2681">
        <v>3</v>
      </c>
      <c r="X2681">
        <v>3</v>
      </c>
      <c r="Y2681">
        <v>3</v>
      </c>
      <c r="Z2681">
        <v>3</v>
      </c>
      <c r="AA2681">
        <v>3</v>
      </c>
      <c r="AB2681">
        <v>3</v>
      </c>
      <c r="AC2681">
        <v>3</v>
      </c>
      <c r="AD2681">
        <v>3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T2681" s="1">
        <v>214.74</v>
      </c>
      <c r="AU2681" s="1">
        <v>644.22</v>
      </c>
      <c r="AV2681" s="1">
        <v>0</v>
      </c>
      <c r="AW2681" s="1">
        <v>644.22</v>
      </c>
      <c r="AX2681" t="s">
        <v>308</v>
      </c>
    </row>
    <row r="2682" spans="1:50" x14ac:dyDescent="0.25">
      <c r="A2682" t="s">
        <v>8543</v>
      </c>
      <c r="B2682" t="s">
        <v>6870</v>
      </c>
      <c r="C2682" t="s">
        <v>143</v>
      </c>
      <c r="D2682" t="s">
        <v>8544</v>
      </c>
      <c r="E2682" t="s">
        <v>7058</v>
      </c>
      <c r="F2682" t="s">
        <v>1506</v>
      </c>
      <c r="G2682" t="s">
        <v>116</v>
      </c>
      <c r="H2682" t="s">
        <v>117</v>
      </c>
      <c r="I2682" t="s">
        <v>117</v>
      </c>
      <c r="J2682" t="s">
        <v>1507</v>
      </c>
      <c r="K2682" t="s">
        <v>1508</v>
      </c>
      <c r="L2682" t="s">
        <v>6874</v>
      </c>
      <c r="M2682" t="s">
        <v>2911</v>
      </c>
      <c r="N2682" t="s">
        <v>76</v>
      </c>
      <c r="O2682" t="s">
        <v>76</v>
      </c>
      <c r="P2682" t="s">
        <v>120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14</v>
      </c>
      <c r="AF2682">
        <v>0</v>
      </c>
      <c r="AG2682">
        <v>0</v>
      </c>
      <c r="AH2682">
        <v>0</v>
      </c>
      <c r="AI2682">
        <v>14</v>
      </c>
      <c r="AJ2682">
        <v>0</v>
      </c>
      <c r="AT2682" s="1">
        <v>772.80529999999999</v>
      </c>
      <c r="AU2682" s="1">
        <v>0</v>
      </c>
      <c r="AV2682" s="1">
        <v>10819.2742</v>
      </c>
      <c r="AW2682" s="1">
        <v>0</v>
      </c>
      <c r="AX2682" t="s">
        <v>1508</v>
      </c>
    </row>
    <row r="2683" spans="1:50" x14ac:dyDescent="0.25">
      <c r="A2683" t="s">
        <v>7263</v>
      </c>
      <c r="B2683" t="s">
        <v>6870</v>
      </c>
      <c r="C2683" t="s">
        <v>143</v>
      </c>
      <c r="D2683" t="s">
        <v>7264</v>
      </c>
      <c r="E2683" t="s">
        <v>76</v>
      </c>
      <c r="F2683" t="s">
        <v>741</v>
      </c>
      <c r="G2683" t="s">
        <v>56</v>
      </c>
      <c r="H2683" t="s">
        <v>757</v>
      </c>
      <c r="I2683" t="s">
        <v>58</v>
      </c>
      <c r="J2683" t="s">
        <v>740</v>
      </c>
      <c r="K2683" t="s">
        <v>742</v>
      </c>
      <c r="L2683" t="s">
        <v>6874</v>
      </c>
      <c r="M2683" t="s">
        <v>2911</v>
      </c>
      <c r="N2683" t="s">
        <v>76</v>
      </c>
      <c r="O2683" t="s">
        <v>76</v>
      </c>
      <c r="P2683" t="s">
        <v>65</v>
      </c>
      <c r="Q2683">
        <v>598</v>
      </c>
      <c r="R2683">
        <v>598</v>
      </c>
      <c r="S2683">
        <v>598</v>
      </c>
      <c r="T2683">
        <v>430</v>
      </c>
      <c r="U2683">
        <v>430</v>
      </c>
      <c r="V2683">
        <v>262</v>
      </c>
      <c r="W2683">
        <v>236</v>
      </c>
      <c r="X2683">
        <v>136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T2683" s="1">
        <v>747.8</v>
      </c>
      <c r="AU2683" s="1">
        <v>447184.39999999997</v>
      </c>
      <c r="AV2683" s="1">
        <v>0</v>
      </c>
      <c r="AW2683" s="1">
        <v>101700.79999999999</v>
      </c>
      <c r="AX2683" t="s">
        <v>742</v>
      </c>
    </row>
    <row r="2684" spans="1:50" x14ac:dyDescent="0.25">
      <c r="A2684" t="s">
        <v>7265</v>
      </c>
      <c r="B2684" t="s">
        <v>6870</v>
      </c>
      <c r="C2684" t="s">
        <v>6909</v>
      </c>
      <c r="D2684" t="s">
        <v>7266</v>
      </c>
      <c r="E2684" t="s">
        <v>76</v>
      </c>
      <c r="F2684" t="s">
        <v>306</v>
      </c>
      <c r="G2684" t="s">
        <v>56</v>
      </c>
      <c r="H2684" t="s">
        <v>757</v>
      </c>
      <c r="I2684" t="s">
        <v>90</v>
      </c>
      <c r="J2684" t="s">
        <v>307</v>
      </c>
      <c r="K2684" t="s">
        <v>308</v>
      </c>
      <c r="L2684" t="s">
        <v>6874</v>
      </c>
      <c r="M2684" t="s">
        <v>6887</v>
      </c>
      <c r="N2684" t="s">
        <v>76</v>
      </c>
      <c r="O2684" t="s">
        <v>64</v>
      </c>
      <c r="P2684" t="s">
        <v>65</v>
      </c>
      <c r="Q2684">
        <v>2323</v>
      </c>
      <c r="R2684">
        <v>2317</v>
      </c>
      <c r="S2684">
        <v>2065</v>
      </c>
      <c r="T2684">
        <v>2041</v>
      </c>
      <c r="U2684">
        <v>1957</v>
      </c>
      <c r="V2684">
        <v>632</v>
      </c>
      <c r="W2684">
        <v>536</v>
      </c>
      <c r="X2684">
        <v>508</v>
      </c>
      <c r="Y2684">
        <v>496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768</v>
      </c>
      <c r="AG2684">
        <v>264</v>
      </c>
      <c r="AH2684">
        <v>0</v>
      </c>
      <c r="AI2684">
        <v>1032</v>
      </c>
      <c r="AJ2684">
        <v>0</v>
      </c>
      <c r="AT2684" s="1">
        <v>379.66</v>
      </c>
      <c r="AU2684" s="1">
        <v>881950.18</v>
      </c>
      <c r="AV2684" s="1">
        <v>391809.12000000005</v>
      </c>
      <c r="AW2684" s="1">
        <v>192867.28</v>
      </c>
      <c r="AX2684" t="s">
        <v>308</v>
      </c>
    </row>
    <row r="2685" spans="1:50" x14ac:dyDescent="0.25">
      <c r="A2685" t="s">
        <v>7267</v>
      </c>
      <c r="B2685" t="s">
        <v>6870</v>
      </c>
      <c r="C2685" t="s">
        <v>3349</v>
      </c>
      <c r="D2685" t="s">
        <v>7268</v>
      </c>
      <c r="E2685" t="s">
        <v>76</v>
      </c>
      <c r="F2685" t="s">
        <v>397</v>
      </c>
      <c r="G2685" t="s">
        <v>71</v>
      </c>
      <c r="H2685" t="s">
        <v>6036</v>
      </c>
      <c r="I2685" t="s">
        <v>230</v>
      </c>
      <c r="J2685" t="s">
        <v>398</v>
      </c>
      <c r="K2685" t="s">
        <v>399</v>
      </c>
      <c r="L2685" t="s">
        <v>6874</v>
      </c>
      <c r="M2685" t="s">
        <v>2911</v>
      </c>
      <c r="N2685" t="s">
        <v>76</v>
      </c>
      <c r="O2685" t="s">
        <v>6036</v>
      </c>
      <c r="P2685" t="s">
        <v>110</v>
      </c>
      <c r="Q2685">
        <v>50</v>
      </c>
      <c r="R2685">
        <v>50</v>
      </c>
      <c r="S2685">
        <v>38</v>
      </c>
      <c r="T2685">
        <v>26</v>
      </c>
      <c r="U2685">
        <v>10</v>
      </c>
      <c r="V2685">
        <v>1</v>
      </c>
      <c r="W2685">
        <v>1</v>
      </c>
      <c r="X2685">
        <v>1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12</v>
      </c>
      <c r="AT2685" s="1">
        <v>681.51</v>
      </c>
      <c r="AU2685" s="1">
        <v>34075.5</v>
      </c>
      <c r="AV2685" s="1">
        <v>0</v>
      </c>
      <c r="AW2685" s="1">
        <v>681.51</v>
      </c>
      <c r="AX2685" t="s">
        <v>399</v>
      </c>
    </row>
    <row r="2686" spans="1:50" x14ac:dyDescent="0.25">
      <c r="A2686" t="s">
        <v>7269</v>
      </c>
      <c r="B2686" t="s">
        <v>6870</v>
      </c>
      <c r="C2686" t="s">
        <v>143</v>
      </c>
      <c r="D2686" t="s">
        <v>7270</v>
      </c>
      <c r="E2686" t="s">
        <v>76</v>
      </c>
      <c r="F2686" t="s">
        <v>242</v>
      </c>
      <c r="G2686" t="s">
        <v>56</v>
      </c>
      <c r="H2686" t="s">
        <v>757</v>
      </c>
      <c r="I2686" t="s">
        <v>58</v>
      </c>
      <c r="J2686" t="s">
        <v>243</v>
      </c>
      <c r="K2686" t="s">
        <v>244</v>
      </c>
      <c r="L2686" t="s">
        <v>6874</v>
      </c>
      <c r="M2686" t="s">
        <v>2911</v>
      </c>
      <c r="N2686" t="s">
        <v>76</v>
      </c>
      <c r="O2686" t="s">
        <v>76</v>
      </c>
      <c r="P2686" t="s">
        <v>65</v>
      </c>
      <c r="Q2686">
        <v>263</v>
      </c>
      <c r="R2686">
        <v>262</v>
      </c>
      <c r="S2686">
        <v>262</v>
      </c>
      <c r="T2686">
        <v>262</v>
      </c>
      <c r="U2686">
        <v>262</v>
      </c>
      <c r="V2686">
        <v>191</v>
      </c>
      <c r="W2686">
        <v>110</v>
      </c>
      <c r="X2686">
        <v>29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T2686" s="1">
        <v>898.42</v>
      </c>
      <c r="AU2686" s="1">
        <v>236284.46</v>
      </c>
      <c r="AV2686" s="1">
        <v>0</v>
      </c>
      <c r="AW2686" s="1">
        <v>26054.18</v>
      </c>
      <c r="AX2686" t="s">
        <v>244</v>
      </c>
    </row>
    <row r="2687" spans="1:50" x14ac:dyDescent="0.25">
      <c r="A2687" t="s">
        <v>7761</v>
      </c>
      <c r="B2687" t="s">
        <v>6870</v>
      </c>
      <c r="C2687" t="s">
        <v>143</v>
      </c>
      <c r="D2687" t="s">
        <v>7762</v>
      </c>
      <c r="E2687" t="s">
        <v>76</v>
      </c>
      <c r="F2687" t="s">
        <v>409</v>
      </c>
      <c r="G2687" t="s">
        <v>56</v>
      </c>
      <c r="H2687" t="s">
        <v>757</v>
      </c>
      <c r="I2687" t="s">
        <v>90</v>
      </c>
      <c r="J2687" t="s">
        <v>307</v>
      </c>
      <c r="K2687" t="s">
        <v>410</v>
      </c>
      <c r="L2687" t="s">
        <v>6874</v>
      </c>
      <c r="M2687" t="s">
        <v>2911</v>
      </c>
      <c r="N2687" t="s">
        <v>76</v>
      </c>
      <c r="O2687" t="s">
        <v>76</v>
      </c>
      <c r="P2687" t="s">
        <v>65</v>
      </c>
      <c r="Q2687">
        <v>170</v>
      </c>
      <c r="R2687">
        <v>170</v>
      </c>
      <c r="S2687">
        <v>10</v>
      </c>
      <c r="T2687">
        <v>10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480</v>
      </c>
      <c r="AH2687">
        <v>0</v>
      </c>
      <c r="AI2687">
        <v>480</v>
      </c>
      <c r="AJ2687">
        <v>400</v>
      </c>
      <c r="AT2687" s="1">
        <v>327.41000000000003</v>
      </c>
      <c r="AU2687" s="1">
        <v>55659.700000000004</v>
      </c>
      <c r="AV2687" s="1">
        <v>157156.80000000002</v>
      </c>
      <c r="AW2687" s="1">
        <v>0</v>
      </c>
      <c r="AX2687" t="s">
        <v>7763</v>
      </c>
    </row>
    <row r="2688" spans="1:50" x14ac:dyDescent="0.25">
      <c r="A2688" t="s">
        <v>7271</v>
      </c>
      <c r="B2688" t="s">
        <v>6870</v>
      </c>
      <c r="C2688" t="s">
        <v>6909</v>
      </c>
      <c r="D2688" t="s">
        <v>7272</v>
      </c>
      <c r="E2688" t="s">
        <v>76</v>
      </c>
      <c r="F2688" t="s">
        <v>1267</v>
      </c>
      <c r="G2688" t="s">
        <v>56</v>
      </c>
      <c r="H2688" t="s">
        <v>757</v>
      </c>
      <c r="I2688" t="s">
        <v>90</v>
      </c>
      <c r="J2688" t="s">
        <v>91</v>
      </c>
      <c r="K2688" t="s">
        <v>1268</v>
      </c>
      <c r="L2688" t="s">
        <v>6874</v>
      </c>
      <c r="M2688" t="s">
        <v>6887</v>
      </c>
      <c r="N2688" t="s">
        <v>76</v>
      </c>
      <c r="O2688" t="s">
        <v>757</v>
      </c>
      <c r="P2688" t="s">
        <v>65</v>
      </c>
      <c r="Q2688">
        <v>496</v>
      </c>
      <c r="R2688">
        <v>496</v>
      </c>
      <c r="S2688">
        <v>473</v>
      </c>
      <c r="T2688">
        <v>473</v>
      </c>
      <c r="U2688">
        <v>449</v>
      </c>
      <c r="V2688">
        <v>89</v>
      </c>
      <c r="W2688">
        <v>1</v>
      </c>
      <c r="X2688">
        <v>1</v>
      </c>
      <c r="Y2688">
        <v>1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264</v>
      </c>
      <c r="AG2688">
        <v>0</v>
      </c>
      <c r="AH2688">
        <v>0</v>
      </c>
      <c r="AI2688">
        <v>264</v>
      </c>
      <c r="AJ2688">
        <v>72</v>
      </c>
      <c r="AT2688" s="1">
        <v>461.55</v>
      </c>
      <c r="AU2688" s="1">
        <v>228928.80000000002</v>
      </c>
      <c r="AV2688" s="1">
        <v>121849.2</v>
      </c>
      <c r="AW2688" s="1">
        <v>461.55</v>
      </c>
      <c r="AX2688" t="s">
        <v>1268</v>
      </c>
    </row>
    <row r="2689" spans="1:50" x14ac:dyDescent="0.25">
      <c r="A2689" t="s">
        <v>7273</v>
      </c>
      <c r="B2689" t="s">
        <v>6870</v>
      </c>
      <c r="C2689" t="s">
        <v>143</v>
      </c>
      <c r="D2689" t="s">
        <v>7274</v>
      </c>
      <c r="E2689" t="s">
        <v>2608</v>
      </c>
      <c r="F2689" t="s">
        <v>2609</v>
      </c>
      <c r="G2689" t="s">
        <v>56</v>
      </c>
      <c r="H2689" t="s">
        <v>757</v>
      </c>
      <c r="I2689" t="s">
        <v>58</v>
      </c>
      <c r="J2689" t="s">
        <v>2610</v>
      </c>
      <c r="K2689" t="s">
        <v>2611</v>
      </c>
      <c r="L2689" t="s">
        <v>6874</v>
      </c>
      <c r="M2689" t="s">
        <v>2911</v>
      </c>
      <c r="N2689" t="s">
        <v>76</v>
      </c>
      <c r="O2689" t="s">
        <v>76</v>
      </c>
      <c r="P2689" t="s">
        <v>65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T2689" s="1" t="s">
        <v>78</v>
      </c>
      <c r="AU2689" s="1" t="s">
        <v>78</v>
      </c>
      <c r="AV2689" s="1">
        <v>0</v>
      </c>
      <c r="AW2689" s="1">
        <v>0</v>
      </c>
      <c r="AX2689" t="s">
        <v>2611</v>
      </c>
    </row>
    <row r="2690" spans="1:50" x14ac:dyDescent="0.25">
      <c r="A2690" t="s">
        <v>7275</v>
      </c>
      <c r="B2690" t="s">
        <v>6870</v>
      </c>
      <c r="C2690" t="s">
        <v>6885</v>
      </c>
      <c r="D2690" t="s">
        <v>7276</v>
      </c>
      <c r="E2690" t="s">
        <v>76</v>
      </c>
      <c r="F2690" t="s">
        <v>2081</v>
      </c>
      <c r="G2690" t="s">
        <v>116</v>
      </c>
      <c r="H2690" t="s">
        <v>757</v>
      </c>
      <c r="I2690" t="s">
        <v>117</v>
      </c>
      <c r="J2690" t="s">
        <v>2082</v>
      </c>
      <c r="K2690" t="s">
        <v>2083</v>
      </c>
      <c r="L2690" t="s">
        <v>6874</v>
      </c>
      <c r="M2690" t="s">
        <v>6887</v>
      </c>
      <c r="N2690" t="s">
        <v>76</v>
      </c>
      <c r="O2690" t="s">
        <v>76</v>
      </c>
      <c r="P2690" t="s">
        <v>65</v>
      </c>
      <c r="Q2690">
        <v>217</v>
      </c>
      <c r="R2690">
        <v>215</v>
      </c>
      <c r="S2690">
        <v>215</v>
      </c>
      <c r="T2690">
        <v>215</v>
      </c>
      <c r="U2690">
        <v>215</v>
      </c>
      <c r="V2690">
        <v>215</v>
      </c>
      <c r="W2690">
        <v>215</v>
      </c>
      <c r="X2690">
        <v>215</v>
      </c>
      <c r="Y2690">
        <v>215</v>
      </c>
      <c r="Z2690">
        <v>82</v>
      </c>
      <c r="AA2690">
        <v>82</v>
      </c>
      <c r="AB2690">
        <v>82</v>
      </c>
      <c r="AC2690">
        <v>82</v>
      </c>
      <c r="AD2690">
        <v>82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T2690" s="1">
        <v>210.9</v>
      </c>
      <c r="AU2690" s="1">
        <v>45765.3</v>
      </c>
      <c r="AV2690" s="1">
        <v>0</v>
      </c>
      <c r="AW2690" s="1">
        <v>45343.5</v>
      </c>
      <c r="AX2690" t="s">
        <v>2083</v>
      </c>
    </row>
    <row r="2691" spans="1:50" x14ac:dyDescent="0.25">
      <c r="A2691" t="s">
        <v>7277</v>
      </c>
      <c r="B2691" t="s">
        <v>6870</v>
      </c>
      <c r="C2691" t="s">
        <v>143</v>
      </c>
      <c r="D2691" t="s">
        <v>7278</v>
      </c>
      <c r="E2691" t="s">
        <v>7279</v>
      </c>
      <c r="F2691" t="s">
        <v>1371</v>
      </c>
      <c r="G2691" t="s">
        <v>56</v>
      </c>
      <c r="H2691" t="s">
        <v>757</v>
      </c>
      <c r="I2691" t="s">
        <v>58</v>
      </c>
      <c r="J2691" t="s">
        <v>1372</v>
      </c>
      <c r="K2691" t="s">
        <v>1373</v>
      </c>
      <c r="L2691" t="s">
        <v>6874</v>
      </c>
      <c r="M2691" t="s">
        <v>2911</v>
      </c>
      <c r="N2691" t="s">
        <v>76</v>
      </c>
      <c r="O2691" t="s">
        <v>76</v>
      </c>
      <c r="P2691" t="s">
        <v>65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T2691" s="1">
        <v>871.37990000000002</v>
      </c>
      <c r="AU2691" s="1">
        <v>0</v>
      </c>
      <c r="AV2691" s="1">
        <v>0</v>
      </c>
      <c r="AW2691" s="1">
        <v>0</v>
      </c>
      <c r="AX2691" t="s">
        <v>1373</v>
      </c>
    </row>
    <row r="2692" spans="1:50" x14ac:dyDescent="0.25">
      <c r="A2692" t="s">
        <v>7280</v>
      </c>
      <c r="B2692" t="s">
        <v>6870</v>
      </c>
      <c r="C2692" t="s">
        <v>6885</v>
      </c>
      <c r="D2692" t="s">
        <v>7281</v>
      </c>
      <c r="E2692" t="s">
        <v>76</v>
      </c>
      <c r="F2692" t="s">
        <v>242</v>
      </c>
      <c r="G2692" t="s">
        <v>56</v>
      </c>
      <c r="H2692" t="s">
        <v>757</v>
      </c>
      <c r="I2692" t="s">
        <v>58</v>
      </c>
      <c r="J2692" t="s">
        <v>243</v>
      </c>
      <c r="K2692" t="s">
        <v>244</v>
      </c>
      <c r="L2692" t="s">
        <v>6874</v>
      </c>
      <c r="M2692" t="s">
        <v>6881</v>
      </c>
      <c r="N2692" t="s">
        <v>76</v>
      </c>
      <c r="O2692" t="s">
        <v>76</v>
      </c>
      <c r="P2692" t="s">
        <v>65</v>
      </c>
      <c r="Q2692">
        <v>735</v>
      </c>
      <c r="R2692">
        <v>722</v>
      </c>
      <c r="S2692">
        <v>722</v>
      </c>
      <c r="T2692">
        <v>722</v>
      </c>
      <c r="U2692">
        <v>641</v>
      </c>
      <c r="V2692">
        <v>481</v>
      </c>
      <c r="W2692">
        <v>400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T2692" s="1">
        <v>998.42</v>
      </c>
      <c r="AU2692" s="1">
        <v>733838.7</v>
      </c>
      <c r="AV2692" s="1">
        <v>0</v>
      </c>
      <c r="AW2692" s="1">
        <v>0</v>
      </c>
      <c r="AX2692" t="s">
        <v>244</v>
      </c>
    </row>
    <row r="2693" spans="1:50" x14ac:dyDescent="0.25">
      <c r="A2693" t="s">
        <v>7282</v>
      </c>
      <c r="B2693" t="s">
        <v>6870</v>
      </c>
      <c r="C2693" t="s">
        <v>1712</v>
      </c>
      <c r="D2693" t="s">
        <v>7283</v>
      </c>
      <c r="E2693" t="s">
        <v>76</v>
      </c>
      <c r="F2693" t="s">
        <v>76</v>
      </c>
      <c r="G2693" t="s">
        <v>7284</v>
      </c>
      <c r="H2693" t="s">
        <v>7285</v>
      </c>
      <c r="I2693" t="s">
        <v>607</v>
      </c>
      <c r="J2693" t="s">
        <v>7286</v>
      </c>
      <c r="K2693" t="s">
        <v>76</v>
      </c>
      <c r="L2693" t="s">
        <v>6874</v>
      </c>
      <c r="M2693" t="s">
        <v>2911</v>
      </c>
      <c r="N2693" t="s">
        <v>76</v>
      </c>
      <c r="O2693" t="s">
        <v>76</v>
      </c>
      <c r="P2693" t="s">
        <v>65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T2693" s="1" t="s">
        <v>78</v>
      </c>
      <c r="AU2693" s="1" t="s">
        <v>78</v>
      </c>
      <c r="AV2693" s="1">
        <v>0</v>
      </c>
      <c r="AW2693" s="1">
        <v>0</v>
      </c>
      <c r="AX2693" t="s">
        <v>606</v>
      </c>
    </row>
    <row r="2694" spans="1:50" x14ac:dyDescent="0.25">
      <c r="A2694" t="s">
        <v>7287</v>
      </c>
      <c r="B2694" t="s">
        <v>6870</v>
      </c>
      <c r="C2694" t="s">
        <v>143</v>
      </c>
      <c r="D2694" t="s">
        <v>7288</v>
      </c>
      <c r="E2694" t="s">
        <v>4651</v>
      </c>
      <c r="F2694" t="s">
        <v>1789</v>
      </c>
      <c r="G2694" t="s">
        <v>56</v>
      </c>
      <c r="H2694" t="s">
        <v>757</v>
      </c>
      <c r="I2694" t="s">
        <v>58</v>
      </c>
      <c r="J2694" t="s">
        <v>1790</v>
      </c>
      <c r="K2694" t="s">
        <v>1791</v>
      </c>
      <c r="L2694" t="s">
        <v>6874</v>
      </c>
      <c r="M2694" t="s">
        <v>2911</v>
      </c>
      <c r="N2694" t="s">
        <v>76</v>
      </c>
      <c r="O2694" t="s">
        <v>76</v>
      </c>
      <c r="P2694" t="s">
        <v>65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10</v>
      </c>
      <c r="AF2694">
        <v>0</v>
      </c>
      <c r="AG2694">
        <v>0</v>
      </c>
      <c r="AH2694">
        <v>0</v>
      </c>
      <c r="AI2694">
        <v>10</v>
      </c>
      <c r="AJ2694">
        <v>0</v>
      </c>
      <c r="AT2694" s="1">
        <v>566.48209999999995</v>
      </c>
      <c r="AU2694" s="1">
        <v>0</v>
      </c>
      <c r="AV2694" s="1">
        <v>5664.8209999999999</v>
      </c>
      <c r="AW2694" s="1">
        <v>0</v>
      </c>
      <c r="AX2694" t="s">
        <v>1791</v>
      </c>
    </row>
    <row r="2695" spans="1:50" x14ac:dyDescent="0.25">
      <c r="A2695" t="s">
        <v>8545</v>
      </c>
      <c r="B2695" t="s">
        <v>6870</v>
      </c>
      <c r="C2695" t="s">
        <v>171</v>
      </c>
      <c r="D2695" t="s">
        <v>8546</v>
      </c>
      <c r="E2695" t="s">
        <v>76</v>
      </c>
      <c r="F2695" t="s">
        <v>7016</v>
      </c>
      <c r="G2695" t="s">
        <v>71</v>
      </c>
      <c r="H2695" t="s">
        <v>6890</v>
      </c>
      <c r="I2695" t="s">
        <v>73</v>
      </c>
      <c r="J2695" t="s">
        <v>7017</v>
      </c>
      <c r="K2695" t="s">
        <v>6742</v>
      </c>
      <c r="L2695" t="s">
        <v>6874</v>
      </c>
      <c r="M2695" t="s">
        <v>2911</v>
      </c>
      <c r="N2695" t="s">
        <v>76</v>
      </c>
      <c r="O2695" t="s">
        <v>76</v>
      </c>
      <c r="P2695" t="s">
        <v>110</v>
      </c>
      <c r="Q2695">
        <v>164</v>
      </c>
      <c r="R2695">
        <v>164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144</v>
      </c>
      <c r="AI2695">
        <v>144</v>
      </c>
      <c r="AJ2695">
        <v>144</v>
      </c>
      <c r="AT2695" s="1">
        <v>613.89940000000001</v>
      </c>
      <c r="AU2695" s="1">
        <v>100679.5016</v>
      </c>
      <c r="AV2695" s="1">
        <v>88401.513600000006</v>
      </c>
      <c r="AW2695" s="1">
        <v>0</v>
      </c>
      <c r="AX2695" t="s">
        <v>6742</v>
      </c>
    </row>
    <row r="2696" spans="1:50" x14ac:dyDescent="0.25">
      <c r="A2696" t="s">
        <v>7289</v>
      </c>
      <c r="B2696" t="s">
        <v>6870</v>
      </c>
      <c r="C2696" t="s">
        <v>143</v>
      </c>
      <c r="D2696" t="s">
        <v>7290</v>
      </c>
      <c r="E2696" t="s">
        <v>76</v>
      </c>
      <c r="F2696" t="s">
        <v>1848</v>
      </c>
      <c r="G2696" t="s">
        <v>56</v>
      </c>
      <c r="H2696" t="s">
        <v>757</v>
      </c>
      <c r="I2696" t="s">
        <v>1849</v>
      </c>
      <c r="J2696" t="s">
        <v>1850</v>
      </c>
      <c r="K2696" t="s">
        <v>1851</v>
      </c>
      <c r="L2696" t="s">
        <v>6874</v>
      </c>
      <c r="M2696" t="s">
        <v>2911</v>
      </c>
      <c r="N2696" t="s">
        <v>76</v>
      </c>
      <c r="O2696" t="s">
        <v>757</v>
      </c>
      <c r="P2696" t="s">
        <v>65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10</v>
      </c>
      <c r="AI2696">
        <v>10</v>
      </c>
      <c r="AJ2696">
        <v>5</v>
      </c>
      <c r="AT2696" s="1">
        <v>1201.5624</v>
      </c>
      <c r="AU2696" s="1">
        <v>0</v>
      </c>
      <c r="AV2696" s="1">
        <v>12015.624</v>
      </c>
      <c r="AW2696" s="1">
        <v>0</v>
      </c>
      <c r="AX2696" t="s">
        <v>1851</v>
      </c>
    </row>
    <row r="2697" spans="1:50" x14ac:dyDescent="0.25">
      <c r="A2697" t="s">
        <v>8547</v>
      </c>
      <c r="B2697" t="s">
        <v>6870</v>
      </c>
      <c r="C2697" t="s">
        <v>171</v>
      </c>
      <c r="D2697" t="s">
        <v>8548</v>
      </c>
      <c r="E2697" t="s">
        <v>76</v>
      </c>
      <c r="F2697" t="s">
        <v>665</v>
      </c>
      <c r="G2697" t="s">
        <v>71</v>
      </c>
      <c r="H2697" t="s">
        <v>6890</v>
      </c>
      <c r="I2697" t="s">
        <v>73</v>
      </c>
      <c r="J2697" t="s">
        <v>666</v>
      </c>
      <c r="K2697" t="s">
        <v>667</v>
      </c>
      <c r="L2697" t="s">
        <v>6874</v>
      </c>
      <c r="M2697" t="s">
        <v>2911</v>
      </c>
      <c r="N2697" t="s">
        <v>76</v>
      </c>
      <c r="O2697" t="s">
        <v>76</v>
      </c>
      <c r="P2697" t="s">
        <v>110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T2697" s="1" t="s">
        <v>78</v>
      </c>
      <c r="AU2697" s="1" t="s">
        <v>78</v>
      </c>
      <c r="AV2697" s="1">
        <v>0</v>
      </c>
      <c r="AW2697" s="1">
        <v>0</v>
      </c>
      <c r="AX2697" t="s">
        <v>667</v>
      </c>
    </row>
    <row r="2698" spans="1:50" x14ac:dyDescent="0.25">
      <c r="A2698" t="s">
        <v>8660</v>
      </c>
      <c r="B2698" t="s">
        <v>6870</v>
      </c>
      <c r="C2698" t="s">
        <v>171</v>
      </c>
      <c r="D2698" t="s">
        <v>8661</v>
      </c>
      <c r="E2698" t="s">
        <v>76</v>
      </c>
      <c r="F2698" t="s">
        <v>665</v>
      </c>
      <c r="G2698" t="s">
        <v>71</v>
      </c>
      <c r="H2698" t="s">
        <v>6890</v>
      </c>
      <c r="I2698" t="s">
        <v>73</v>
      </c>
      <c r="J2698" t="s">
        <v>666</v>
      </c>
      <c r="K2698" t="s">
        <v>667</v>
      </c>
      <c r="L2698" t="s">
        <v>6874</v>
      </c>
      <c r="M2698" t="s">
        <v>2911</v>
      </c>
      <c r="N2698" t="s">
        <v>76</v>
      </c>
      <c r="O2698" t="s">
        <v>76</v>
      </c>
      <c r="P2698" t="s">
        <v>110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20</v>
      </c>
      <c r="AF2698">
        <v>0</v>
      </c>
      <c r="AG2698">
        <v>0</v>
      </c>
      <c r="AH2698">
        <v>0</v>
      </c>
      <c r="AI2698">
        <v>20</v>
      </c>
      <c r="AJ2698">
        <v>0</v>
      </c>
      <c r="AT2698" s="1">
        <v>566.31269999999995</v>
      </c>
      <c r="AU2698" s="1">
        <v>0</v>
      </c>
      <c r="AV2698" s="1">
        <v>11326.253999999999</v>
      </c>
      <c r="AW2698" s="1">
        <v>0</v>
      </c>
      <c r="AX2698" t="s">
        <v>667</v>
      </c>
    </row>
    <row r="2699" spans="1:50" x14ac:dyDescent="0.25">
      <c r="A2699" t="s">
        <v>7291</v>
      </c>
      <c r="B2699" t="s">
        <v>6870</v>
      </c>
      <c r="C2699" t="s">
        <v>171</v>
      </c>
      <c r="D2699" t="s">
        <v>7292</v>
      </c>
      <c r="E2699" t="s">
        <v>76</v>
      </c>
      <c r="F2699" t="s">
        <v>7016</v>
      </c>
      <c r="G2699" t="s">
        <v>71</v>
      </c>
      <c r="H2699" t="s">
        <v>6890</v>
      </c>
      <c r="I2699" t="s">
        <v>73</v>
      </c>
      <c r="J2699" t="s">
        <v>7017</v>
      </c>
      <c r="K2699" t="s">
        <v>6742</v>
      </c>
      <c r="L2699" t="s">
        <v>6874</v>
      </c>
      <c r="M2699" t="s">
        <v>2911</v>
      </c>
      <c r="N2699" t="s">
        <v>76</v>
      </c>
      <c r="O2699" t="s">
        <v>76</v>
      </c>
      <c r="P2699" t="s">
        <v>110</v>
      </c>
      <c r="Q2699">
        <v>44</v>
      </c>
      <c r="R2699">
        <v>44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30</v>
      </c>
      <c r="AF2699">
        <v>0</v>
      </c>
      <c r="AG2699">
        <v>0</v>
      </c>
      <c r="AH2699">
        <v>144</v>
      </c>
      <c r="AI2699">
        <v>174</v>
      </c>
      <c r="AJ2699">
        <v>72</v>
      </c>
      <c r="AT2699" s="1">
        <v>787.8596</v>
      </c>
      <c r="AU2699" s="1">
        <v>34665.822399999997</v>
      </c>
      <c r="AV2699" s="1">
        <v>137087.5704</v>
      </c>
      <c r="AW2699" s="1">
        <v>0</v>
      </c>
      <c r="AX2699" t="s">
        <v>6742</v>
      </c>
    </row>
    <row r="2700" spans="1:50" x14ac:dyDescent="0.25">
      <c r="A2700" t="s">
        <v>7293</v>
      </c>
      <c r="B2700" t="s">
        <v>6870</v>
      </c>
      <c r="C2700" t="s">
        <v>6885</v>
      </c>
      <c r="D2700" t="s">
        <v>7294</v>
      </c>
      <c r="E2700" t="s">
        <v>76</v>
      </c>
      <c r="F2700" t="s">
        <v>2360</v>
      </c>
      <c r="G2700" t="s">
        <v>116</v>
      </c>
      <c r="H2700" t="s">
        <v>757</v>
      </c>
      <c r="I2700" t="s">
        <v>2361</v>
      </c>
      <c r="J2700" t="s">
        <v>2362</v>
      </c>
      <c r="K2700" t="s">
        <v>2363</v>
      </c>
      <c r="L2700" t="s">
        <v>6874</v>
      </c>
      <c r="M2700" t="s">
        <v>6887</v>
      </c>
      <c r="N2700" t="s">
        <v>76</v>
      </c>
      <c r="O2700" t="s">
        <v>76</v>
      </c>
      <c r="P2700" t="s">
        <v>65</v>
      </c>
      <c r="Q2700">
        <v>96</v>
      </c>
      <c r="R2700">
        <v>96</v>
      </c>
      <c r="S2700">
        <v>7</v>
      </c>
      <c r="T2700">
        <v>7</v>
      </c>
      <c r="U2700">
        <v>7</v>
      </c>
      <c r="V2700">
        <v>7</v>
      </c>
      <c r="W2700">
        <v>7</v>
      </c>
      <c r="X2700">
        <v>7</v>
      </c>
      <c r="Y2700">
        <v>7</v>
      </c>
      <c r="Z2700">
        <v>7</v>
      </c>
      <c r="AA2700">
        <v>7</v>
      </c>
      <c r="AB2700">
        <v>7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54</v>
      </c>
      <c r="AT2700" s="1">
        <v>279.54000000000002</v>
      </c>
      <c r="AU2700" s="1">
        <v>26835.840000000004</v>
      </c>
      <c r="AV2700" s="1">
        <v>0</v>
      </c>
      <c r="AW2700" s="1">
        <v>1956.7800000000002</v>
      </c>
      <c r="AX2700" t="s">
        <v>2363</v>
      </c>
    </row>
    <row r="2701" spans="1:50" x14ac:dyDescent="0.25">
      <c r="A2701" t="s">
        <v>7295</v>
      </c>
      <c r="B2701" t="s">
        <v>6870</v>
      </c>
      <c r="C2701" t="s">
        <v>6909</v>
      </c>
      <c r="D2701" t="s">
        <v>7296</v>
      </c>
      <c r="E2701" t="s">
        <v>76</v>
      </c>
      <c r="F2701" t="s">
        <v>2233</v>
      </c>
      <c r="G2701" t="s">
        <v>56</v>
      </c>
      <c r="H2701" t="s">
        <v>757</v>
      </c>
      <c r="I2701" t="s">
        <v>90</v>
      </c>
      <c r="J2701" t="s">
        <v>505</v>
      </c>
      <c r="K2701" t="s">
        <v>2234</v>
      </c>
      <c r="L2701" t="s">
        <v>6874</v>
      </c>
      <c r="M2701" t="s">
        <v>6887</v>
      </c>
      <c r="N2701" t="s">
        <v>76</v>
      </c>
      <c r="O2701" t="s">
        <v>76</v>
      </c>
      <c r="P2701" t="s">
        <v>65</v>
      </c>
      <c r="Q2701">
        <v>400</v>
      </c>
      <c r="R2701">
        <v>376</v>
      </c>
      <c r="S2701">
        <v>376</v>
      </c>
      <c r="T2701">
        <v>376</v>
      </c>
      <c r="U2701">
        <v>376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510</v>
      </c>
      <c r="AG2701">
        <v>0</v>
      </c>
      <c r="AH2701">
        <v>0</v>
      </c>
      <c r="AI2701">
        <v>510</v>
      </c>
      <c r="AJ2701">
        <v>0</v>
      </c>
      <c r="AT2701" s="1">
        <v>469.39</v>
      </c>
      <c r="AU2701" s="1">
        <v>187756</v>
      </c>
      <c r="AV2701" s="1">
        <v>239388.9</v>
      </c>
      <c r="AW2701" s="1">
        <v>0</v>
      </c>
      <c r="AX2701" t="s">
        <v>2234</v>
      </c>
    </row>
    <row r="2702" spans="1:50" x14ac:dyDescent="0.25">
      <c r="A2702" t="s">
        <v>7297</v>
      </c>
      <c r="B2702" t="s">
        <v>6870</v>
      </c>
      <c r="C2702" t="s">
        <v>143</v>
      </c>
      <c r="D2702" t="s">
        <v>7298</v>
      </c>
      <c r="E2702" t="s">
        <v>943</v>
      </c>
      <c r="F2702" t="s">
        <v>159</v>
      </c>
      <c r="G2702" t="s">
        <v>56</v>
      </c>
      <c r="H2702" t="s">
        <v>757</v>
      </c>
      <c r="I2702" t="s">
        <v>90</v>
      </c>
      <c r="J2702" t="s">
        <v>91</v>
      </c>
      <c r="K2702" t="s">
        <v>160</v>
      </c>
      <c r="L2702" t="s">
        <v>6874</v>
      </c>
      <c r="M2702" t="s">
        <v>2911</v>
      </c>
      <c r="N2702" t="s">
        <v>76</v>
      </c>
      <c r="O2702" t="s">
        <v>76</v>
      </c>
      <c r="P2702" t="s">
        <v>65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T2702" s="1" t="s">
        <v>78</v>
      </c>
      <c r="AU2702" s="1" t="s">
        <v>78</v>
      </c>
      <c r="AV2702" s="1">
        <v>0</v>
      </c>
      <c r="AW2702" s="1">
        <v>0</v>
      </c>
      <c r="AX2702" t="s">
        <v>160</v>
      </c>
    </row>
    <row r="2703" spans="1:50" x14ac:dyDescent="0.25">
      <c r="A2703" t="s">
        <v>7299</v>
      </c>
      <c r="B2703" t="s">
        <v>6870</v>
      </c>
      <c r="C2703" t="s">
        <v>171</v>
      </c>
      <c r="D2703" t="s">
        <v>7300</v>
      </c>
      <c r="E2703" t="s">
        <v>76</v>
      </c>
      <c r="F2703" t="s">
        <v>665</v>
      </c>
      <c r="G2703" t="s">
        <v>71</v>
      </c>
      <c r="H2703" t="s">
        <v>6890</v>
      </c>
      <c r="I2703" t="s">
        <v>73</v>
      </c>
      <c r="J2703" t="s">
        <v>666</v>
      </c>
      <c r="K2703" t="s">
        <v>667</v>
      </c>
      <c r="L2703" t="s">
        <v>6874</v>
      </c>
      <c r="M2703" t="s">
        <v>2911</v>
      </c>
      <c r="N2703" t="s">
        <v>76</v>
      </c>
      <c r="O2703" t="s">
        <v>76</v>
      </c>
      <c r="P2703" t="s">
        <v>110</v>
      </c>
      <c r="Q2703">
        <v>62</v>
      </c>
      <c r="R2703">
        <v>62</v>
      </c>
      <c r="S2703">
        <v>62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43</v>
      </c>
      <c r="AF2703">
        <v>0</v>
      </c>
      <c r="AG2703">
        <v>0</v>
      </c>
      <c r="AH2703">
        <v>270</v>
      </c>
      <c r="AI2703">
        <v>313</v>
      </c>
      <c r="AJ2703">
        <v>0</v>
      </c>
      <c r="AT2703" s="1">
        <v>637.94730000000004</v>
      </c>
      <c r="AU2703" s="1">
        <v>39552.732600000003</v>
      </c>
      <c r="AV2703" s="1">
        <v>199677.5049</v>
      </c>
      <c r="AW2703" s="1">
        <v>0</v>
      </c>
      <c r="AX2703" t="s">
        <v>667</v>
      </c>
    </row>
    <row r="2704" spans="1:50" x14ac:dyDescent="0.25">
      <c r="A2704" t="s">
        <v>7301</v>
      </c>
      <c r="B2704" t="s">
        <v>6870</v>
      </c>
      <c r="C2704" t="s">
        <v>143</v>
      </c>
      <c r="D2704" t="s">
        <v>7302</v>
      </c>
      <c r="E2704" t="s">
        <v>76</v>
      </c>
      <c r="F2704" t="s">
        <v>741</v>
      </c>
      <c r="G2704" t="s">
        <v>56</v>
      </c>
      <c r="H2704" t="s">
        <v>757</v>
      </c>
      <c r="I2704" t="s">
        <v>58</v>
      </c>
      <c r="J2704" t="s">
        <v>740</v>
      </c>
      <c r="K2704" t="s">
        <v>742</v>
      </c>
      <c r="L2704" t="s">
        <v>6874</v>
      </c>
      <c r="M2704" t="s">
        <v>2911</v>
      </c>
      <c r="N2704" t="s">
        <v>76</v>
      </c>
      <c r="O2704" t="s">
        <v>76</v>
      </c>
      <c r="P2704" t="s">
        <v>65</v>
      </c>
      <c r="Q2704">
        <v>441</v>
      </c>
      <c r="R2704">
        <v>430</v>
      </c>
      <c r="S2704">
        <v>430</v>
      </c>
      <c r="T2704">
        <v>346</v>
      </c>
      <c r="U2704">
        <v>346</v>
      </c>
      <c r="V2704">
        <v>346</v>
      </c>
      <c r="W2704">
        <v>346</v>
      </c>
      <c r="X2704">
        <v>74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84</v>
      </c>
      <c r="AT2704" s="1">
        <v>852.74</v>
      </c>
      <c r="AU2704" s="1">
        <v>376058.34</v>
      </c>
      <c r="AV2704" s="1">
        <v>0</v>
      </c>
      <c r="AW2704" s="1">
        <v>63102.76</v>
      </c>
      <c r="AX2704" t="s">
        <v>750</v>
      </c>
    </row>
    <row r="2705" spans="1:50" x14ac:dyDescent="0.25">
      <c r="A2705" t="s">
        <v>7303</v>
      </c>
      <c r="B2705" t="s">
        <v>6870</v>
      </c>
      <c r="C2705" t="s">
        <v>2911</v>
      </c>
      <c r="D2705" t="s">
        <v>7304</v>
      </c>
      <c r="E2705" t="s">
        <v>76</v>
      </c>
      <c r="F2705" t="s">
        <v>1349</v>
      </c>
      <c r="G2705" t="s">
        <v>688</v>
      </c>
      <c r="H2705" t="s">
        <v>757</v>
      </c>
      <c r="I2705" t="s">
        <v>689</v>
      </c>
      <c r="J2705" t="s">
        <v>1350</v>
      </c>
      <c r="K2705" t="s">
        <v>1351</v>
      </c>
      <c r="L2705" t="s">
        <v>6874</v>
      </c>
      <c r="M2705" t="s">
        <v>2911</v>
      </c>
      <c r="N2705" t="s">
        <v>76</v>
      </c>
      <c r="O2705" t="s">
        <v>76</v>
      </c>
      <c r="P2705" t="s">
        <v>65</v>
      </c>
      <c r="Q2705">
        <v>260</v>
      </c>
      <c r="R2705">
        <v>260</v>
      </c>
      <c r="S2705">
        <v>260</v>
      </c>
      <c r="T2705">
        <v>260</v>
      </c>
      <c r="U2705">
        <v>260</v>
      </c>
      <c r="V2705">
        <v>255</v>
      </c>
      <c r="W2705">
        <v>255</v>
      </c>
      <c r="X2705">
        <v>168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T2705" s="1">
        <v>77.52</v>
      </c>
      <c r="AU2705" s="1">
        <v>20155.2</v>
      </c>
      <c r="AV2705" s="1">
        <v>0</v>
      </c>
      <c r="AW2705" s="1">
        <v>13023.359999999999</v>
      </c>
      <c r="AX2705" t="s">
        <v>1351</v>
      </c>
    </row>
    <row r="2706" spans="1:50" x14ac:dyDescent="0.25">
      <c r="A2706" t="s">
        <v>7305</v>
      </c>
      <c r="B2706" t="s">
        <v>6870</v>
      </c>
      <c r="C2706" t="s">
        <v>3349</v>
      </c>
      <c r="D2706" t="s">
        <v>7306</v>
      </c>
      <c r="E2706" t="s">
        <v>76</v>
      </c>
      <c r="F2706" t="s">
        <v>1677</v>
      </c>
      <c r="G2706" t="s">
        <v>71</v>
      </c>
      <c r="H2706" t="s">
        <v>6036</v>
      </c>
      <c r="I2706" t="s">
        <v>73</v>
      </c>
      <c r="J2706" t="s">
        <v>1678</v>
      </c>
      <c r="K2706" t="s">
        <v>1679</v>
      </c>
      <c r="L2706" t="s">
        <v>6874</v>
      </c>
      <c r="M2706" t="s">
        <v>2911</v>
      </c>
      <c r="N2706" t="s">
        <v>76</v>
      </c>
      <c r="O2706" t="s">
        <v>76</v>
      </c>
      <c r="P2706" t="s">
        <v>110</v>
      </c>
      <c r="Q2706">
        <v>3</v>
      </c>
      <c r="R2706">
        <v>3</v>
      </c>
      <c r="S2706">
        <v>3</v>
      </c>
      <c r="T2706">
        <v>3</v>
      </c>
      <c r="U2706">
        <v>3</v>
      </c>
      <c r="V2706">
        <v>3</v>
      </c>
      <c r="W2706">
        <v>3</v>
      </c>
      <c r="X2706">
        <v>3</v>
      </c>
      <c r="Y2706">
        <v>3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T2706" s="1">
        <v>1036.0899999999999</v>
      </c>
      <c r="AU2706" s="1">
        <v>3108.2699999999995</v>
      </c>
      <c r="AV2706" s="1">
        <v>0</v>
      </c>
      <c r="AW2706" s="1">
        <v>3108.2699999999995</v>
      </c>
      <c r="AX2706" t="s">
        <v>1679</v>
      </c>
    </row>
    <row r="2707" spans="1:50" x14ac:dyDescent="0.25">
      <c r="A2707" t="s">
        <v>8662</v>
      </c>
      <c r="B2707" t="s">
        <v>6870</v>
      </c>
      <c r="C2707" t="s">
        <v>143</v>
      </c>
      <c r="D2707" t="s">
        <v>8663</v>
      </c>
      <c r="E2707" t="s">
        <v>7058</v>
      </c>
      <c r="F2707" t="s">
        <v>1506</v>
      </c>
      <c r="G2707" t="s">
        <v>116</v>
      </c>
      <c r="H2707" t="s">
        <v>117</v>
      </c>
      <c r="I2707" t="s">
        <v>117</v>
      </c>
      <c r="J2707" t="s">
        <v>1507</v>
      </c>
      <c r="K2707" t="s">
        <v>1508</v>
      </c>
      <c r="L2707" t="s">
        <v>6874</v>
      </c>
      <c r="M2707" t="s">
        <v>2911</v>
      </c>
      <c r="N2707" t="s">
        <v>76</v>
      </c>
      <c r="O2707" t="s">
        <v>76</v>
      </c>
      <c r="P2707" t="s">
        <v>120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10</v>
      </c>
      <c r="AF2707">
        <v>0</v>
      </c>
      <c r="AG2707">
        <v>0</v>
      </c>
      <c r="AH2707">
        <v>0</v>
      </c>
      <c r="AI2707">
        <v>10</v>
      </c>
      <c r="AJ2707">
        <v>0</v>
      </c>
      <c r="AT2707" s="1">
        <v>910.24339999999995</v>
      </c>
      <c r="AU2707" s="1">
        <v>0</v>
      </c>
      <c r="AV2707" s="1">
        <v>9102.4339999999993</v>
      </c>
      <c r="AW2707" s="1">
        <v>0</v>
      </c>
      <c r="AX2707" t="s">
        <v>1508</v>
      </c>
    </row>
    <row r="2708" spans="1:50" x14ac:dyDescent="0.25">
      <c r="A2708" t="s">
        <v>8549</v>
      </c>
      <c r="B2708" t="s">
        <v>6870</v>
      </c>
      <c r="C2708" t="s">
        <v>171</v>
      </c>
      <c r="D2708" t="s">
        <v>8550</v>
      </c>
      <c r="E2708" t="s">
        <v>76</v>
      </c>
      <c r="F2708" t="s">
        <v>1958</v>
      </c>
      <c r="G2708" t="s">
        <v>71</v>
      </c>
      <c r="H2708" t="s">
        <v>6890</v>
      </c>
      <c r="I2708" t="s">
        <v>355</v>
      </c>
      <c r="J2708" t="s">
        <v>1959</v>
      </c>
      <c r="K2708" t="s">
        <v>1960</v>
      </c>
      <c r="L2708" t="s">
        <v>6874</v>
      </c>
      <c r="M2708" t="s">
        <v>2911</v>
      </c>
      <c r="N2708" t="s">
        <v>76</v>
      </c>
      <c r="O2708" t="s">
        <v>76</v>
      </c>
      <c r="P2708" t="s">
        <v>110</v>
      </c>
      <c r="Q2708">
        <v>50</v>
      </c>
      <c r="R2708">
        <v>47</v>
      </c>
      <c r="S2708">
        <v>47</v>
      </c>
      <c r="T2708">
        <v>37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30</v>
      </c>
      <c r="AT2708" s="1">
        <v>811.57</v>
      </c>
      <c r="AU2708" s="1">
        <v>40578.5</v>
      </c>
      <c r="AV2708" s="1">
        <v>0</v>
      </c>
      <c r="AW2708" s="1">
        <v>0</v>
      </c>
      <c r="AX2708" t="s">
        <v>1960</v>
      </c>
    </row>
    <row r="2709" spans="1:50" x14ac:dyDescent="0.25">
      <c r="A2709" t="s">
        <v>7307</v>
      </c>
      <c r="B2709" t="s">
        <v>6870</v>
      </c>
      <c r="C2709" t="s">
        <v>3349</v>
      </c>
      <c r="D2709" t="s">
        <v>7308</v>
      </c>
      <c r="E2709" t="s">
        <v>76</v>
      </c>
      <c r="F2709" t="s">
        <v>556</v>
      </c>
      <c r="G2709" t="s">
        <v>71</v>
      </c>
      <c r="H2709" t="s">
        <v>6036</v>
      </c>
      <c r="I2709" t="s">
        <v>355</v>
      </c>
      <c r="J2709" t="s">
        <v>557</v>
      </c>
      <c r="K2709" t="s">
        <v>558</v>
      </c>
      <c r="L2709" t="s">
        <v>6874</v>
      </c>
      <c r="M2709" t="s">
        <v>2911</v>
      </c>
      <c r="N2709" t="s">
        <v>76</v>
      </c>
      <c r="O2709" t="s">
        <v>6036</v>
      </c>
      <c r="P2709" t="s">
        <v>110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30</v>
      </c>
      <c r="AT2709" s="1">
        <v>884.27</v>
      </c>
      <c r="AU2709" s="1">
        <v>0</v>
      </c>
      <c r="AV2709" s="1">
        <v>0</v>
      </c>
      <c r="AW2709" s="1">
        <v>0</v>
      </c>
      <c r="AX2709" t="s">
        <v>558</v>
      </c>
    </row>
    <row r="2710" spans="1:50" x14ac:dyDescent="0.25">
      <c r="A2710" t="s">
        <v>7309</v>
      </c>
      <c r="B2710" t="s">
        <v>6870</v>
      </c>
      <c r="C2710" t="s">
        <v>6871</v>
      </c>
      <c r="D2710" t="s">
        <v>7310</v>
      </c>
      <c r="E2710" t="s">
        <v>76</v>
      </c>
      <c r="F2710" t="s">
        <v>741</v>
      </c>
      <c r="G2710" t="s">
        <v>56</v>
      </c>
      <c r="H2710" t="s">
        <v>6873</v>
      </c>
      <c r="I2710" t="s">
        <v>58</v>
      </c>
      <c r="J2710" t="s">
        <v>740</v>
      </c>
      <c r="K2710" t="s">
        <v>742</v>
      </c>
      <c r="L2710" t="s">
        <v>6874</v>
      </c>
      <c r="M2710" t="s">
        <v>7081</v>
      </c>
      <c r="N2710" t="s">
        <v>76</v>
      </c>
      <c r="O2710" t="s">
        <v>76</v>
      </c>
      <c r="P2710" t="s">
        <v>6875</v>
      </c>
      <c r="Q2710">
        <v>279</v>
      </c>
      <c r="R2710">
        <v>279</v>
      </c>
      <c r="S2710">
        <v>279</v>
      </c>
      <c r="T2710">
        <v>279</v>
      </c>
      <c r="U2710">
        <v>279</v>
      </c>
      <c r="V2710">
        <v>279</v>
      </c>
      <c r="W2710">
        <v>279</v>
      </c>
      <c r="X2710">
        <v>279</v>
      </c>
      <c r="Y2710">
        <v>279</v>
      </c>
      <c r="Z2710">
        <v>279</v>
      </c>
      <c r="AA2710">
        <v>279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T2710" s="1">
        <v>747.8</v>
      </c>
      <c r="AU2710" s="1">
        <v>208636.19999999998</v>
      </c>
      <c r="AV2710" s="1">
        <v>0</v>
      </c>
      <c r="AW2710" s="1">
        <v>208636.19999999998</v>
      </c>
      <c r="AX2710" t="s">
        <v>742</v>
      </c>
    </row>
    <row r="2711" spans="1:50" x14ac:dyDescent="0.25">
      <c r="A2711" t="s">
        <v>7311</v>
      </c>
      <c r="B2711" t="s">
        <v>6870</v>
      </c>
      <c r="C2711" t="s">
        <v>2911</v>
      </c>
      <c r="D2711" t="s">
        <v>7312</v>
      </c>
      <c r="E2711" t="s">
        <v>76</v>
      </c>
      <c r="F2711" t="s">
        <v>2404</v>
      </c>
      <c r="G2711" t="s">
        <v>688</v>
      </c>
      <c r="H2711" t="s">
        <v>757</v>
      </c>
      <c r="I2711" t="s">
        <v>689</v>
      </c>
      <c r="J2711" t="s">
        <v>2405</v>
      </c>
      <c r="K2711" t="s">
        <v>2406</v>
      </c>
      <c r="L2711" t="s">
        <v>6874</v>
      </c>
      <c r="M2711" t="s">
        <v>2911</v>
      </c>
      <c r="N2711" t="s">
        <v>76</v>
      </c>
      <c r="O2711" t="s">
        <v>76</v>
      </c>
      <c r="P2711" t="s">
        <v>65</v>
      </c>
      <c r="Q2711">
        <v>47</v>
      </c>
      <c r="R2711">
        <v>47</v>
      </c>
      <c r="S2711">
        <v>47</v>
      </c>
      <c r="T2711">
        <v>47</v>
      </c>
      <c r="U2711">
        <v>47</v>
      </c>
      <c r="V2711">
        <v>47</v>
      </c>
      <c r="W2711">
        <v>47</v>
      </c>
      <c r="X2711">
        <v>47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T2711" s="1">
        <v>197.22</v>
      </c>
      <c r="AU2711" s="1">
        <v>9269.34</v>
      </c>
      <c r="AV2711" s="1">
        <v>0</v>
      </c>
      <c r="AW2711" s="1">
        <v>9269.34</v>
      </c>
      <c r="AX2711" t="s">
        <v>2406</v>
      </c>
    </row>
    <row r="2712" spans="1:50" x14ac:dyDescent="0.25">
      <c r="A2712" t="s">
        <v>8551</v>
      </c>
      <c r="B2712" t="s">
        <v>6870</v>
      </c>
      <c r="C2712" t="s">
        <v>171</v>
      </c>
      <c r="D2712" t="s">
        <v>8552</v>
      </c>
      <c r="E2712" t="s">
        <v>76</v>
      </c>
      <c r="F2712" t="s">
        <v>7016</v>
      </c>
      <c r="G2712" t="s">
        <v>71</v>
      </c>
      <c r="H2712" t="s">
        <v>6890</v>
      </c>
      <c r="I2712" t="s">
        <v>73</v>
      </c>
      <c r="J2712" t="s">
        <v>7017</v>
      </c>
      <c r="K2712" t="s">
        <v>6742</v>
      </c>
      <c r="L2712" t="s">
        <v>6874</v>
      </c>
      <c r="M2712" t="s">
        <v>2911</v>
      </c>
      <c r="N2712" t="s">
        <v>76</v>
      </c>
      <c r="O2712" t="s">
        <v>76</v>
      </c>
      <c r="P2712" t="s">
        <v>110</v>
      </c>
      <c r="Q2712">
        <v>53</v>
      </c>
      <c r="R2712">
        <v>53</v>
      </c>
      <c r="S2712">
        <v>53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37</v>
      </c>
      <c r="AF2712">
        <v>0</v>
      </c>
      <c r="AG2712">
        <v>0</v>
      </c>
      <c r="AH2712">
        <v>72</v>
      </c>
      <c r="AI2712">
        <v>109</v>
      </c>
      <c r="AJ2712">
        <v>144</v>
      </c>
      <c r="AT2712" s="1">
        <v>613.8954</v>
      </c>
      <c r="AU2712" s="1">
        <v>32536.456200000001</v>
      </c>
      <c r="AV2712" s="1">
        <v>66914.598599999998</v>
      </c>
      <c r="AW2712" s="1">
        <v>0</v>
      </c>
      <c r="AX2712" t="s">
        <v>6742</v>
      </c>
    </row>
    <row r="2713" spans="1:50" x14ac:dyDescent="0.25">
      <c r="A2713" t="s">
        <v>7313</v>
      </c>
      <c r="B2713" t="s">
        <v>6870</v>
      </c>
      <c r="C2713" t="s">
        <v>2911</v>
      </c>
      <c r="D2713" t="s">
        <v>7314</v>
      </c>
      <c r="E2713" t="s">
        <v>76</v>
      </c>
      <c r="F2713" t="s">
        <v>2404</v>
      </c>
      <c r="G2713" t="s">
        <v>688</v>
      </c>
      <c r="H2713" t="s">
        <v>757</v>
      </c>
      <c r="I2713" t="s">
        <v>689</v>
      </c>
      <c r="J2713" t="s">
        <v>2405</v>
      </c>
      <c r="K2713" t="s">
        <v>2406</v>
      </c>
      <c r="L2713" t="s">
        <v>6874</v>
      </c>
      <c r="M2713" t="s">
        <v>2911</v>
      </c>
      <c r="N2713" t="s">
        <v>76</v>
      </c>
      <c r="O2713" t="s">
        <v>76</v>
      </c>
      <c r="P2713" t="s">
        <v>65</v>
      </c>
      <c r="Q2713">
        <v>62</v>
      </c>
      <c r="R2713">
        <v>62</v>
      </c>
      <c r="S2713">
        <v>62</v>
      </c>
      <c r="T2713">
        <v>62</v>
      </c>
      <c r="U2713">
        <v>62</v>
      </c>
      <c r="V2713">
        <v>62</v>
      </c>
      <c r="W2713">
        <v>54</v>
      </c>
      <c r="X2713">
        <v>46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T2713" s="1">
        <v>197.22</v>
      </c>
      <c r="AU2713" s="1">
        <v>12227.64</v>
      </c>
      <c r="AV2713" s="1">
        <v>0</v>
      </c>
      <c r="AW2713" s="1">
        <v>9072.1200000000008</v>
      </c>
      <c r="AX2713" t="s">
        <v>2406</v>
      </c>
    </row>
    <row r="2714" spans="1:50" x14ac:dyDescent="0.25">
      <c r="A2714" t="s">
        <v>7315</v>
      </c>
      <c r="B2714" t="s">
        <v>6870</v>
      </c>
      <c r="C2714" t="s">
        <v>6871</v>
      </c>
      <c r="D2714" t="s">
        <v>7316</v>
      </c>
      <c r="E2714" t="s">
        <v>76</v>
      </c>
      <c r="F2714" t="s">
        <v>741</v>
      </c>
      <c r="G2714" t="s">
        <v>56</v>
      </c>
      <c r="H2714" t="s">
        <v>6873</v>
      </c>
      <c r="I2714" t="s">
        <v>58</v>
      </c>
      <c r="J2714" t="s">
        <v>740</v>
      </c>
      <c r="K2714" t="s">
        <v>742</v>
      </c>
      <c r="L2714" t="s">
        <v>6874</v>
      </c>
      <c r="M2714" t="s">
        <v>7081</v>
      </c>
      <c r="N2714" t="s">
        <v>76</v>
      </c>
      <c r="O2714" t="s">
        <v>76</v>
      </c>
      <c r="P2714" t="s">
        <v>6875</v>
      </c>
      <c r="Q2714">
        <v>282</v>
      </c>
      <c r="R2714">
        <v>282</v>
      </c>
      <c r="S2714">
        <v>282</v>
      </c>
      <c r="T2714">
        <v>282</v>
      </c>
      <c r="U2714">
        <v>282</v>
      </c>
      <c r="V2714">
        <v>282</v>
      </c>
      <c r="W2714">
        <v>282</v>
      </c>
      <c r="X2714">
        <v>282</v>
      </c>
      <c r="Y2714">
        <v>282</v>
      </c>
      <c r="Z2714">
        <v>282</v>
      </c>
      <c r="AA2714">
        <v>282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T2714" s="1">
        <v>648.33000000000004</v>
      </c>
      <c r="AU2714" s="1">
        <v>182829.06</v>
      </c>
      <c r="AV2714" s="1">
        <v>0</v>
      </c>
      <c r="AW2714" s="1">
        <v>182829.06</v>
      </c>
      <c r="AX2714" t="s">
        <v>742</v>
      </c>
    </row>
    <row r="2715" spans="1:50" x14ac:dyDescent="0.25">
      <c r="A2715" t="s">
        <v>8553</v>
      </c>
      <c r="B2715" t="s">
        <v>6870</v>
      </c>
      <c r="C2715" t="s">
        <v>143</v>
      </c>
      <c r="D2715" t="s">
        <v>8554</v>
      </c>
      <c r="E2715" t="s">
        <v>2627</v>
      </c>
      <c r="F2715" t="s">
        <v>612</v>
      </c>
      <c r="G2715" t="s">
        <v>56</v>
      </c>
      <c r="H2715" t="s">
        <v>757</v>
      </c>
      <c r="I2715" t="s">
        <v>90</v>
      </c>
      <c r="J2715" t="s">
        <v>307</v>
      </c>
      <c r="K2715" t="s">
        <v>613</v>
      </c>
      <c r="L2715" t="s">
        <v>6874</v>
      </c>
      <c r="M2715" t="s">
        <v>2911</v>
      </c>
      <c r="N2715" t="s">
        <v>76</v>
      </c>
      <c r="O2715" t="s">
        <v>64</v>
      </c>
      <c r="P2715" t="s">
        <v>65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T2715" s="1" t="s">
        <v>78</v>
      </c>
      <c r="AU2715" s="1" t="s">
        <v>78</v>
      </c>
      <c r="AV2715" s="1">
        <v>0</v>
      </c>
      <c r="AW2715" s="1">
        <v>0</v>
      </c>
      <c r="AX2715" t="s">
        <v>613</v>
      </c>
    </row>
    <row r="2716" spans="1:50" x14ac:dyDescent="0.25">
      <c r="A2716" t="s">
        <v>7317</v>
      </c>
      <c r="B2716" t="s">
        <v>6870</v>
      </c>
      <c r="C2716" t="s">
        <v>171</v>
      </c>
      <c r="D2716" t="s">
        <v>7318</v>
      </c>
      <c r="E2716" t="s">
        <v>76</v>
      </c>
      <c r="F2716" t="s">
        <v>451</v>
      </c>
      <c r="G2716" t="s">
        <v>71</v>
      </c>
      <c r="H2716" t="s">
        <v>6890</v>
      </c>
      <c r="I2716" t="s">
        <v>73</v>
      </c>
      <c r="J2716" t="s">
        <v>452</v>
      </c>
      <c r="K2716" t="s">
        <v>453</v>
      </c>
      <c r="L2716" t="s">
        <v>6874</v>
      </c>
      <c r="M2716" t="s">
        <v>2911</v>
      </c>
      <c r="N2716" t="s">
        <v>76</v>
      </c>
      <c r="O2716" t="s">
        <v>76</v>
      </c>
      <c r="P2716" t="s">
        <v>110</v>
      </c>
      <c r="Q2716">
        <v>90</v>
      </c>
      <c r="R2716">
        <v>90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90</v>
      </c>
      <c r="AI2716">
        <v>90</v>
      </c>
      <c r="AJ2716">
        <v>0</v>
      </c>
      <c r="AT2716" s="1">
        <v>521.27539999999999</v>
      </c>
      <c r="AU2716" s="1">
        <v>46914.786</v>
      </c>
      <c r="AV2716" s="1">
        <v>46914.786</v>
      </c>
      <c r="AW2716" s="1">
        <v>0</v>
      </c>
      <c r="AX2716" t="s">
        <v>453</v>
      </c>
    </row>
    <row r="2717" spans="1:50" x14ac:dyDescent="0.25">
      <c r="A2717" t="s">
        <v>7319</v>
      </c>
      <c r="B2717" t="s">
        <v>6870</v>
      </c>
      <c r="C2717" t="s">
        <v>143</v>
      </c>
      <c r="D2717" t="s">
        <v>7320</v>
      </c>
      <c r="E2717" t="s">
        <v>76</v>
      </c>
      <c r="F2717" t="s">
        <v>612</v>
      </c>
      <c r="G2717" t="s">
        <v>56</v>
      </c>
      <c r="H2717" t="s">
        <v>6873</v>
      </c>
      <c r="I2717" t="s">
        <v>90</v>
      </c>
      <c r="J2717" t="s">
        <v>307</v>
      </c>
      <c r="K2717" t="s">
        <v>613</v>
      </c>
      <c r="L2717" t="s">
        <v>6874</v>
      </c>
      <c r="M2717" t="s">
        <v>2911</v>
      </c>
      <c r="N2717" t="s">
        <v>76</v>
      </c>
      <c r="O2717" t="s">
        <v>64</v>
      </c>
      <c r="P2717" t="s">
        <v>6875</v>
      </c>
      <c r="Q2717">
        <v>100</v>
      </c>
      <c r="R2717">
        <v>100</v>
      </c>
      <c r="S2717">
        <v>100</v>
      </c>
      <c r="T2717">
        <v>100</v>
      </c>
      <c r="U2717">
        <v>100</v>
      </c>
      <c r="V2717">
        <v>60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T2717" s="1">
        <v>375.54570000000001</v>
      </c>
      <c r="AU2717" s="1">
        <v>37554.57</v>
      </c>
      <c r="AV2717" s="1">
        <v>0</v>
      </c>
      <c r="AW2717" s="1">
        <v>0</v>
      </c>
      <c r="AX2717" t="s">
        <v>613</v>
      </c>
    </row>
    <row r="2718" spans="1:50" x14ac:dyDescent="0.25">
      <c r="A2718" t="s">
        <v>7321</v>
      </c>
      <c r="B2718" t="s">
        <v>6870</v>
      </c>
      <c r="C2718" t="s">
        <v>6879</v>
      </c>
      <c r="D2718" t="s">
        <v>7322</v>
      </c>
      <c r="E2718" t="s">
        <v>76</v>
      </c>
      <c r="F2718" t="s">
        <v>306</v>
      </c>
      <c r="G2718" t="s">
        <v>56</v>
      </c>
      <c r="H2718" t="s">
        <v>6991</v>
      </c>
      <c r="I2718" t="s">
        <v>90</v>
      </c>
      <c r="J2718" t="s">
        <v>307</v>
      </c>
      <c r="K2718" t="s">
        <v>308</v>
      </c>
      <c r="L2718" t="s">
        <v>6874</v>
      </c>
      <c r="M2718" t="s">
        <v>6911</v>
      </c>
      <c r="N2718" t="s">
        <v>76</v>
      </c>
      <c r="O2718" t="s">
        <v>64</v>
      </c>
      <c r="P2718" t="s">
        <v>6875</v>
      </c>
      <c r="Q2718">
        <v>770</v>
      </c>
      <c r="R2718">
        <v>770</v>
      </c>
      <c r="S2718">
        <v>770</v>
      </c>
      <c r="T2718">
        <v>770</v>
      </c>
      <c r="U2718">
        <v>770</v>
      </c>
      <c r="V2718">
        <v>770</v>
      </c>
      <c r="W2718">
        <v>770</v>
      </c>
      <c r="X2718">
        <v>770</v>
      </c>
      <c r="Y2718">
        <v>470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T2718" s="1">
        <v>450.3</v>
      </c>
      <c r="AU2718" s="1">
        <v>346731</v>
      </c>
      <c r="AV2718" s="1">
        <v>0</v>
      </c>
      <c r="AW2718" s="1">
        <v>346731</v>
      </c>
      <c r="AX2718" t="s">
        <v>308</v>
      </c>
    </row>
    <row r="2719" spans="1:50" x14ac:dyDescent="0.25">
      <c r="A2719" t="s">
        <v>7323</v>
      </c>
      <c r="B2719" t="s">
        <v>6870</v>
      </c>
      <c r="C2719" t="s">
        <v>143</v>
      </c>
      <c r="D2719" t="s">
        <v>7324</v>
      </c>
      <c r="E2719" t="s">
        <v>7325</v>
      </c>
      <c r="F2719" t="s">
        <v>2233</v>
      </c>
      <c r="G2719" t="s">
        <v>56</v>
      </c>
      <c r="H2719" t="s">
        <v>757</v>
      </c>
      <c r="I2719" t="s">
        <v>90</v>
      </c>
      <c r="J2719" t="s">
        <v>505</v>
      </c>
      <c r="K2719" t="s">
        <v>2234</v>
      </c>
      <c r="L2719" t="s">
        <v>6874</v>
      </c>
      <c r="M2719" t="s">
        <v>2911</v>
      </c>
      <c r="N2719" t="s">
        <v>76</v>
      </c>
      <c r="O2719" t="s">
        <v>76</v>
      </c>
      <c r="P2719" t="s">
        <v>65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36</v>
      </c>
      <c r="AH2719">
        <v>0</v>
      </c>
      <c r="AI2719">
        <v>36</v>
      </c>
      <c r="AJ2719">
        <v>0</v>
      </c>
      <c r="AT2719" s="1">
        <v>592.45259999999996</v>
      </c>
      <c r="AU2719" s="1">
        <v>0</v>
      </c>
      <c r="AV2719" s="1">
        <v>21328.293599999997</v>
      </c>
      <c r="AW2719" s="1">
        <v>0</v>
      </c>
      <c r="AX2719" t="s">
        <v>2234</v>
      </c>
    </row>
    <row r="2720" spans="1:50" x14ac:dyDescent="0.25">
      <c r="A2720" t="s">
        <v>7326</v>
      </c>
      <c r="B2720" t="s">
        <v>6870</v>
      </c>
      <c r="C2720" t="s">
        <v>791</v>
      </c>
      <c r="D2720" t="s">
        <v>7327</v>
      </c>
      <c r="E2720" t="s">
        <v>76</v>
      </c>
      <c r="F2720" t="s">
        <v>339</v>
      </c>
      <c r="G2720" t="s">
        <v>71</v>
      </c>
      <c r="H2720" t="s">
        <v>6036</v>
      </c>
      <c r="I2720" t="s">
        <v>73</v>
      </c>
      <c r="J2720" t="s">
        <v>340</v>
      </c>
      <c r="K2720" t="s">
        <v>341</v>
      </c>
      <c r="L2720" t="s">
        <v>6874</v>
      </c>
      <c r="M2720" t="s">
        <v>6905</v>
      </c>
      <c r="N2720" t="s">
        <v>76</v>
      </c>
      <c r="O2720" t="s">
        <v>76</v>
      </c>
      <c r="P2720" t="s">
        <v>110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T2720" s="1">
        <v>1023.77</v>
      </c>
      <c r="AU2720" s="1">
        <v>0</v>
      </c>
      <c r="AV2720" s="1">
        <v>0</v>
      </c>
      <c r="AW2720" s="1">
        <v>0</v>
      </c>
      <c r="AX2720" t="s">
        <v>341</v>
      </c>
    </row>
    <row r="2721" spans="1:50" x14ac:dyDescent="0.25">
      <c r="A2721" t="s">
        <v>7328</v>
      </c>
      <c r="B2721" t="s">
        <v>6870</v>
      </c>
      <c r="C2721" t="s">
        <v>6879</v>
      </c>
      <c r="D2721" t="s">
        <v>7329</v>
      </c>
      <c r="E2721" t="s">
        <v>76</v>
      </c>
      <c r="F2721" t="s">
        <v>612</v>
      </c>
      <c r="G2721" t="s">
        <v>56</v>
      </c>
      <c r="H2721" t="s">
        <v>757</v>
      </c>
      <c r="I2721" t="s">
        <v>90</v>
      </c>
      <c r="J2721" t="s">
        <v>307</v>
      </c>
      <c r="K2721" t="s">
        <v>613</v>
      </c>
      <c r="L2721" t="s">
        <v>6874</v>
      </c>
      <c r="M2721" t="s">
        <v>7124</v>
      </c>
      <c r="N2721" t="s">
        <v>76</v>
      </c>
      <c r="O2721" t="s">
        <v>64</v>
      </c>
      <c r="P2721" t="s">
        <v>65</v>
      </c>
      <c r="Q2721">
        <v>49</v>
      </c>
      <c r="R2721">
        <v>49</v>
      </c>
      <c r="S2721">
        <v>49</v>
      </c>
      <c r="T2721">
        <v>49</v>
      </c>
      <c r="U2721">
        <v>49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168</v>
      </c>
      <c r="AG2721">
        <v>0</v>
      </c>
      <c r="AH2721">
        <v>0</v>
      </c>
      <c r="AI2721">
        <v>168</v>
      </c>
      <c r="AJ2721">
        <v>48</v>
      </c>
      <c r="AT2721" s="1">
        <v>444.66</v>
      </c>
      <c r="AU2721" s="1">
        <v>21788.34</v>
      </c>
      <c r="AV2721" s="1">
        <v>74702.880000000005</v>
      </c>
      <c r="AW2721" s="1">
        <v>0</v>
      </c>
      <c r="AX2721" t="s">
        <v>613</v>
      </c>
    </row>
    <row r="2722" spans="1:50" x14ac:dyDescent="0.25">
      <c r="A2722" t="s">
        <v>7330</v>
      </c>
      <c r="B2722" t="s">
        <v>6870</v>
      </c>
      <c r="C2722" t="s">
        <v>6903</v>
      </c>
      <c r="D2722" t="s">
        <v>7331</v>
      </c>
      <c r="E2722" t="s">
        <v>76</v>
      </c>
      <c r="F2722" t="s">
        <v>2233</v>
      </c>
      <c r="G2722" t="s">
        <v>56</v>
      </c>
      <c r="H2722" t="s">
        <v>757</v>
      </c>
      <c r="I2722" t="s">
        <v>90</v>
      </c>
      <c r="J2722" t="s">
        <v>505</v>
      </c>
      <c r="K2722" t="s">
        <v>2234</v>
      </c>
      <c r="L2722" t="s">
        <v>6874</v>
      </c>
      <c r="M2722" t="s">
        <v>6881</v>
      </c>
      <c r="N2722" t="s">
        <v>76</v>
      </c>
      <c r="O2722" t="s">
        <v>76</v>
      </c>
      <c r="P2722" t="s">
        <v>65</v>
      </c>
      <c r="Q2722">
        <v>306</v>
      </c>
      <c r="R2722">
        <v>249</v>
      </c>
      <c r="S2722">
        <v>249</v>
      </c>
      <c r="T2722">
        <v>237</v>
      </c>
      <c r="U2722">
        <v>141</v>
      </c>
      <c r="V2722">
        <v>1</v>
      </c>
      <c r="W2722">
        <v>1</v>
      </c>
      <c r="X2722">
        <v>1</v>
      </c>
      <c r="Y2722">
        <v>1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612</v>
      </c>
      <c r="AG2722">
        <v>0</v>
      </c>
      <c r="AH2722">
        <v>0</v>
      </c>
      <c r="AI2722">
        <v>612</v>
      </c>
      <c r="AJ2722">
        <v>0</v>
      </c>
      <c r="AT2722" s="1">
        <v>467.97</v>
      </c>
      <c r="AU2722" s="1">
        <v>143198.82</v>
      </c>
      <c r="AV2722" s="1">
        <v>286397.64</v>
      </c>
      <c r="AW2722" s="1">
        <v>467.97</v>
      </c>
      <c r="AX2722" t="s">
        <v>2234</v>
      </c>
    </row>
    <row r="2723" spans="1:50" x14ac:dyDescent="0.25">
      <c r="A2723" t="s">
        <v>7332</v>
      </c>
      <c r="B2723" t="s">
        <v>6870</v>
      </c>
      <c r="C2723" t="s">
        <v>143</v>
      </c>
      <c r="D2723" t="s">
        <v>7333</v>
      </c>
      <c r="E2723" t="s">
        <v>76</v>
      </c>
      <c r="F2723" t="s">
        <v>2152</v>
      </c>
      <c r="G2723" t="s">
        <v>56</v>
      </c>
      <c r="H2723" t="s">
        <v>757</v>
      </c>
      <c r="I2723" t="s">
        <v>1849</v>
      </c>
      <c r="J2723" t="s">
        <v>2153</v>
      </c>
      <c r="K2723" t="s">
        <v>2154</v>
      </c>
      <c r="L2723" t="s">
        <v>6874</v>
      </c>
      <c r="M2723" t="s">
        <v>2911</v>
      </c>
      <c r="N2723" t="s">
        <v>76</v>
      </c>
      <c r="O2723" t="s">
        <v>757</v>
      </c>
      <c r="P2723" t="s">
        <v>65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10</v>
      </c>
      <c r="AI2723">
        <v>10</v>
      </c>
      <c r="AJ2723">
        <v>5</v>
      </c>
      <c r="AT2723" s="1">
        <v>1721.5183</v>
      </c>
      <c r="AU2723" s="1">
        <v>0</v>
      </c>
      <c r="AV2723" s="1">
        <v>17215.183000000001</v>
      </c>
      <c r="AW2723" s="1">
        <v>0</v>
      </c>
      <c r="AX2723" t="s">
        <v>2154</v>
      </c>
    </row>
    <row r="2724" spans="1:50" x14ac:dyDescent="0.25">
      <c r="A2724" t="s">
        <v>7334</v>
      </c>
      <c r="B2724" t="s">
        <v>6870</v>
      </c>
      <c r="C2724" t="s">
        <v>3349</v>
      </c>
      <c r="D2724" t="s">
        <v>7335</v>
      </c>
      <c r="E2724" t="s">
        <v>76</v>
      </c>
      <c r="F2724" t="s">
        <v>1677</v>
      </c>
      <c r="G2724" t="s">
        <v>71</v>
      </c>
      <c r="H2724" t="s">
        <v>6036</v>
      </c>
      <c r="I2724" t="s">
        <v>73</v>
      </c>
      <c r="J2724" t="s">
        <v>1678</v>
      </c>
      <c r="K2724" t="s">
        <v>1679</v>
      </c>
      <c r="L2724" t="s">
        <v>6874</v>
      </c>
      <c r="M2724" t="s">
        <v>2911</v>
      </c>
      <c r="N2724" t="s">
        <v>76</v>
      </c>
      <c r="O2724" t="s">
        <v>76</v>
      </c>
      <c r="P2724" t="s">
        <v>110</v>
      </c>
      <c r="Q2724">
        <v>3</v>
      </c>
      <c r="R2724">
        <v>3</v>
      </c>
      <c r="S2724">
        <v>3</v>
      </c>
      <c r="T2724">
        <v>3</v>
      </c>
      <c r="U2724">
        <v>3</v>
      </c>
      <c r="V2724">
        <v>3</v>
      </c>
      <c r="W2724">
        <v>3</v>
      </c>
      <c r="X2724">
        <v>3</v>
      </c>
      <c r="Y2724">
        <v>3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T2724" s="1">
        <v>1037.8900000000001</v>
      </c>
      <c r="AU2724" s="1">
        <v>3113.67</v>
      </c>
      <c r="AV2724" s="1">
        <v>0</v>
      </c>
      <c r="AW2724" s="1">
        <v>3113.67</v>
      </c>
      <c r="AX2724" t="s">
        <v>1679</v>
      </c>
    </row>
    <row r="2725" spans="1:50" x14ac:dyDescent="0.25">
      <c r="A2725" t="s">
        <v>7336</v>
      </c>
      <c r="B2725" t="s">
        <v>6870</v>
      </c>
      <c r="C2725" t="s">
        <v>6879</v>
      </c>
      <c r="D2725" t="s">
        <v>7337</v>
      </c>
      <c r="E2725" t="s">
        <v>76</v>
      </c>
      <c r="F2725" t="s">
        <v>1267</v>
      </c>
      <c r="G2725" t="s">
        <v>56</v>
      </c>
      <c r="H2725" t="s">
        <v>757</v>
      </c>
      <c r="I2725" t="s">
        <v>90</v>
      </c>
      <c r="J2725" t="s">
        <v>91</v>
      </c>
      <c r="K2725" t="s">
        <v>1268</v>
      </c>
      <c r="L2725" t="s">
        <v>6874</v>
      </c>
      <c r="M2725" t="s">
        <v>7124</v>
      </c>
      <c r="N2725" t="s">
        <v>76</v>
      </c>
      <c r="O2725" t="s">
        <v>757</v>
      </c>
      <c r="P2725" t="s">
        <v>65</v>
      </c>
      <c r="Q2725">
        <v>116</v>
      </c>
      <c r="R2725">
        <v>116</v>
      </c>
      <c r="S2725">
        <v>116</v>
      </c>
      <c r="T2725">
        <v>116</v>
      </c>
      <c r="U2725">
        <v>116</v>
      </c>
      <c r="V2725">
        <v>68</v>
      </c>
      <c r="W2725">
        <v>44</v>
      </c>
      <c r="X2725">
        <v>20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24</v>
      </c>
      <c r="AT2725" s="1">
        <v>462.07</v>
      </c>
      <c r="AU2725" s="1">
        <v>53600.12</v>
      </c>
      <c r="AV2725" s="1">
        <v>0</v>
      </c>
      <c r="AW2725" s="1">
        <v>9241.4</v>
      </c>
      <c r="AX2725" t="s">
        <v>1268</v>
      </c>
    </row>
    <row r="2726" spans="1:50" x14ac:dyDescent="0.25">
      <c r="A2726" t="s">
        <v>8664</v>
      </c>
      <c r="B2726" t="s">
        <v>6870</v>
      </c>
      <c r="C2726" t="s">
        <v>143</v>
      </c>
      <c r="D2726" t="s">
        <v>8665</v>
      </c>
      <c r="E2726" t="s">
        <v>7022</v>
      </c>
      <c r="F2726" t="s">
        <v>767</v>
      </c>
      <c r="G2726" t="s">
        <v>116</v>
      </c>
      <c r="H2726" t="s">
        <v>117</v>
      </c>
      <c r="I2726" t="s">
        <v>117</v>
      </c>
      <c r="J2726" t="s">
        <v>118</v>
      </c>
      <c r="K2726" t="s">
        <v>768</v>
      </c>
      <c r="L2726" t="s">
        <v>6874</v>
      </c>
      <c r="M2726" t="s">
        <v>2911</v>
      </c>
      <c r="N2726" t="s">
        <v>76</v>
      </c>
      <c r="O2726" t="s">
        <v>76</v>
      </c>
      <c r="P2726" t="s">
        <v>120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3</v>
      </c>
      <c r="AT2726" s="1" t="s">
        <v>78</v>
      </c>
      <c r="AU2726" s="1" t="s">
        <v>78</v>
      </c>
      <c r="AV2726" s="1">
        <v>0</v>
      </c>
      <c r="AW2726" s="1">
        <v>0</v>
      </c>
      <c r="AX2726" t="s">
        <v>768</v>
      </c>
    </row>
    <row r="2727" spans="1:50" x14ac:dyDescent="0.25">
      <c r="A2727" t="s">
        <v>7338</v>
      </c>
      <c r="B2727" t="s">
        <v>6870</v>
      </c>
      <c r="C2727" t="s">
        <v>143</v>
      </c>
      <c r="D2727" t="s">
        <v>7339</v>
      </c>
      <c r="E2727" t="s">
        <v>76</v>
      </c>
      <c r="F2727" t="s">
        <v>741</v>
      </c>
      <c r="G2727" t="s">
        <v>56</v>
      </c>
      <c r="H2727" t="s">
        <v>757</v>
      </c>
      <c r="I2727" t="s">
        <v>58</v>
      </c>
      <c r="J2727" t="s">
        <v>740</v>
      </c>
      <c r="K2727" t="s">
        <v>742</v>
      </c>
      <c r="L2727" t="s">
        <v>6874</v>
      </c>
      <c r="M2727" t="s">
        <v>2911</v>
      </c>
      <c r="N2727" t="s">
        <v>76</v>
      </c>
      <c r="O2727" t="s">
        <v>76</v>
      </c>
      <c r="P2727" t="s">
        <v>65</v>
      </c>
      <c r="Q2727">
        <v>36</v>
      </c>
      <c r="R2727">
        <v>36</v>
      </c>
      <c r="S2727">
        <v>36</v>
      </c>
      <c r="T2727">
        <v>36</v>
      </c>
      <c r="U2727">
        <v>20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37</v>
      </c>
      <c r="AF2727">
        <v>0</v>
      </c>
      <c r="AG2727">
        <v>0</v>
      </c>
      <c r="AH2727">
        <v>84</v>
      </c>
      <c r="AI2727">
        <v>121</v>
      </c>
      <c r="AJ2727">
        <v>84</v>
      </c>
      <c r="AT2727" s="1">
        <v>908.34670000000006</v>
      </c>
      <c r="AU2727" s="1">
        <v>32700.481200000002</v>
      </c>
      <c r="AV2727" s="1">
        <v>109909.9507</v>
      </c>
      <c r="AW2727" s="1">
        <v>0</v>
      </c>
      <c r="AX2727" t="s">
        <v>742</v>
      </c>
    </row>
    <row r="2728" spans="1:50" x14ac:dyDescent="0.25">
      <c r="A2728" t="s">
        <v>7340</v>
      </c>
      <c r="B2728" t="s">
        <v>6870</v>
      </c>
      <c r="C2728" t="s">
        <v>6885</v>
      </c>
      <c r="D2728" t="s">
        <v>7341</v>
      </c>
      <c r="E2728" t="s">
        <v>76</v>
      </c>
      <c r="F2728" t="s">
        <v>1789</v>
      </c>
      <c r="G2728" t="s">
        <v>56</v>
      </c>
      <c r="H2728" t="s">
        <v>757</v>
      </c>
      <c r="I2728" t="s">
        <v>58</v>
      </c>
      <c r="J2728" t="s">
        <v>1790</v>
      </c>
      <c r="K2728" t="s">
        <v>1791</v>
      </c>
      <c r="L2728" t="s">
        <v>6874</v>
      </c>
      <c r="M2728" t="s">
        <v>6887</v>
      </c>
      <c r="N2728" t="s">
        <v>76</v>
      </c>
      <c r="O2728" t="s">
        <v>76</v>
      </c>
      <c r="P2728" t="s">
        <v>65</v>
      </c>
      <c r="Q2728">
        <v>639</v>
      </c>
      <c r="R2728">
        <v>639</v>
      </c>
      <c r="S2728">
        <v>639</v>
      </c>
      <c r="T2728">
        <v>555</v>
      </c>
      <c r="U2728">
        <v>555</v>
      </c>
      <c r="V2728">
        <v>289</v>
      </c>
      <c r="W2728">
        <v>289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84</v>
      </c>
      <c r="AI2728">
        <v>84</v>
      </c>
      <c r="AJ2728">
        <v>0</v>
      </c>
      <c r="AT2728" s="1">
        <v>576.35</v>
      </c>
      <c r="AU2728" s="1">
        <v>368287.65</v>
      </c>
      <c r="AV2728" s="1">
        <v>48413.4</v>
      </c>
      <c r="AW2728" s="1">
        <v>0</v>
      </c>
      <c r="AX2728" t="s">
        <v>1791</v>
      </c>
    </row>
    <row r="2729" spans="1:50" x14ac:dyDescent="0.25">
      <c r="A2729" t="s">
        <v>7342</v>
      </c>
      <c r="B2729" t="s">
        <v>6870</v>
      </c>
      <c r="C2729" t="s">
        <v>171</v>
      </c>
      <c r="D2729" t="s">
        <v>7343</v>
      </c>
      <c r="E2729" t="s">
        <v>76</v>
      </c>
      <c r="F2729" t="s">
        <v>665</v>
      </c>
      <c r="G2729" t="s">
        <v>71</v>
      </c>
      <c r="H2729" t="s">
        <v>6890</v>
      </c>
      <c r="I2729" t="s">
        <v>73</v>
      </c>
      <c r="J2729" t="s">
        <v>666</v>
      </c>
      <c r="K2729" t="s">
        <v>667</v>
      </c>
      <c r="L2729" t="s">
        <v>6874</v>
      </c>
      <c r="M2729" t="s">
        <v>2911</v>
      </c>
      <c r="N2729" t="s">
        <v>76</v>
      </c>
      <c r="O2729" t="s">
        <v>76</v>
      </c>
      <c r="P2729" t="s">
        <v>110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630</v>
      </c>
      <c r="AI2729">
        <v>630</v>
      </c>
      <c r="AJ2729">
        <v>180</v>
      </c>
      <c r="AT2729" s="1">
        <v>636.14729999999997</v>
      </c>
      <c r="AU2729" s="1">
        <v>0</v>
      </c>
      <c r="AV2729" s="1">
        <v>400772.799</v>
      </c>
      <c r="AW2729" s="1">
        <v>0</v>
      </c>
      <c r="AX2729" t="s">
        <v>667</v>
      </c>
    </row>
    <row r="2730" spans="1:50" x14ac:dyDescent="0.25">
      <c r="A2730" t="s">
        <v>8666</v>
      </c>
      <c r="B2730" t="s">
        <v>6870</v>
      </c>
      <c r="C2730" t="s">
        <v>143</v>
      </c>
      <c r="D2730" t="s">
        <v>8667</v>
      </c>
      <c r="E2730" t="s">
        <v>1294</v>
      </c>
      <c r="F2730" t="s">
        <v>55</v>
      </c>
      <c r="G2730" t="s">
        <v>56</v>
      </c>
      <c r="H2730" t="s">
        <v>757</v>
      </c>
      <c r="I2730" t="s">
        <v>58</v>
      </c>
      <c r="J2730" t="s">
        <v>59</v>
      </c>
      <c r="K2730" t="s">
        <v>60</v>
      </c>
      <c r="L2730" t="s">
        <v>6874</v>
      </c>
      <c r="M2730" t="s">
        <v>2911</v>
      </c>
      <c r="N2730" t="s">
        <v>76</v>
      </c>
      <c r="O2730" t="s">
        <v>757</v>
      </c>
      <c r="P2730" t="s">
        <v>65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2</v>
      </c>
      <c r="AT2730" s="1" t="s">
        <v>78</v>
      </c>
      <c r="AU2730" s="1" t="s">
        <v>78</v>
      </c>
      <c r="AV2730" s="1">
        <v>0</v>
      </c>
      <c r="AW2730" s="1">
        <v>0</v>
      </c>
      <c r="AX2730" t="s">
        <v>60</v>
      </c>
    </row>
    <row r="2731" spans="1:50" x14ac:dyDescent="0.25">
      <c r="A2731" t="s">
        <v>7344</v>
      </c>
      <c r="B2731" t="s">
        <v>6870</v>
      </c>
      <c r="C2731" t="s">
        <v>6879</v>
      </c>
      <c r="D2731" t="s">
        <v>7345</v>
      </c>
      <c r="E2731" t="s">
        <v>76</v>
      </c>
      <c r="F2731" t="s">
        <v>612</v>
      </c>
      <c r="G2731" t="s">
        <v>56</v>
      </c>
      <c r="H2731" t="s">
        <v>757</v>
      </c>
      <c r="I2731" t="s">
        <v>90</v>
      </c>
      <c r="J2731" t="s">
        <v>307</v>
      </c>
      <c r="K2731" t="s">
        <v>613</v>
      </c>
      <c r="L2731" t="s">
        <v>6874</v>
      </c>
      <c r="M2731" t="s">
        <v>6881</v>
      </c>
      <c r="N2731" t="s">
        <v>76</v>
      </c>
      <c r="O2731" t="s">
        <v>64</v>
      </c>
      <c r="P2731" t="s">
        <v>65</v>
      </c>
      <c r="Q2731">
        <v>541</v>
      </c>
      <c r="R2731">
        <v>464</v>
      </c>
      <c r="S2731">
        <v>464</v>
      </c>
      <c r="T2731">
        <v>464</v>
      </c>
      <c r="U2731">
        <v>314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1296</v>
      </c>
      <c r="AG2731">
        <v>0</v>
      </c>
      <c r="AH2731">
        <v>168</v>
      </c>
      <c r="AI2731">
        <v>1464</v>
      </c>
      <c r="AJ2731">
        <v>96</v>
      </c>
      <c r="AT2731" s="1">
        <v>475.63</v>
      </c>
      <c r="AU2731" s="1">
        <v>257315.83</v>
      </c>
      <c r="AV2731" s="1">
        <v>696322.32</v>
      </c>
      <c r="AW2731" s="1">
        <v>0</v>
      </c>
      <c r="AX2731" t="s">
        <v>613</v>
      </c>
    </row>
    <row r="2732" spans="1:50" x14ac:dyDescent="0.25">
      <c r="A2732" t="s">
        <v>7346</v>
      </c>
      <c r="B2732" t="s">
        <v>6870</v>
      </c>
      <c r="C2732" t="s">
        <v>171</v>
      </c>
      <c r="D2732" t="s">
        <v>7347</v>
      </c>
      <c r="E2732" t="s">
        <v>76</v>
      </c>
      <c r="F2732" t="s">
        <v>1214</v>
      </c>
      <c r="G2732" t="s">
        <v>71</v>
      </c>
      <c r="H2732" t="s">
        <v>757</v>
      </c>
      <c r="I2732" t="s">
        <v>107</v>
      </c>
      <c r="J2732" t="s">
        <v>1215</v>
      </c>
      <c r="K2732" t="s">
        <v>1216</v>
      </c>
      <c r="L2732" t="s">
        <v>6874</v>
      </c>
      <c r="M2732" t="s">
        <v>2911</v>
      </c>
      <c r="N2732" t="s">
        <v>76</v>
      </c>
      <c r="O2732" t="s">
        <v>76</v>
      </c>
      <c r="P2732" t="s">
        <v>65</v>
      </c>
      <c r="Q2732">
        <v>484</v>
      </c>
      <c r="R2732">
        <v>484</v>
      </c>
      <c r="S2732">
        <v>430</v>
      </c>
      <c r="T2732">
        <v>429</v>
      </c>
      <c r="U2732">
        <v>429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T2732" s="1">
        <v>507.52350000000001</v>
      </c>
      <c r="AU2732" s="1">
        <v>245641.37400000001</v>
      </c>
      <c r="AV2732" s="1">
        <v>0</v>
      </c>
      <c r="AW2732" s="1">
        <v>0</v>
      </c>
      <c r="AX2732" t="s">
        <v>1216</v>
      </c>
    </row>
    <row r="2733" spans="1:50" x14ac:dyDescent="0.25">
      <c r="A2733" t="s">
        <v>7348</v>
      </c>
      <c r="B2733" t="s">
        <v>6870</v>
      </c>
      <c r="C2733" t="s">
        <v>143</v>
      </c>
      <c r="D2733" t="s">
        <v>7349</v>
      </c>
      <c r="E2733" t="s">
        <v>76</v>
      </c>
      <c r="F2733" t="s">
        <v>159</v>
      </c>
      <c r="G2733" t="s">
        <v>56</v>
      </c>
      <c r="H2733" t="s">
        <v>757</v>
      </c>
      <c r="I2733" t="s">
        <v>90</v>
      </c>
      <c r="J2733" t="s">
        <v>91</v>
      </c>
      <c r="K2733" t="s">
        <v>160</v>
      </c>
      <c r="L2733" t="s">
        <v>6874</v>
      </c>
      <c r="M2733" t="s">
        <v>2911</v>
      </c>
      <c r="N2733" t="s">
        <v>76</v>
      </c>
      <c r="O2733" t="s">
        <v>76</v>
      </c>
      <c r="P2733" t="s">
        <v>65</v>
      </c>
      <c r="Q2733">
        <v>330</v>
      </c>
      <c r="R2733">
        <v>330</v>
      </c>
      <c r="S2733">
        <v>330</v>
      </c>
      <c r="T2733">
        <v>330</v>
      </c>
      <c r="U2733">
        <v>330</v>
      </c>
      <c r="V2733">
        <v>250</v>
      </c>
      <c r="W2733">
        <v>170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80</v>
      </c>
      <c r="AG2733">
        <v>0</v>
      </c>
      <c r="AH2733">
        <v>0</v>
      </c>
      <c r="AI2733">
        <v>80</v>
      </c>
      <c r="AJ2733">
        <v>0</v>
      </c>
      <c r="AT2733" s="1">
        <v>493.07</v>
      </c>
      <c r="AU2733" s="1">
        <v>162713.1</v>
      </c>
      <c r="AV2733" s="1">
        <v>39445.599999999999</v>
      </c>
      <c r="AW2733" s="1">
        <v>0</v>
      </c>
      <c r="AX2733" t="s">
        <v>160</v>
      </c>
    </row>
    <row r="2734" spans="1:50" x14ac:dyDescent="0.25">
      <c r="A2734" t="s">
        <v>7350</v>
      </c>
      <c r="B2734" t="s">
        <v>6870</v>
      </c>
      <c r="C2734" t="s">
        <v>6894</v>
      </c>
      <c r="D2734" t="s">
        <v>7351</v>
      </c>
      <c r="E2734" t="s">
        <v>76</v>
      </c>
      <c r="F2734" t="s">
        <v>242</v>
      </c>
      <c r="G2734" t="s">
        <v>56</v>
      </c>
      <c r="H2734" t="s">
        <v>757</v>
      </c>
      <c r="I2734" t="s">
        <v>58</v>
      </c>
      <c r="J2734" t="s">
        <v>243</v>
      </c>
      <c r="K2734" t="s">
        <v>244</v>
      </c>
      <c r="L2734" t="s">
        <v>6874</v>
      </c>
      <c r="M2734" t="s">
        <v>2911</v>
      </c>
      <c r="N2734" t="s">
        <v>76</v>
      </c>
      <c r="O2734" t="s">
        <v>76</v>
      </c>
      <c r="P2734" t="s">
        <v>65</v>
      </c>
      <c r="Q2734">
        <v>444</v>
      </c>
      <c r="R2734">
        <v>444</v>
      </c>
      <c r="S2734">
        <v>444</v>
      </c>
      <c r="T2734">
        <v>444</v>
      </c>
      <c r="U2734">
        <v>444</v>
      </c>
      <c r="V2734">
        <v>444</v>
      </c>
      <c r="W2734">
        <v>39</v>
      </c>
      <c r="X2734">
        <v>1</v>
      </c>
      <c r="Y2734">
        <v>1</v>
      </c>
      <c r="Z2734">
        <v>1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T2734" s="1">
        <v>876.9</v>
      </c>
      <c r="AU2734" s="1">
        <v>389343.6</v>
      </c>
      <c r="AV2734" s="1">
        <v>0</v>
      </c>
      <c r="AW2734" s="1">
        <v>876.9</v>
      </c>
      <c r="AX2734" t="s">
        <v>244</v>
      </c>
    </row>
    <row r="2735" spans="1:50" x14ac:dyDescent="0.25">
      <c r="A2735" t="s">
        <v>7352</v>
      </c>
      <c r="B2735" t="s">
        <v>6870</v>
      </c>
      <c r="C2735" t="s">
        <v>2104</v>
      </c>
      <c r="D2735" t="s">
        <v>7353</v>
      </c>
      <c r="E2735" t="s">
        <v>76</v>
      </c>
      <c r="F2735" t="s">
        <v>1000</v>
      </c>
      <c r="G2735" t="s">
        <v>71</v>
      </c>
      <c r="H2735" t="s">
        <v>76</v>
      </c>
      <c r="I2735" t="s">
        <v>73</v>
      </c>
      <c r="J2735" t="s">
        <v>1001</v>
      </c>
      <c r="K2735" t="s">
        <v>1002</v>
      </c>
      <c r="L2735" t="s">
        <v>6874</v>
      </c>
      <c r="M2735" t="s">
        <v>7354</v>
      </c>
      <c r="N2735" t="s">
        <v>76</v>
      </c>
      <c r="O2735" t="s">
        <v>76</v>
      </c>
      <c r="P2735" t="s">
        <v>110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T2735" s="1" t="s">
        <v>78</v>
      </c>
      <c r="AU2735" s="1" t="s">
        <v>78</v>
      </c>
      <c r="AV2735" s="1">
        <v>0</v>
      </c>
      <c r="AW2735" s="1">
        <v>0</v>
      </c>
      <c r="AX2735" t="s">
        <v>1002</v>
      </c>
    </row>
    <row r="2736" spans="1:50" x14ac:dyDescent="0.25">
      <c r="A2736" t="s">
        <v>7355</v>
      </c>
      <c r="B2736" t="s">
        <v>6870</v>
      </c>
      <c r="C2736" t="s">
        <v>143</v>
      </c>
      <c r="D2736" t="s">
        <v>7356</v>
      </c>
      <c r="E2736" t="s">
        <v>76</v>
      </c>
      <c r="F2736" t="s">
        <v>741</v>
      </c>
      <c r="G2736" t="s">
        <v>56</v>
      </c>
      <c r="H2736" t="s">
        <v>757</v>
      </c>
      <c r="I2736" t="s">
        <v>58</v>
      </c>
      <c r="J2736" t="s">
        <v>740</v>
      </c>
      <c r="K2736" t="s">
        <v>742</v>
      </c>
      <c r="L2736" t="s">
        <v>6874</v>
      </c>
      <c r="M2736" t="s">
        <v>2911</v>
      </c>
      <c r="N2736" t="s">
        <v>76</v>
      </c>
      <c r="O2736" t="s">
        <v>76</v>
      </c>
      <c r="P2736" t="s">
        <v>65</v>
      </c>
      <c r="Q2736">
        <v>219</v>
      </c>
      <c r="R2736">
        <v>211</v>
      </c>
      <c r="S2736">
        <v>183</v>
      </c>
      <c r="T2736">
        <v>183</v>
      </c>
      <c r="U2736">
        <v>183</v>
      </c>
      <c r="V2736">
        <v>99</v>
      </c>
      <c r="W2736">
        <v>99</v>
      </c>
      <c r="X2736">
        <v>15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T2736" s="1">
        <v>762.19</v>
      </c>
      <c r="AU2736" s="1">
        <v>166919.61000000002</v>
      </c>
      <c r="AV2736" s="1">
        <v>0</v>
      </c>
      <c r="AW2736" s="1">
        <v>11432.85</v>
      </c>
      <c r="AX2736" t="s">
        <v>742</v>
      </c>
    </row>
    <row r="2737" spans="1:50" x14ac:dyDescent="0.25">
      <c r="A2737" t="s">
        <v>7357</v>
      </c>
      <c r="B2737" t="s">
        <v>6870</v>
      </c>
      <c r="C2737" t="s">
        <v>171</v>
      </c>
      <c r="D2737" t="s">
        <v>7358</v>
      </c>
      <c r="E2737" t="s">
        <v>76</v>
      </c>
      <c r="F2737" t="s">
        <v>1591</v>
      </c>
      <c r="G2737" t="s">
        <v>71</v>
      </c>
      <c r="H2737" t="s">
        <v>757</v>
      </c>
      <c r="I2737" t="s">
        <v>674</v>
      </c>
      <c r="J2737" t="s">
        <v>1592</v>
      </c>
      <c r="K2737" t="s">
        <v>1593</v>
      </c>
      <c r="L2737" t="s">
        <v>6874</v>
      </c>
      <c r="M2737" t="s">
        <v>2911</v>
      </c>
      <c r="N2737" t="s">
        <v>76</v>
      </c>
      <c r="O2737" t="s">
        <v>76</v>
      </c>
      <c r="P2737" t="s">
        <v>65</v>
      </c>
      <c r="Q2737">
        <v>47</v>
      </c>
      <c r="R2737">
        <v>47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828</v>
      </c>
      <c r="AG2737">
        <v>0</v>
      </c>
      <c r="AH2737">
        <v>0</v>
      </c>
      <c r="AI2737">
        <v>828</v>
      </c>
      <c r="AJ2737">
        <v>0</v>
      </c>
      <c r="AT2737" s="1">
        <v>384.27</v>
      </c>
      <c r="AU2737" s="1">
        <v>18060.689999999999</v>
      </c>
      <c r="AV2737" s="1">
        <v>318175.56</v>
      </c>
      <c r="AW2737" s="1">
        <v>0</v>
      </c>
      <c r="AX2737" t="s">
        <v>1593</v>
      </c>
    </row>
    <row r="2738" spans="1:50" x14ac:dyDescent="0.25">
      <c r="A2738" t="s">
        <v>7359</v>
      </c>
      <c r="B2738" t="s">
        <v>6870</v>
      </c>
      <c r="C2738" t="s">
        <v>143</v>
      </c>
      <c r="D2738" t="s">
        <v>7360</v>
      </c>
      <c r="E2738" t="s">
        <v>76</v>
      </c>
      <c r="F2738" t="s">
        <v>1506</v>
      </c>
      <c r="G2738" t="s">
        <v>116</v>
      </c>
      <c r="H2738" t="s">
        <v>117</v>
      </c>
      <c r="I2738" t="s">
        <v>117</v>
      </c>
      <c r="J2738" t="s">
        <v>1507</v>
      </c>
      <c r="K2738" t="s">
        <v>1508</v>
      </c>
      <c r="L2738" t="s">
        <v>6874</v>
      </c>
      <c r="M2738" t="s">
        <v>2911</v>
      </c>
      <c r="N2738" t="s">
        <v>76</v>
      </c>
      <c r="O2738" t="s">
        <v>76</v>
      </c>
      <c r="P2738" t="s">
        <v>120</v>
      </c>
      <c r="Q2738">
        <v>214</v>
      </c>
      <c r="R2738">
        <v>214</v>
      </c>
      <c r="S2738">
        <v>214</v>
      </c>
      <c r="T2738">
        <v>214</v>
      </c>
      <c r="U2738">
        <v>214</v>
      </c>
      <c r="V2738">
        <v>214</v>
      </c>
      <c r="W2738">
        <v>214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T2738" s="1">
        <v>817.57</v>
      </c>
      <c r="AU2738" s="1">
        <v>174959.98</v>
      </c>
      <c r="AV2738" s="1">
        <v>0</v>
      </c>
      <c r="AW2738" s="1">
        <v>0</v>
      </c>
      <c r="AX2738" t="s">
        <v>1508</v>
      </c>
    </row>
    <row r="2739" spans="1:50" x14ac:dyDescent="0.25">
      <c r="A2739" t="s">
        <v>7361</v>
      </c>
      <c r="B2739" t="s">
        <v>6870</v>
      </c>
      <c r="C2739" t="s">
        <v>143</v>
      </c>
      <c r="D2739" t="s">
        <v>7362</v>
      </c>
      <c r="E2739" t="s">
        <v>76</v>
      </c>
      <c r="F2739" t="s">
        <v>1267</v>
      </c>
      <c r="G2739" t="s">
        <v>56</v>
      </c>
      <c r="H2739" t="s">
        <v>757</v>
      </c>
      <c r="I2739" t="s">
        <v>90</v>
      </c>
      <c r="J2739" t="s">
        <v>91</v>
      </c>
      <c r="K2739" t="s">
        <v>1268</v>
      </c>
      <c r="L2739" t="s">
        <v>6874</v>
      </c>
      <c r="M2739" t="s">
        <v>2911</v>
      </c>
      <c r="N2739" t="s">
        <v>76</v>
      </c>
      <c r="O2739" t="s">
        <v>757</v>
      </c>
      <c r="P2739" t="s">
        <v>65</v>
      </c>
      <c r="Q2739">
        <v>246</v>
      </c>
      <c r="R2739">
        <v>176</v>
      </c>
      <c r="S2739">
        <v>176</v>
      </c>
      <c r="T2739">
        <v>176</v>
      </c>
      <c r="U2739">
        <v>152</v>
      </c>
      <c r="V2739">
        <v>104</v>
      </c>
      <c r="W2739">
        <v>1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120</v>
      </c>
      <c r="AG2739">
        <v>24</v>
      </c>
      <c r="AH2739">
        <v>0</v>
      </c>
      <c r="AI2739">
        <v>144</v>
      </c>
      <c r="AJ2739">
        <v>24</v>
      </c>
      <c r="AT2739" s="1">
        <v>512.09</v>
      </c>
      <c r="AU2739" s="1">
        <v>125974.14000000001</v>
      </c>
      <c r="AV2739" s="1">
        <v>73740.960000000006</v>
      </c>
      <c r="AW2739" s="1">
        <v>0</v>
      </c>
      <c r="AX2739" t="s">
        <v>1268</v>
      </c>
    </row>
    <row r="2740" spans="1:50" x14ac:dyDescent="0.25">
      <c r="A2740" t="s">
        <v>7363</v>
      </c>
      <c r="B2740" t="s">
        <v>6870</v>
      </c>
      <c r="C2740" t="s">
        <v>6909</v>
      </c>
      <c r="D2740" t="s">
        <v>7364</v>
      </c>
      <c r="E2740" t="s">
        <v>76</v>
      </c>
      <c r="F2740" t="s">
        <v>504</v>
      </c>
      <c r="G2740" t="s">
        <v>56</v>
      </c>
      <c r="H2740" t="s">
        <v>757</v>
      </c>
      <c r="I2740" t="s">
        <v>90</v>
      </c>
      <c r="J2740" t="s">
        <v>505</v>
      </c>
      <c r="K2740" t="s">
        <v>506</v>
      </c>
      <c r="L2740" t="s">
        <v>6874</v>
      </c>
      <c r="M2740" t="s">
        <v>6887</v>
      </c>
      <c r="N2740" t="s">
        <v>76</v>
      </c>
      <c r="O2740" t="s">
        <v>76</v>
      </c>
      <c r="P2740" t="s">
        <v>65</v>
      </c>
      <c r="Q2740">
        <v>526</v>
      </c>
      <c r="R2740">
        <v>418</v>
      </c>
      <c r="S2740">
        <v>383</v>
      </c>
      <c r="T2740">
        <v>383</v>
      </c>
      <c r="U2740">
        <v>383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1171</v>
      </c>
      <c r="AG2740">
        <v>0</v>
      </c>
      <c r="AH2740">
        <v>0</v>
      </c>
      <c r="AI2740">
        <v>1171</v>
      </c>
      <c r="AJ2740">
        <v>216</v>
      </c>
      <c r="AT2740" s="1">
        <v>461.13</v>
      </c>
      <c r="AU2740" s="1">
        <v>242554.38</v>
      </c>
      <c r="AV2740" s="1">
        <v>539983.23</v>
      </c>
      <c r="AW2740" s="1">
        <v>0</v>
      </c>
      <c r="AX2740" t="s">
        <v>506</v>
      </c>
    </row>
    <row r="2741" spans="1:50" x14ac:dyDescent="0.25">
      <c r="A2741" t="s">
        <v>7365</v>
      </c>
      <c r="B2741" t="s">
        <v>6870</v>
      </c>
      <c r="C2741" t="s">
        <v>171</v>
      </c>
      <c r="D2741" t="s">
        <v>7366</v>
      </c>
      <c r="E2741" t="s">
        <v>76</v>
      </c>
      <c r="F2741" t="s">
        <v>665</v>
      </c>
      <c r="G2741" t="s">
        <v>71</v>
      </c>
      <c r="H2741" t="s">
        <v>6890</v>
      </c>
      <c r="I2741" t="s">
        <v>73</v>
      </c>
      <c r="J2741" t="s">
        <v>666</v>
      </c>
      <c r="K2741" t="s">
        <v>667</v>
      </c>
      <c r="L2741" t="s">
        <v>6874</v>
      </c>
      <c r="M2741" t="s">
        <v>2911</v>
      </c>
      <c r="N2741" t="s">
        <v>76</v>
      </c>
      <c r="O2741" t="s">
        <v>76</v>
      </c>
      <c r="P2741" t="s">
        <v>110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540</v>
      </c>
      <c r="AI2741">
        <v>540</v>
      </c>
      <c r="AJ2741">
        <v>270</v>
      </c>
      <c r="AT2741" s="1">
        <v>566.56640000000004</v>
      </c>
      <c r="AU2741" s="1">
        <v>0</v>
      </c>
      <c r="AV2741" s="1">
        <v>305945.85600000003</v>
      </c>
      <c r="AW2741" s="1">
        <v>0</v>
      </c>
      <c r="AX2741" t="s">
        <v>667</v>
      </c>
    </row>
    <row r="2742" spans="1:50" x14ac:dyDescent="0.25">
      <c r="A2742" t="s">
        <v>8668</v>
      </c>
      <c r="B2742" t="s">
        <v>6870</v>
      </c>
      <c r="C2742" t="s">
        <v>171</v>
      </c>
      <c r="D2742" t="s">
        <v>8669</v>
      </c>
      <c r="E2742" t="s">
        <v>76</v>
      </c>
      <c r="F2742" t="s">
        <v>665</v>
      </c>
      <c r="G2742" t="s">
        <v>71</v>
      </c>
      <c r="H2742" t="s">
        <v>6890</v>
      </c>
      <c r="I2742" t="s">
        <v>73</v>
      </c>
      <c r="J2742" t="s">
        <v>666</v>
      </c>
      <c r="K2742" t="s">
        <v>667</v>
      </c>
      <c r="L2742" t="s">
        <v>6874</v>
      </c>
      <c r="M2742" t="s">
        <v>2911</v>
      </c>
      <c r="N2742" t="s">
        <v>76</v>
      </c>
      <c r="O2742" t="s">
        <v>76</v>
      </c>
      <c r="P2742" t="s">
        <v>110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12</v>
      </c>
      <c r="AT2742" s="1" t="s">
        <v>78</v>
      </c>
      <c r="AU2742" s="1" t="s">
        <v>78</v>
      </c>
      <c r="AV2742" s="1">
        <v>0</v>
      </c>
      <c r="AW2742" s="1">
        <v>0</v>
      </c>
      <c r="AX2742" t="s">
        <v>667</v>
      </c>
    </row>
    <row r="2743" spans="1:50" x14ac:dyDescent="0.25">
      <c r="A2743" t="s">
        <v>7367</v>
      </c>
      <c r="B2743" t="s">
        <v>6870</v>
      </c>
      <c r="C2743" t="s">
        <v>143</v>
      </c>
      <c r="D2743" t="s">
        <v>7368</v>
      </c>
      <c r="E2743" t="s">
        <v>4202</v>
      </c>
      <c r="F2743" t="s">
        <v>1652</v>
      </c>
      <c r="G2743" t="s">
        <v>116</v>
      </c>
      <c r="H2743" t="s">
        <v>117</v>
      </c>
      <c r="I2743" t="s">
        <v>117</v>
      </c>
      <c r="J2743" t="s">
        <v>118</v>
      </c>
      <c r="K2743" t="s">
        <v>1653</v>
      </c>
      <c r="L2743" t="s">
        <v>6874</v>
      </c>
      <c r="M2743" t="s">
        <v>2911</v>
      </c>
      <c r="N2743" t="s">
        <v>76</v>
      </c>
      <c r="O2743" t="s">
        <v>117</v>
      </c>
      <c r="P2743" t="s">
        <v>120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T2743" s="1" t="s">
        <v>78</v>
      </c>
      <c r="AU2743" s="1" t="s">
        <v>78</v>
      </c>
      <c r="AV2743" s="1">
        <v>0</v>
      </c>
      <c r="AW2743" s="1">
        <v>0</v>
      </c>
      <c r="AX2743" t="s">
        <v>1653</v>
      </c>
    </row>
    <row r="2744" spans="1:50" x14ac:dyDescent="0.25">
      <c r="A2744" t="s">
        <v>7369</v>
      </c>
      <c r="B2744" t="s">
        <v>6870</v>
      </c>
      <c r="C2744" t="s">
        <v>609</v>
      </c>
      <c r="D2744" t="s">
        <v>7370</v>
      </c>
      <c r="E2744" t="s">
        <v>76</v>
      </c>
      <c r="F2744" t="s">
        <v>2233</v>
      </c>
      <c r="G2744" t="s">
        <v>56</v>
      </c>
      <c r="H2744" t="s">
        <v>6873</v>
      </c>
      <c r="I2744" t="s">
        <v>90</v>
      </c>
      <c r="J2744" t="s">
        <v>505</v>
      </c>
      <c r="K2744" t="s">
        <v>2234</v>
      </c>
      <c r="L2744" t="s">
        <v>6874</v>
      </c>
      <c r="M2744" t="s">
        <v>6911</v>
      </c>
      <c r="N2744" t="s">
        <v>76</v>
      </c>
      <c r="O2744" t="s">
        <v>76</v>
      </c>
      <c r="P2744" t="s">
        <v>6875</v>
      </c>
      <c r="Q2744">
        <v>1225</v>
      </c>
      <c r="R2744">
        <v>1225</v>
      </c>
      <c r="S2744">
        <v>1225</v>
      </c>
      <c r="T2744">
        <v>1225</v>
      </c>
      <c r="U2744">
        <v>1225</v>
      </c>
      <c r="V2744">
        <v>1225</v>
      </c>
      <c r="W2744">
        <v>875</v>
      </c>
      <c r="X2744">
        <v>425</v>
      </c>
      <c r="Y2744">
        <v>130</v>
      </c>
      <c r="Z2744">
        <v>130</v>
      </c>
      <c r="AA2744">
        <v>130</v>
      </c>
      <c r="AB2744">
        <v>130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T2744" s="1">
        <v>460.4</v>
      </c>
      <c r="AU2744" s="1">
        <v>563990</v>
      </c>
      <c r="AV2744" s="1">
        <v>0</v>
      </c>
      <c r="AW2744" s="1">
        <v>195670</v>
      </c>
      <c r="AX2744" t="s">
        <v>2234</v>
      </c>
    </row>
    <row r="2745" spans="1:50" x14ac:dyDescent="0.25">
      <c r="A2745" t="s">
        <v>7371</v>
      </c>
      <c r="B2745" t="s">
        <v>6870</v>
      </c>
      <c r="C2745" t="s">
        <v>7234</v>
      </c>
      <c r="D2745" t="s">
        <v>7372</v>
      </c>
      <c r="E2745" t="s">
        <v>76</v>
      </c>
      <c r="F2745" t="s">
        <v>2233</v>
      </c>
      <c r="G2745" t="s">
        <v>56</v>
      </c>
      <c r="H2745" t="s">
        <v>6873</v>
      </c>
      <c r="I2745" t="s">
        <v>90</v>
      </c>
      <c r="J2745" t="s">
        <v>505</v>
      </c>
      <c r="K2745" t="s">
        <v>2234</v>
      </c>
      <c r="L2745" t="s">
        <v>6874</v>
      </c>
      <c r="M2745" t="s">
        <v>6996</v>
      </c>
      <c r="N2745" t="s">
        <v>76</v>
      </c>
      <c r="O2745" t="s">
        <v>76</v>
      </c>
      <c r="P2745" t="s">
        <v>6875</v>
      </c>
      <c r="Q2745">
        <v>47</v>
      </c>
      <c r="R2745">
        <v>47</v>
      </c>
      <c r="S2745">
        <v>47</v>
      </c>
      <c r="T2745">
        <v>5</v>
      </c>
      <c r="U2745">
        <v>5</v>
      </c>
      <c r="V2745">
        <v>5</v>
      </c>
      <c r="W2745">
        <v>5</v>
      </c>
      <c r="X2745">
        <v>5</v>
      </c>
      <c r="Y2745">
        <v>5</v>
      </c>
      <c r="Z2745">
        <v>5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534</v>
      </c>
      <c r="AG2745">
        <v>0</v>
      </c>
      <c r="AH2745">
        <v>0</v>
      </c>
      <c r="AI2745">
        <v>534</v>
      </c>
      <c r="AJ2745">
        <v>0</v>
      </c>
      <c r="AT2745" s="1">
        <v>473.98</v>
      </c>
      <c r="AU2745" s="1">
        <v>22277.06</v>
      </c>
      <c r="AV2745" s="1">
        <v>253105.32</v>
      </c>
      <c r="AW2745" s="1">
        <v>2369.9</v>
      </c>
      <c r="AX2745" t="s">
        <v>2234</v>
      </c>
    </row>
    <row r="2746" spans="1:50" x14ac:dyDescent="0.25">
      <c r="A2746" t="s">
        <v>7373</v>
      </c>
      <c r="B2746" t="s">
        <v>6870</v>
      </c>
      <c r="C2746" t="s">
        <v>143</v>
      </c>
      <c r="D2746" t="s">
        <v>7374</v>
      </c>
      <c r="E2746" t="s">
        <v>76</v>
      </c>
      <c r="F2746" t="s">
        <v>1077</v>
      </c>
      <c r="G2746" t="s">
        <v>56</v>
      </c>
      <c r="H2746" t="s">
        <v>757</v>
      </c>
      <c r="I2746" t="s">
        <v>58</v>
      </c>
      <c r="J2746" t="s">
        <v>1078</v>
      </c>
      <c r="K2746" t="s">
        <v>1079</v>
      </c>
      <c r="L2746" t="s">
        <v>6874</v>
      </c>
      <c r="M2746" t="s">
        <v>2911</v>
      </c>
      <c r="N2746" t="s">
        <v>76</v>
      </c>
      <c r="O2746" t="s">
        <v>76</v>
      </c>
      <c r="P2746" t="s">
        <v>65</v>
      </c>
      <c r="Q2746">
        <v>444</v>
      </c>
      <c r="R2746">
        <v>444</v>
      </c>
      <c r="S2746">
        <v>444</v>
      </c>
      <c r="T2746">
        <v>444</v>
      </c>
      <c r="U2746">
        <v>444</v>
      </c>
      <c r="V2746">
        <v>360</v>
      </c>
      <c r="W2746">
        <v>360</v>
      </c>
      <c r="X2746">
        <v>12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T2746" s="1">
        <v>704.35</v>
      </c>
      <c r="AU2746" s="1">
        <v>312731.40000000002</v>
      </c>
      <c r="AV2746" s="1">
        <v>0</v>
      </c>
      <c r="AW2746" s="1">
        <v>8452.2000000000007</v>
      </c>
      <c r="AX2746" t="s">
        <v>1079</v>
      </c>
    </row>
    <row r="2747" spans="1:50" x14ac:dyDescent="0.25">
      <c r="A2747" t="s">
        <v>7375</v>
      </c>
      <c r="B2747" t="s">
        <v>6870</v>
      </c>
      <c r="C2747" t="s">
        <v>6885</v>
      </c>
      <c r="D2747" t="s">
        <v>7376</v>
      </c>
      <c r="E2747" t="s">
        <v>76</v>
      </c>
      <c r="F2747" t="s">
        <v>242</v>
      </c>
      <c r="G2747" t="s">
        <v>56</v>
      </c>
      <c r="H2747" t="s">
        <v>757</v>
      </c>
      <c r="I2747" t="s">
        <v>58</v>
      </c>
      <c r="J2747" t="s">
        <v>243</v>
      </c>
      <c r="K2747" t="s">
        <v>244</v>
      </c>
      <c r="L2747" t="s">
        <v>6874</v>
      </c>
      <c r="M2747" t="s">
        <v>6887</v>
      </c>
      <c r="N2747" t="s">
        <v>76</v>
      </c>
      <c r="O2747" t="s">
        <v>76</v>
      </c>
      <c r="P2747" t="s">
        <v>65</v>
      </c>
      <c r="Q2747">
        <v>450</v>
      </c>
      <c r="R2747">
        <v>434</v>
      </c>
      <c r="S2747">
        <v>434</v>
      </c>
      <c r="T2747">
        <v>272</v>
      </c>
      <c r="U2747">
        <v>272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324</v>
      </c>
      <c r="AI2747">
        <v>324</v>
      </c>
      <c r="AJ2747">
        <v>243</v>
      </c>
      <c r="AT2747" s="1">
        <v>940.76</v>
      </c>
      <c r="AU2747" s="1">
        <v>423342</v>
      </c>
      <c r="AV2747" s="1">
        <v>304806.24</v>
      </c>
      <c r="AW2747" s="1">
        <v>0</v>
      </c>
      <c r="AX2747" t="s">
        <v>244</v>
      </c>
    </row>
    <row r="2748" spans="1:50" x14ac:dyDescent="0.25">
      <c r="A2748" t="s">
        <v>7377</v>
      </c>
      <c r="B2748" t="s">
        <v>6870</v>
      </c>
      <c r="C2748" t="s">
        <v>143</v>
      </c>
      <c r="D2748" t="s">
        <v>7378</v>
      </c>
      <c r="E2748" t="s">
        <v>76</v>
      </c>
      <c r="F2748" t="s">
        <v>504</v>
      </c>
      <c r="G2748" t="s">
        <v>56</v>
      </c>
      <c r="H2748" t="s">
        <v>757</v>
      </c>
      <c r="I2748" t="s">
        <v>90</v>
      </c>
      <c r="J2748" t="s">
        <v>505</v>
      </c>
      <c r="K2748" t="s">
        <v>506</v>
      </c>
      <c r="L2748" t="s">
        <v>6874</v>
      </c>
      <c r="M2748" t="s">
        <v>2911</v>
      </c>
      <c r="N2748" t="s">
        <v>76</v>
      </c>
      <c r="O2748" t="s">
        <v>76</v>
      </c>
      <c r="P2748" t="s">
        <v>65</v>
      </c>
      <c r="Q2748">
        <v>74</v>
      </c>
      <c r="R2748">
        <v>74</v>
      </c>
      <c r="S2748">
        <v>74</v>
      </c>
      <c r="T2748">
        <v>74</v>
      </c>
      <c r="U2748">
        <v>74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120</v>
      </c>
      <c r="AG2748">
        <v>0</v>
      </c>
      <c r="AH2748">
        <v>0</v>
      </c>
      <c r="AI2748">
        <v>120</v>
      </c>
      <c r="AJ2748">
        <v>48</v>
      </c>
      <c r="AT2748" s="1">
        <v>511.66</v>
      </c>
      <c r="AU2748" s="1">
        <v>37862.840000000004</v>
      </c>
      <c r="AV2748" s="1">
        <v>61399.200000000004</v>
      </c>
      <c r="AW2748" s="1">
        <v>0</v>
      </c>
      <c r="AX2748" t="s">
        <v>506</v>
      </c>
    </row>
    <row r="2749" spans="1:50" x14ac:dyDescent="0.25">
      <c r="A2749" t="s">
        <v>7379</v>
      </c>
      <c r="B2749" t="s">
        <v>6870</v>
      </c>
      <c r="C2749" t="s">
        <v>6909</v>
      </c>
      <c r="D2749" t="s">
        <v>7380</v>
      </c>
      <c r="E2749" t="s">
        <v>76</v>
      </c>
      <c r="F2749" t="s">
        <v>2233</v>
      </c>
      <c r="G2749" t="s">
        <v>56</v>
      </c>
      <c r="H2749" t="s">
        <v>757</v>
      </c>
      <c r="I2749" t="s">
        <v>90</v>
      </c>
      <c r="J2749" t="s">
        <v>505</v>
      </c>
      <c r="K2749" t="s">
        <v>2234</v>
      </c>
      <c r="L2749" t="s">
        <v>6874</v>
      </c>
      <c r="M2749" t="s">
        <v>6887</v>
      </c>
      <c r="N2749" t="s">
        <v>76</v>
      </c>
      <c r="O2749" t="s">
        <v>76</v>
      </c>
      <c r="P2749" t="s">
        <v>65</v>
      </c>
      <c r="Q2749">
        <v>1042</v>
      </c>
      <c r="R2749">
        <v>1042</v>
      </c>
      <c r="S2749">
        <v>1042</v>
      </c>
      <c r="T2749">
        <v>1042</v>
      </c>
      <c r="U2749">
        <v>1042</v>
      </c>
      <c r="V2749">
        <v>961</v>
      </c>
      <c r="W2749">
        <v>157</v>
      </c>
      <c r="X2749">
        <v>121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12</v>
      </c>
      <c r="AG2749">
        <v>0</v>
      </c>
      <c r="AH2749">
        <v>0</v>
      </c>
      <c r="AI2749">
        <v>12</v>
      </c>
      <c r="AJ2749">
        <v>24</v>
      </c>
      <c r="AT2749" s="1">
        <v>399.19</v>
      </c>
      <c r="AU2749" s="1">
        <v>415955.98</v>
      </c>
      <c r="AV2749" s="1">
        <v>4790.28</v>
      </c>
      <c r="AW2749" s="1">
        <v>48301.99</v>
      </c>
      <c r="AX2749" t="s">
        <v>2234</v>
      </c>
    </row>
    <row r="2750" spans="1:50" x14ac:dyDescent="0.25">
      <c r="A2750" t="s">
        <v>7381</v>
      </c>
      <c r="B2750" t="s">
        <v>6870</v>
      </c>
      <c r="C2750" t="s">
        <v>143</v>
      </c>
      <c r="D2750" t="s">
        <v>7382</v>
      </c>
      <c r="E2750" t="s">
        <v>4329</v>
      </c>
      <c r="F2750" t="s">
        <v>1999</v>
      </c>
      <c r="G2750" t="s">
        <v>56</v>
      </c>
      <c r="H2750" t="s">
        <v>757</v>
      </c>
      <c r="I2750" t="s">
        <v>90</v>
      </c>
      <c r="J2750" t="s">
        <v>2000</v>
      </c>
      <c r="K2750" t="s">
        <v>2001</v>
      </c>
      <c r="L2750" t="s">
        <v>6874</v>
      </c>
      <c r="M2750" t="s">
        <v>2911</v>
      </c>
      <c r="N2750" t="s">
        <v>76</v>
      </c>
      <c r="O2750" t="s">
        <v>76</v>
      </c>
      <c r="P2750" t="s">
        <v>65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10</v>
      </c>
      <c r="AG2750">
        <v>0</v>
      </c>
      <c r="AH2750">
        <v>0</v>
      </c>
      <c r="AI2750">
        <v>10</v>
      </c>
      <c r="AJ2750">
        <v>0</v>
      </c>
      <c r="AT2750" s="1">
        <v>904.67</v>
      </c>
      <c r="AU2750" s="1">
        <v>0</v>
      </c>
      <c r="AV2750" s="1">
        <v>9046.6999999999989</v>
      </c>
      <c r="AW2750" s="1">
        <v>0</v>
      </c>
      <c r="AX2750" t="s">
        <v>2001</v>
      </c>
    </row>
    <row r="2751" spans="1:50" x14ac:dyDescent="0.25">
      <c r="A2751" t="s">
        <v>7383</v>
      </c>
      <c r="B2751" t="s">
        <v>6870</v>
      </c>
      <c r="C2751" t="s">
        <v>6909</v>
      </c>
      <c r="D2751" t="s">
        <v>7384</v>
      </c>
      <c r="E2751" t="s">
        <v>76</v>
      </c>
      <c r="F2751" t="s">
        <v>504</v>
      </c>
      <c r="G2751" t="s">
        <v>56</v>
      </c>
      <c r="H2751" t="s">
        <v>757</v>
      </c>
      <c r="I2751" t="s">
        <v>90</v>
      </c>
      <c r="J2751" t="s">
        <v>505</v>
      </c>
      <c r="K2751" t="s">
        <v>506</v>
      </c>
      <c r="L2751" t="s">
        <v>6874</v>
      </c>
      <c r="M2751" t="s">
        <v>6887</v>
      </c>
      <c r="N2751" t="s">
        <v>76</v>
      </c>
      <c r="O2751" t="s">
        <v>76</v>
      </c>
      <c r="P2751" t="s">
        <v>65</v>
      </c>
      <c r="Q2751">
        <v>722</v>
      </c>
      <c r="R2751">
        <v>705</v>
      </c>
      <c r="S2751">
        <v>622</v>
      </c>
      <c r="T2751">
        <v>622</v>
      </c>
      <c r="U2751">
        <v>526</v>
      </c>
      <c r="V2751">
        <v>24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603</v>
      </c>
      <c r="AG2751">
        <v>0</v>
      </c>
      <c r="AH2751">
        <v>0</v>
      </c>
      <c r="AI2751">
        <v>603</v>
      </c>
      <c r="AJ2751">
        <v>192</v>
      </c>
      <c r="AT2751" s="1">
        <v>492.63</v>
      </c>
      <c r="AU2751" s="1">
        <v>355678.86</v>
      </c>
      <c r="AV2751" s="1">
        <v>297055.89</v>
      </c>
      <c r="AW2751" s="1">
        <v>0</v>
      </c>
      <c r="AX2751" t="s">
        <v>506</v>
      </c>
    </row>
    <row r="2752" spans="1:50" x14ac:dyDescent="0.25">
      <c r="A2752" t="s">
        <v>7385</v>
      </c>
      <c r="B2752" t="s">
        <v>6870</v>
      </c>
      <c r="C2752" t="s">
        <v>6879</v>
      </c>
      <c r="D2752" t="s">
        <v>7386</v>
      </c>
      <c r="E2752" t="s">
        <v>76</v>
      </c>
      <c r="F2752" t="s">
        <v>306</v>
      </c>
      <c r="G2752" t="s">
        <v>56</v>
      </c>
      <c r="H2752" t="s">
        <v>757</v>
      </c>
      <c r="I2752" t="s">
        <v>90</v>
      </c>
      <c r="J2752" t="s">
        <v>307</v>
      </c>
      <c r="K2752" t="s">
        <v>308</v>
      </c>
      <c r="L2752" t="s">
        <v>6874</v>
      </c>
      <c r="M2752" t="s">
        <v>6881</v>
      </c>
      <c r="N2752" t="s">
        <v>76</v>
      </c>
      <c r="O2752" t="s">
        <v>64</v>
      </c>
      <c r="P2752" t="s">
        <v>65</v>
      </c>
      <c r="Q2752">
        <v>1211</v>
      </c>
      <c r="R2752">
        <v>1137</v>
      </c>
      <c r="S2752">
        <v>1089</v>
      </c>
      <c r="T2752">
        <v>345</v>
      </c>
      <c r="U2752">
        <v>1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1452</v>
      </c>
      <c r="AG2752">
        <v>72</v>
      </c>
      <c r="AH2752">
        <v>0</v>
      </c>
      <c r="AI2752">
        <v>1524</v>
      </c>
      <c r="AJ2752">
        <v>396</v>
      </c>
      <c r="AT2752" s="1">
        <v>449.78</v>
      </c>
      <c r="AU2752" s="1">
        <v>544683.57999999996</v>
      </c>
      <c r="AV2752" s="1">
        <v>685464.72</v>
      </c>
      <c r="AW2752" s="1">
        <v>0</v>
      </c>
      <c r="AX2752" t="s">
        <v>308</v>
      </c>
    </row>
    <row r="2753" spans="1:50" x14ac:dyDescent="0.25">
      <c r="A2753" t="s">
        <v>7387</v>
      </c>
      <c r="B2753" t="s">
        <v>6870</v>
      </c>
      <c r="C2753" t="s">
        <v>3349</v>
      </c>
      <c r="D2753" t="s">
        <v>7388</v>
      </c>
      <c r="E2753" t="s">
        <v>76</v>
      </c>
      <c r="F2753" t="s">
        <v>354</v>
      </c>
      <c r="G2753" t="s">
        <v>71</v>
      </c>
      <c r="H2753" t="s">
        <v>6036</v>
      </c>
      <c r="I2753" t="s">
        <v>355</v>
      </c>
      <c r="J2753" t="s">
        <v>356</v>
      </c>
      <c r="K2753" t="s">
        <v>357</v>
      </c>
      <c r="L2753" t="s">
        <v>6874</v>
      </c>
      <c r="M2753" t="s">
        <v>2911</v>
      </c>
      <c r="N2753" t="s">
        <v>76</v>
      </c>
      <c r="O2753" t="s">
        <v>6036</v>
      </c>
      <c r="P2753" t="s">
        <v>110</v>
      </c>
      <c r="Q2753">
        <v>146</v>
      </c>
      <c r="R2753">
        <v>180</v>
      </c>
      <c r="S2753">
        <v>180</v>
      </c>
      <c r="T2753">
        <v>180</v>
      </c>
      <c r="U2753">
        <v>180</v>
      </c>
      <c r="V2753">
        <v>96</v>
      </c>
      <c r="W2753">
        <v>72</v>
      </c>
      <c r="X2753">
        <v>12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108</v>
      </c>
      <c r="AG2753">
        <v>0</v>
      </c>
      <c r="AH2753">
        <v>0</v>
      </c>
      <c r="AI2753">
        <v>108</v>
      </c>
      <c r="AJ2753">
        <v>0</v>
      </c>
      <c r="AT2753" s="1">
        <v>1492.38</v>
      </c>
      <c r="AU2753" s="1">
        <v>217887.48</v>
      </c>
      <c r="AV2753" s="1">
        <v>161177.04</v>
      </c>
      <c r="AW2753" s="1">
        <v>17908.560000000001</v>
      </c>
      <c r="AX2753" t="s">
        <v>357</v>
      </c>
    </row>
    <row r="2754" spans="1:50" x14ac:dyDescent="0.25">
      <c r="A2754" t="s">
        <v>7389</v>
      </c>
      <c r="B2754" t="s">
        <v>6870</v>
      </c>
      <c r="C2754" t="s">
        <v>143</v>
      </c>
      <c r="D2754" t="s">
        <v>7390</v>
      </c>
      <c r="E2754" t="s">
        <v>76</v>
      </c>
      <c r="F2754" t="s">
        <v>741</v>
      </c>
      <c r="G2754" t="s">
        <v>56</v>
      </c>
      <c r="H2754" t="s">
        <v>757</v>
      </c>
      <c r="I2754" t="s">
        <v>58</v>
      </c>
      <c r="J2754" t="s">
        <v>740</v>
      </c>
      <c r="K2754" t="s">
        <v>742</v>
      </c>
      <c r="L2754" t="s">
        <v>6874</v>
      </c>
      <c r="M2754" t="s">
        <v>2911</v>
      </c>
      <c r="N2754" t="s">
        <v>76</v>
      </c>
      <c r="O2754" t="s">
        <v>76</v>
      </c>
      <c r="P2754" t="s">
        <v>65</v>
      </c>
      <c r="Q2754">
        <v>373</v>
      </c>
      <c r="R2754">
        <v>373</v>
      </c>
      <c r="S2754">
        <v>373</v>
      </c>
      <c r="T2754">
        <v>373</v>
      </c>
      <c r="U2754">
        <v>373</v>
      </c>
      <c r="V2754">
        <v>289</v>
      </c>
      <c r="W2754">
        <v>121</v>
      </c>
      <c r="X2754">
        <v>121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T2754" s="1">
        <v>761.66</v>
      </c>
      <c r="AU2754" s="1">
        <v>284099.18</v>
      </c>
      <c r="AV2754" s="1">
        <v>0</v>
      </c>
      <c r="AW2754" s="1">
        <v>92160.86</v>
      </c>
      <c r="AX2754" t="s">
        <v>742</v>
      </c>
    </row>
    <row r="2755" spans="1:50" x14ac:dyDescent="0.25">
      <c r="A2755" t="s">
        <v>7391</v>
      </c>
      <c r="B2755" t="s">
        <v>6870</v>
      </c>
      <c r="C2755" t="s">
        <v>7090</v>
      </c>
      <c r="D2755" t="s">
        <v>7392</v>
      </c>
      <c r="E2755" t="s">
        <v>2134</v>
      </c>
      <c r="F2755" t="s">
        <v>1808</v>
      </c>
      <c r="G2755" t="s">
        <v>71</v>
      </c>
      <c r="H2755" t="s">
        <v>6036</v>
      </c>
      <c r="I2755" t="s">
        <v>73</v>
      </c>
      <c r="J2755" t="s">
        <v>1809</v>
      </c>
      <c r="K2755" t="s">
        <v>1810</v>
      </c>
      <c r="L2755" t="s">
        <v>6874</v>
      </c>
      <c r="M2755" t="s">
        <v>2911</v>
      </c>
      <c r="N2755" t="s">
        <v>76</v>
      </c>
      <c r="O2755" t="s">
        <v>76</v>
      </c>
      <c r="P2755" t="s">
        <v>110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135</v>
      </c>
      <c r="AI2755">
        <v>135</v>
      </c>
      <c r="AJ2755">
        <v>90</v>
      </c>
      <c r="AT2755" s="1">
        <v>632.79399999999998</v>
      </c>
      <c r="AU2755" s="1">
        <v>0</v>
      </c>
      <c r="AV2755" s="1">
        <v>85427.19</v>
      </c>
      <c r="AW2755" s="1">
        <v>0</v>
      </c>
      <c r="AX2755" t="s">
        <v>1810</v>
      </c>
    </row>
    <row r="2756" spans="1:50" x14ac:dyDescent="0.25">
      <c r="A2756" t="s">
        <v>7393</v>
      </c>
      <c r="B2756" t="s">
        <v>6870</v>
      </c>
      <c r="C2756" t="s">
        <v>143</v>
      </c>
      <c r="D2756" t="s">
        <v>7394</v>
      </c>
      <c r="E2756" t="s">
        <v>76</v>
      </c>
      <c r="F2756" t="s">
        <v>708</v>
      </c>
      <c r="G2756" t="s">
        <v>56</v>
      </c>
      <c r="H2756" t="s">
        <v>757</v>
      </c>
      <c r="I2756" t="s">
        <v>58</v>
      </c>
      <c r="J2756" t="s">
        <v>709</v>
      </c>
      <c r="K2756" t="s">
        <v>710</v>
      </c>
      <c r="L2756" t="s">
        <v>6874</v>
      </c>
      <c r="M2756" t="s">
        <v>2911</v>
      </c>
      <c r="N2756" t="s">
        <v>76</v>
      </c>
      <c r="O2756" t="s">
        <v>76</v>
      </c>
      <c r="P2756" t="s">
        <v>65</v>
      </c>
      <c r="Q2756">
        <v>64</v>
      </c>
      <c r="R2756">
        <v>58</v>
      </c>
      <c r="S2756">
        <v>30</v>
      </c>
      <c r="T2756">
        <v>30</v>
      </c>
      <c r="U2756">
        <v>14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20</v>
      </c>
      <c r="AF2756">
        <v>0</v>
      </c>
      <c r="AG2756">
        <v>0</v>
      </c>
      <c r="AH2756">
        <v>168</v>
      </c>
      <c r="AI2756">
        <v>188</v>
      </c>
      <c r="AJ2756">
        <v>0</v>
      </c>
      <c r="AT2756" s="1">
        <v>801.60109999999997</v>
      </c>
      <c r="AU2756" s="1">
        <v>51302.470399999998</v>
      </c>
      <c r="AV2756" s="1">
        <v>150701.0068</v>
      </c>
      <c r="AW2756" s="1">
        <v>0</v>
      </c>
      <c r="AX2756" t="s">
        <v>710</v>
      </c>
    </row>
    <row r="2757" spans="1:50" x14ac:dyDescent="0.25">
      <c r="A2757" t="s">
        <v>7395</v>
      </c>
      <c r="B2757" t="s">
        <v>6870</v>
      </c>
      <c r="C2757" t="s">
        <v>3349</v>
      </c>
      <c r="D2757" t="s">
        <v>7396</v>
      </c>
      <c r="E2757" t="s">
        <v>76</v>
      </c>
      <c r="F2757" t="s">
        <v>1808</v>
      </c>
      <c r="G2757" t="s">
        <v>71</v>
      </c>
      <c r="H2757" t="s">
        <v>6036</v>
      </c>
      <c r="I2757" t="s">
        <v>73</v>
      </c>
      <c r="J2757" t="s">
        <v>1809</v>
      </c>
      <c r="K2757" t="s">
        <v>1810</v>
      </c>
      <c r="L2757" t="s">
        <v>6874</v>
      </c>
      <c r="M2757" t="s">
        <v>2911</v>
      </c>
      <c r="N2757" t="s">
        <v>76</v>
      </c>
      <c r="O2757" t="s">
        <v>76</v>
      </c>
      <c r="P2757" t="s">
        <v>110</v>
      </c>
      <c r="Q2757">
        <v>3</v>
      </c>
      <c r="R2757">
        <v>3</v>
      </c>
      <c r="S2757">
        <v>3</v>
      </c>
      <c r="T2757">
        <v>3</v>
      </c>
      <c r="U2757">
        <v>3</v>
      </c>
      <c r="V2757">
        <v>3</v>
      </c>
      <c r="W2757">
        <v>3</v>
      </c>
      <c r="X2757">
        <v>3</v>
      </c>
      <c r="Y2757">
        <v>3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T2757" s="1">
        <v>776.71</v>
      </c>
      <c r="AU2757" s="1">
        <v>2330.13</v>
      </c>
      <c r="AV2757" s="1">
        <v>0</v>
      </c>
      <c r="AW2757" s="1">
        <v>2330.13</v>
      </c>
      <c r="AX2757" t="s">
        <v>1810</v>
      </c>
    </row>
    <row r="2758" spans="1:50" x14ac:dyDescent="0.25">
      <c r="A2758" t="s">
        <v>8670</v>
      </c>
      <c r="B2758" t="s">
        <v>6870</v>
      </c>
      <c r="C2758" t="s">
        <v>171</v>
      </c>
      <c r="D2758" t="s">
        <v>8671</v>
      </c>
      <c r="E2758" t="s">
        <v>76</v>
      </c>
      <c r="F2758" t="s">
        <v>1724</v>
      </c>
      <c r="G2758" t="s">
        <v>71</v>
      </c>
      <c r="H2758" t="s">
        <v>6890</v>
      </c>
      <c r="I2758" t="s">
        <v>73</v>
      </c>
      <c r="J2758" t="s">
        <v>1725</v>
      </c>
      <c r="K2758" t="s">
        <v>1726</v>
      </c>
      <c r="L2758" t="s">
        <v>6874</v>
      </c>
      <c r="M2758" t="s">
        <v>2911</v>
      </c>
      <c r="N2758" t="s">
        <v>76</v>
      </c>
      <c r="O2758" t="s">
        <v>76</v>
      </c>
      <c r="P2758" t="s">
        <v>110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573</v>
      </c>
      <c r="AT2758" s="1" t="s">
        <v>78</v>
      </c>
      <c r="AU2758" s="1" t="s">
        <v>78</v>
      </c>
      <c r="AV2758" s="1">
        <v>0</v>
      </c>
      <c r="AW2758" s="1">
        <v>0</v>
      </c>
      <c r="AX2758" t="s">
        <v>1726</v>
      </c>
    </row>
    <row r="2759" spans="1:50" x14ac:dyDescent="0.25">
      <c r="A2759" t="s">
        <v>7397</v>
      </c>
      <c r="B2759" t="s">
        <v>6870</v>
      </c>
      <c r="C2759" t="s">
        <v>6894</v>
      </c>
      <c r="D2759" t="s">
        <v>7398</v>
      </c>
      <c r="E2759" t="s">
        <v>76</v>
      </c>
      <c r="F2759" t="s">
        <v>2233</v>
      </c>
      <c r="G2759" t="s">
        <v>56</v>
      </c>
      <c r="H2759" t="s">
        <v>6873</v>
      </c>
      <c r="I2759" t="s">
        <v>90</v>
      </c>
      <c r="J2759" t="s">
        <v>505</v>
      </c>
      <c r="K2759" t="s">
        <v>2234</v>
      </c>
      <c r="L2759" t="s">
        <v>6874</v>
      </c>
      <c r="M2759" t="s">
        <v>2911</v>
      </c>
      <c r="N2759" t="s">
        <v>76</v>
      </c>
      <c r="O2759" t="s">
        <v>76</v>
      </c>
      <c r="P2759" t="s">
        <v>6875</v>
      </c>
      <c r="Q2759">
        <v>2425</v>
      </c>
      <c r="R2759">
        <v>2425</v>
      </c>
      <c r="S2759">
        <v>2425</v>
      </c>
      <c r="T2759">
        <v>2425</v>
      </c>
      <c r="U2759">
        <v>2425</v>
      </c>
      <c r="V2759">
        <v>1523</v>
      </c>
      <c r="W2759">
        <v>251</v>
      </c>
      <c r="X2759">
        <v>190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T2759" s="1">
        <v>373.41</v>
      </c>
      <c r="AU2759" s="1">
        <v>905519.25000000012</v>
      </c>
      <c r="AV2759" s="1">
        <v>0</v>
      </c>
      <c r="AW2759" s="1">
        <v>70947.900000000009</v>
      </c>
      <c r="AX2759" t="s">
        <v>2234</v>
      </c>
    </row>
    <row r="2760" spans="1:50" x14ac:dyDescent="0.25">
      <c r="A2760" t="s">
        <v>7399</v>
      </c>
      <c r="B2760" t="s">
        <v>6870</v>
      </c>
      <c r="C2760" t="s">
        <v>1712</v>
      </c>
      <c r="D2760" t="s">
        <v>7283</v>
      </c>
      <c r="E2760" t="s">
        <v>76</v>
      </c>
      <c r="F2760" t="s">
        <v>76</v>
      </c>
      <c r="G2760" t="s">
        <v>7284</v>
      </c>
      <c r="H2760" t="s">
        <v>7285</v>
      </c>
      <c r="I2760" t="s">
        <v>607</v>
      </c>
      <c r="J2760" t="s">
        <v>7286</v>
      </c>
      <c r="K2760" t="s">
        <v>76</v>
      </c>
      <c r="L2760" t="s">
        <v>6874</v>
      </c>
      <c r="M2760" t="s">
        <v>2911</v>
      </c>
      <c r="N2760" t="s">
        <v>76</v>
      </c>
      <c r="O2760" t="s">
        <v>76</v>
      </c>
      <c r="P2760" t="s">
        <v>65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T2760" s="1" t="s">
        <v>78</v>
      </c>
      <c r="AU2760" s="1" t="s">
        <v>78</v>
      </c>
      <c r="AV2760" s="1">
        <v>0</v>
      </c>
      <c r="AW2760" s="1">
        <v>0</v>
      </c>
      <c r="AX2760" t="s">
        <v>606</v>
      </c>
    </row>
    <row r="2761" spans="1:50" x14ac:dyDescent="0.25">
      <c r="A2761" t="s">
        <v>8672</v>
      </c>
      <c r="B2761" t="s">
        <v>6870</v>
      </c>
      <c r="C2761" t="s">
        <v>171</v>
      </c>
      <c r="D2761" t="s">
        <v>8673</v>
      </c>
      <c r="E2761" t="s">
        <v>76</v>
      </c>
      <c r="F2761" t="s">
        <v>397</v>
      </c>
      <c r="G2761" t="s">
        <v>71</v>
      </c>
      <c r="H2761" t="s">
        <v>6890</v>
      </c>
      <c r="I2761" t="s">
        <v>230</v>
      </c>
      <c r="J2761" t="s">
        <v>398</v>
      </c>
      <c r="K2761" t="s">
        <v>399</v>
      </c>
      <c r="L2761" t="s">
        <v>6874</v>
      </c>
      <c r="M2761" t="s">
        <v>2911</v>
      </c>
      <c r="N2761" t="s">
        <v>76</v>
      </c>
      <c r="O2761" t="s">
        <v>6036</v>
      </c>
      <c r="P2761" t="s">
        <v>110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T2761" s="1" t="s">
        <v>78</v>
      </c>
      <c r="AU2761" s="1" t="s">
        <v>78</v>
      </c>
      <c r="AV2761" s="1">
        <v>0</v>
      </c>
      <c r="AW2761" s="1">
        <v>0</v>
      </c>
      <c r="AX2761" t="s">
        <v>399</v>
      </c>
    </row>
    <row r="2762" spans="1:50" x14ac:dyDescent="0.25">
      <c r="A2762" t="s">
        <v>7400</v>
      </c>
      <c r="B2762" t="s">
        <v>6870</v>
      </c>
      <c r="C2762" t="s">
        <v>2911</v>
      </c>
      <c r="D2762" t="s">
        <v>7401</v>
      </c>
      <c r="E2762" t="s">
        <v>76</v>
      </c>
      <c r="F2762" t="s">
        <v>1707</v>
      </c>
      <c r="G2762" t="s">
        <v>688</v>
      </c>
      <c r="H2762" t="s">
        <v>757</v>
      </c>
      <c r="I2762" t="s">
        <v>689</v>
      </c>
      <c r="J2762" t="s">
        <v>1046</v>
      </c>
      <c r="K2762" t="s">
        <v>1708</v>
      </c>
      <c r="L2762" t="s">
        <v>6874</v>
      </c>
      <c r="M2762" t="s">
        <v>2911</v>
      </c>
      <c r="N2762" t="s">
        <v>76</v>
      </c>
      <c r="O2762" t="s">
        <v>76</v>
      </c>
      <c r="P2762" t="s">
        <v>65</v>
      </c>
      <c r="Q2762">
        <v>676</v>
      </c>
      <c r="R2762">
        <v>676</v>
      </c>
      <c r="S2762">
        <v>276</v>
      </c>
      <c r="T2762">
        <v>276</v>
      </c>
      <c r="U2762">
        <v>174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T2762" s="1">
        <v>120.58</v>
      </c>
      <c r="AU2762" s="1">
        <v>81512.08</v>
      </c>
      <c r="AV2762" s="1">
        <v>0</v>
      </c>
      <c r="AW2762" s="1">
        <v>0</v>
      </c>
      <c r="AX2762" t="s">
        <v>1708</v>
      </c>
    </row>
    <row r="2763" spans="1:50" x14ac:dyDescent="0.25">
      <c r="A2763" t="s">
        <v>7402</v>
      </c>
      <c r="B2763" t="s">
        <v>6870</v>
      </c>
      <c r="C2763" t="s">
        <v>6909</v>
      </c>
      <c r="D2763" t="s">
        <v>7403</v>
      </c>
      <c r="E2763" t="s">
        <v>76</v>
      </c>
      <c r="F2763" t="s">
        <v>409</v>
      </c>
      <c r="G2763" t="s">
        <v>56</v>
      </c>
      <c r="H2763" t="s">
        <v>757</v>
      </c>
      <c r="I2763" t="s">
        <v>90</v>
      </c>
      <c r="J2763" t="s">
        <v>307</v>
      </c>
      <c r="K2763" t="s">
        <v>410</v>
      </c>
      <c r="L2763" t="s">
        <v>6874</v>
      </c>
      <c r="M2763" t="s">
        <v>6887</v>
      </c>
      <c r="N2763" t="s">
        <v>76</v>
      </c>
      <c r="O2763" t="s">
        <v>76</v>
      </c>
      <c r="P2763" t="s">
        <v>65</v>
      </c>
      <c r="Q2763">
        <v>829</v>
      </c>
      <c r="R2763">
        <v>802</v>
      </c>
      <c r="S2763">
        <v>802</v>
      </c>
      <c r="T2763">
        <v>562</v>
      </c>
      <c r="U2763">
        <v>482</v>
      </c>
      <c r="V2763">
        <v>406</v>
      </c>
      <c r="W2763">
        <v>5</v>
      </c>
      <c r="X2763">
        <v>5</v>
      </c>
      <c r="Y2763">
        <v>5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80</v>
      </c>
      <c r="AT2763" s="1">
        <v>367.52</v>
      </c>
      <c r="AU2763" s="1">
        <v>304674.07999999996</v>
      </c>
      <c r="AV2763" s="1">
        <v>0</v>
      </c>
      <c r="AW2763" s="1">
        <v>1837.6</v>
      </c>
      <c r="AX2763" t="s">
        <v>410</v>
      </c>
    </row>
    <row r="2764" spans="1:50" x14ac:dyDescent="0.25">
      <c r="A2764" t="s">
        <v>7404</v>
      </c>
      <c r="B2764" t="s">
        <v>6870</v>
      </c>
      <c r="C2764" t="s">
        <v>6909</v>
      </c>
      <c r="D2764" t="s">
        <v>7405</v>
      </c>
      <c r="E2764" t="s">
        <v>76</v>
      </c>
      <c r="F2764" t="s">
        <v>306</v>
      </c>
      <c r="G2764" t="s">
        <v>56</v>
      </c>
      <c r="H2764" t="s">
        <v>6873</v>
      </c>
      <c r="I2764" t="s">
        <v>90</v>
      </c>
      <c r="J2764" t="s">
        <v>307</v>
      </c>
      <c r="K2764" t="s">
        <v>308</v>
      </c>
      <c r="L2764" t="s">
        <v>6874</v>
      </c>
      <c r="M2764" t="s">
        <v>6996</v>
      </c>
      <c r="N2764" t="s">
        <v>76</v>
      </c>
      <c r="O2764" t="s">
        <v>64</v>
      </c>
      <c r="P2764" t="s">
        <v>6875</v>
      </c>
      <c r="Q2764">
        <v>151</v>
      </c>
      <c r="R2764">
        <v>151</v>
      </c>
      <c r="S2764">
        <v>151</v>
      </c>
      <c r="T2764">
        <v>151</v>
      </c>
      <c r="U2764">
        <v>151</v>
      </c>
      <c r="V2764">
        <v>151</v>
      </c>
      <c r="W2764">
        <v>151</v>
      </c>
      <c r="X2764">
        <v>151</v>
      </c>
      <c r="Y2764">
        <v>151</v>
      </c>
      <c r="Z2764">
        <v>151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1008</v>
      </c>
      <c r="AT2764" s="1">
        <v>379.59</v>
      </c>
      <c r="AU2764" s="1">
        <v>57318.09</v>
      </c>
      <c r="AV2764" s="1">
        <v>0</v>
      </c>
      <c r="AW2764" s="1">
        <v>57318.09</v>
      </c>
      <c r="AX2764" t="s">
        <v>308</v>
      </c>
    </row>
    <row r="2765" spans="1:50" x14ac:dyDescent="0.25">
      <c r="A2765" t="s">
        <v>7406</v>
      </c>
      <c r="B2765" t="s">
        <v>6870</v>
      </c>
      <c r="C2765" t="s">
        <v>3349</v>
      </c>
      <c r="D2765" t="s">
        <v>7407</v>
      </c>
      <c r="E2765" t="s">
        <v>76</v>
      </c>
      <c r="F2765" t="s">
        <v>900</v>
      </c>
      <c r="G2765" t="s">
        <v>71</v>
      </c>
      <c r="H2765" t="s">
        <v>6036</v>
      </c>
      <c r="I2765" t="s">
        <v>230</v>
      </c>
      <c r="J2765" t="s">
        <v>901</v>
      </c>
      <c r="K2765" t="s">
        <v>902</v>
      </c>
      <c r="L2765" t="s">
        <v>6874</v>
      </c>
      <c r="M2765" t="s">
        <v>2911</v>
      </c>
      <c r="N2765" t="s">
        <v>76</v>
      </c>
      <c r="O2765" t="s">
        <v>76</v>
      </c>
      <c r="P2765" t="s">
        <v>110</v>
      </c>
      <c r="Q2765">
        <v>36</v>
      </c>
      <c r="R2765">
        <v>31</v>
      </c>
      <c r="S2765">
        <v>31</v>
      </c>
      <c r="T2765">
        <v>31</v>
      </c>
      <c r="U2765">
        <v>31</v>
      </c>
      <c r="V2765">
        <v>31</v>
      </c>
      <c r="W2765">
        <v>31</v>
      </c>
      <c r="X2765">
        <v>31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T2765" s="1">
        <v>690.17</v>
      </c>
      <c r="AU2765" s="1">
        <v>24846.12</v>
      </c>
      <c r="AV2765" s="1">
        <v>0</v>
      </c>
      <c r="AW2765" s="1">
        <v>21395.27</v>
      </c>
      <c r="AX2765" t="s">
        <v>902</v>
      </c>
    </row>
    <row r="2766" spans="1:50" x14ac:dyDescent="0.25">
      <c r="A2766" t="s">
        <v>7408</v>
      </c>
      <c r="B2766" t="s">
        <v>6870</v>
      </c>
      <c r="C2766" t="s">
        <v>3349</v>
      </c>
      <c r="D2766" t="s">
        <v>7409</v>
      </c>
      <c r="E2766" t="s">
        <v>76</v>
      </c>
      <c r="F2766" t="s">
        <v>1214</v>
      </c>
      <c r="G2766" t="s">
        <v>71</v>
      </c>
      <c r="H2766" t="s">
        <v>757</v>
      </c>
      <c r="I2766" t="s">
        <v>107</v>
      </c>
      <c r="J2766" t="s">
        <v>1215</v>
      </c>
      <c r="K2766" t="s">
        <v>1216</v>
      </c>
      <c r="L2766" t="s">
        <v>6874</v>
      </c>
      <c r="M2766" t="s">
        <v>2911</v>
      </c>
      <c r="N2766" t="s">
        <v>76</v>
      </c>
      <c r="O2766" t="s">
        <v>76</v>
      </c>
      <c r="P2766" t="s">
        <v>65</v>
      </c>
      <c r="Q2766">
        <v>207</v>
      </c>
      <c r="R2766">
        <v>130</v>
      </c>
      <c r="S2766">
        <v>130</v>
      </c>
      <c r="T2766">
        <v>58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78</v>
      </c>
      <c r="AF2766">
        <v>0</v>
      </c>
      <c r="AG2766">
        <v>0</v>
      </c>
      <c r="AH2766">
        <v>90</v>
      </c>
      <c r="AI2766">
        <v>168</v>
      </c>
      <c r="AJ2766">
        <v>270</v>
      </c>
      <c r="AT2766" s="1">
        <v>543.63</v>
      </c>
      <c r="AU2766" s="1">
        <v>112531.41</v>
      </c>
      <c r="AV2766" s="1">
        <v>91329.84</v>
      </c>
      <c r="AW2766" s="1">
        <v>0</v>
      </c>
      <c r="AX2766" t="s">
        <v>1216</v>
      </c>
    </row>
    <row r="2767" spans="1:50" x14ac:dyDescent="0.25">
      <c r="A2767" t="s">
        <v>7410</v>
      </c>
      <c r="B2767" t="s">
        <v>6870</v>
      </c>
      <c r="C2767" t="s">
        <v>143</v>
      </c>
      <c r="D2767" t="s">
        <v>7411</v>
      </c>
      <c r="E2767" t="s">
        <v>6927</v>
      </c>
      <c r="F2767" t="s">
        <v>741</v>
      </c>
      <c r="G2767" t="s">
        <v>56</v>
      </c>
      <c r="H2767" t="s">
        <v>757</v>
      </c>
      <c r="I2767" t="s">
        <v>58</v>
      </c>
      <c r="J2767" t="s">
        <v>740</v>
      </c>
      <c r="K2767" t="s">
        <v>742</v>
      </c>
      <c r="L2767" t="s">
        <v>6874</v>
      </c>
      <c r="M2767" t="s">
        <v>2911</v>
      </c>
      <c r="N2767" t="s">
        <v>76</v>
      </c>
      <c r="O2767" t="s">
        <v>76</v>
      </c>
      <c r="P2767" t="s">
        <v>65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T2767" s="1" t="s">
        <v>78</v>
      </c>
      <c r="AU2767" s="1" t="s">
        <v>78</v>
      </c>
      <c r="AV2767" s="1">
        <v>0</v>
      </c>
      <c r="AW2767" s="1">
        <v>0</v>
      </c>
      <c r="AX2767" t="s">
        <v>742</v>
      </c>
    </row>
    <row r="2768" spans="1:50" x14ac:dyDescent="0.25">
      <c r="A2768" t="s">
        <v>7412</v>
      </c>
      <c r="B2768" t="s">
        <v>6870</v>
      </c>
      <c r="C2768" t="s">
        <v>6909</v>
      </c>
      <c r="D2768" t="s">
        <v>7413</v>
      </c>
      <c r="E2768" t="s">
        <v>76</v>
      </c>
      <c r="F2768" t="s">
        <v>1267</v>
      </c>
      <c r="G2768" t="s">
        <v>56</v>
      </c>
      <c r="H2768" t="s">
        <v>757</v>
      </c>
      <c r="I2768" t="s">
        <v>90</v>
      </c>
      <c r="J2768" t="s">
        <v>91</v>
      </c>
      <c r="K2768" t="s">
        <v>1268</v>
      </c>
      <c r="L2768" t="s">
        <v>6874</v>
      </c>
      <c r="M2768" t="s">
        <v>6887</v>
      </c>
      <c r="N2768" t="s">
        <v>76</v>
      </c>
      <c r="O2768" t="s">
        <v>757</v>
      </c>
      <c r="P2768" t="s">
        <v>65</v>
      </c>
      <c r="Q2768">
        <v>518</v>
      </c>
      <c r="R2768">
        <v>568</v>
      </c>
      <c r="S2768">
        <v>518</v>
      </c>
      <c r="T2768">
        <v>470</v>
      </c>
      <c r="U2768">
        <v>445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456</v>
      </c>
      <c r="AG2768">
        <v>0</v>
      </c>
      <c r="AH2768">
        <v>0</v>
      </c>
      <c r="AI2768">
        <v>456</v>
      </c>
      <c r="AJ2768">
        <v>96</v>
      </c>
      <c r="AT2768" s="1">
        <v>599.02</v>
      </c>
      <c r="AU2768" s="1">
        <v>310292.36</v>
      </c>
      <c r="AV2768" s="1">
        <v>273153.12</v>
      </c>
      <c r="AW2768" s="1">
        <v>0</v>
      </c>
      <c r="AX2768" t="s">
        <v>1268</v>
      </c>
    </row>
    <row r="2769" spans="1:50" x14ac:dyDescent="0.25">
      <c r="A2769" t="s">
        <v>7414</v>
      </c>
      <c r="B2769" t="s">
        <v>6870</v>
      </c>
      <c r="C2769" t="s">
        <v>171</v>
      </c>
      <c r="D2769" t="s">
        <v>7415</v>
      </c>
      <c r="E2769" t="s">
        <v>76</v>
      </c>
      <c r="F2769" t="s">
        <v>1773</v>
      </c>
      <c r="G2769" t="s">
        <v>71</v>
      </c>
      <c r="H2769" t="s">
        <v>6890</v>
      </c>
      <c r="I2769" t="s">
        <v>73</v>
      </c>
      <c r="J2769" t="s">
        <v>1774</v>
      </c>
      <c r="K2769" t="s">
        <v>1775</v>
      </c>
      <c r="L2769" t="s">
        <v>6874</v>
      </c>
      <c r="M2769" t="s">
        <v>2911</v>
      </c>
      <c r="N2769" t="s">
        <v>76</v>
      </c>
      <c r="O2769" t="s">
        <v>76</v>
      </c>
      <c r="P2769" t="s">
        <v>110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1613</v>
      </c>
      <c r="AF2769">
        <v>0</v>
      </c>
      <c r="AG2769">
        <v>0</v>
      </c>
      <c r="AH2769">
        <v>0</v>
      </c>
      <c r="AI2769">
        <v>1613</v>
      </c>
      <c r="AJ2769">
        <v>900</v>
      </c>
      <c r="AT2769" s="1">
        <v>395.2099</v>
      </c>
      <c r="AU2769" s="1">
        <v>0</v>
      </c>
      <c r="AV2769" s="1">
        <v>637473.56870000006</v>
      </c>
      <c r="AW2769" s="1">
        <v>0</v>
      </c>
      <c r="AX2769" t="s">
        <v>1775</v>
      </c>
    </row>
    <row r="2770" spans="1:50" x14ac:dyDescent="0.25">
      <c r="A2770" t="s">
        <v>8674</v>
      </c>
      <c r="B2770" t="s">
        <v>6870</v>
      </c>
      <c r="C2770" t="s">
        <v>171</v>
      </c>
      <c r="D2770" t="s">
        <v>8675</v>
      </c>
      <c r="E2770" t="s">
        <v>76</v>
      </c>
      <c r="F2770" t="s">
        <v>2410</v>
      </c>
      <c r="G2770" t="s">
        <v>71</v>
      </c>
      <c r="H2770" t="s">
        <v>6890</v>
      </c>
      <c r="I2770" t="s">
        <v>230</v>
      </c>
      <c r="J2770" t="s">
        <v>2411</v>
      </c>
      <c r="K2770" t="s">
        <v>2412</v>
      </c>
      <c r="L2770" t="s">
        <v>6874</v>
      </c>
      <c r="M2770" t="s">
        <v>2911</v>
      </c>
      <c r="N2770" t="s">
        <v>76</v>
      </c>
      <c r="O2770" t="s">
        <v>76</v>
      </c>
      <c r="P2770" t="s">
        <v>110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70</v>
      </c>
      <c r="AT2770" s="1" t="s">
        <v>78</v>
      </c>
      <c r="AU2770" s="1" t="s">
        <v>78</v>
      </c>
      <c r="AV2770" s="1">
        <v>0</v>
      </c>
      <c r="AW2770" s="1">
        <v>0</v>
      </c>
      <c r="AX2770" t="s">
        <v>2412</v>
      </c>
    </row>
    <row r="2771" spans="1:50" x14ac:dyDescent="0.25">
      <c r="A2771" t="s">
        <v>7416</v>
      </c>
      <c r="B2771" t="s">
        <v>6870</v>
      </c>
      <c r="C2771" t="s">
        <v>171</v>
      </c>
      <c r="D2771" t="s">
        <v>7417</v>
      </c>
      <c r="E2771" t="s">
        <v>76</v>
      </c>
      <c r="F2771" t="s">
        <v>7137</v>
      </c>
      <c r="G2771" t="s">
        <v>71</v>
      </c>
      <c r="H2771" t="s">
        <v>6890</v>
      </c>
      <c r="I2771" t="s">
        <v>230</v>
      </c>
      <c r="J2771" t="s">
        <v>7138</v>
      </c>
      <c r="K2771" t="s">
        <v>6805</v>
      </c>
      <c r="L2771" t="s">
        <v>6874</v>
      </c>
      <c r="M2771" t="s">
        <v>2911</v>
      </c>
      <c r="N2771" t="s">
        <v>76</v>
      </c>
      <c r="O2771" t="s">
        <v>76</v>
      </c>
      <c r="P2771" t="s">
        <v>110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2</v>
      </c>
      <c r="AT2771" s="1" t="s">
        <v>78</v>
      </c>
      <c r="AU2771" s="1" t="s">
        <v>78</v>
      </c>
      <c r="AV2771" s="1">
        <v>0</v>
      </c>
      <c r="AW2771" s="1">
        <v>0</v>
      </c>
      <c r="AX2771" t="s">
        <v>6805</v>
      </c>
    </row>
    <row r="2772" spans="1:50" x14ac:dyDescent="0.25">
      <c r="A2772" t="s">
        <v>7418</v>
      </c>
      <c r="B2772" t="s">
        <v>6870</v>
      </c>
      <c r="C2772" t="s">
        <v>6885</v>
      </c>
      <c r="D2772" t="s">
        <v>7419</v>
      </c>
      <c r="E2772" t="s">
        <v>76</v>
      </c>
      <c r="F2772" t="s">
        <v>741</v>
      </c>
      <c r="G2772" t="s">
        <v>56</v>
      </c>
      <c r="H2772" t="s">
        <v>757</v>
      </c>
      <c r="I2772" t="s">
        <v>58</v>
      </c>
      <c r="J2772" t="s">
        <v>740</v>
      </c>
      <c r="K2772" t="s">
        <v>742</v>
      </c>
      <c r="L2772" t="s">
        <v>6874</v>
      </c>
      <c r="M2772" t="s">
        <v>6887</v>
      </c>
      <c r="N2772" t="s">
        <v>76</v>
      </c>
      <c r="O2772" t="s">
        <v>76</v>
      </c>
      <c r="P2772" t="s">
        <v>65</v>
      </c>
      <c r="Q2772">
        <v>335</v>
      </c>
      <c r="R2772">
        <v>330</v>
      </c>
      <c r="S2772">
        <v>330</v>
      </c>
      <c r="T2772">
        <v>330</v>
      </c>
      <c r="U2772">
        <v>324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336</v>
      </c>
      <c r="AI2772">
        <v>336</v>
      </c>
      <c r="AJ2772">
        <v>336</v>
      </c>
      <c r="AT2772" s="1">
        <v>747.93</v>
      </c>
      <c r="AU2772" s="1">
        <v>250556.55</v>
      </c>
      <c r="AV2772" s="1">
        <v>251304.47999999998</v>
      </c>
      <c r="AW2772" s="1">
        <v>0</v>
      </c>
      <c r="AX2772" t="s">
        <v>742</v>
      </c>
    </row>
    <row r="2773" spans="1:50" x14ac:dyDescent="0.25">
      <c r="A2773" t="s">
        <v>7420</v>
      </c>
      <c r="B2773" t="s">
        <v>6870</v>
      </c>
      <c r="C2773" t="s">
        <v>143</v>
      </c>
      <c r="D2773" t="s">
        <v>7421</v>
      </c>
      <c r="E2773" t="s">
        <v>76</v>
      </c>
      <c r="F2773" t="s">
        <v>612</v>
      </c>
      <c r="G2773" t="s">
        <v>56</v>
      </c>
      <c r="H2773" t="s">
        <v>757</v>
      </c>
      <c r="I2773" t="s">
        <v>90</v>
      </c>
      <c r="J2773" t="s">
        <v>307</v>
      </c>
      <c r="K2773" t="s">
        <v>613</v>
      </c>
      <c r="L2773" t="s">
        <v>6874</v>
      </c>
      <c r="M2773" t="s">
        <v>2911</v>
      </c>
      <c r="N2773" t="s">
        <v>76</v>
      </c>
      <c r="O2773" t="s">
        <v>64</v>
      </c>
      <c r="P2773" t="s">
        <v>65</v>
      </c>
      <c r="Q2773">
        <v>3189</v>
      </c>
      <c r="R2773">
        <v>3176</v>
      </c>
      <c r="S2773">
        <v>3176</v>
      </c>
      <c r="T2773">
        <v>3152</v>
      </c>
      <c r="U2773">
        <v>2912</v>
      </c>
      <c r="V2773">
        <v>2411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432</v>
      </c>
      <c r="AG2773">
        <v>0</v>
      </c>
      <c r="AH2773">
        <v>168</v>
      </c>
      <c r="AI2773">
        <v>600</v>
      </c>
      <c r="AJ2773">
        <v>0</v>
      </c>
      <c r="AT2773" s="1">
        <v>494.13</v>
      </c>
      <c r="AU2773" s="1">
        <v>1575780.57</v>
      </c>
      <c r="AV2773" s="1">
        <v>296478</v>
      </c>
      <c r="AW2773" s="1">
        <v>0</v>
      </c>
      <c r="AX2773" t="s">
        <v>613</v>
      </c>
    </row>
    <row r="2774" spans="1:50" x14ac:dyDescent="0.25">
      <c r="A2774" t="s">
        <v>7422</v>
      </c>
      <c r="B2774" t="s">
        <v>6870</v>
      </c>
      <c r="C2774" t="s">
        <v>2911</v>
      </c>
      <c r="D2774" t="s">
        <v>7423</v>
      </c>
      <c r="E2774" t="s">
        <v>76</v>
      </c>
      <c r="F2774" t="s">
        <v>5177</v>
      </c>
      <c r="G2774" t="s">
        <v>688</v>
      </c>
      <c r="H2774" t="s">
        <v>757</v>
      </c>
      <c r="I2774" t="s">
        <v>689</v>
      </c>
      <c r="J2774" t="s">
        <v>690</v>
      </c>
      <c r="K2774" t="s">
        <v>5178</v>
      </c>
      <c r="L2774" t="s">
        <v>6874</v>
      </c>
      <c r="M2774" t="s">
        <v>2911</v>
      </c>
      <c r="N2774" t="s">
        <v>76</v>
      </c>
      <c r="O2774" t="s">
        <v>76</v>
      </c>
      <c r="P2774" t="s">
        <v>65</v>
      </c>
      <c r="Q2774">
        <v>2</v>
      </c>
      <c r="R2774">
        <v>2</v>
      </c>
      <c r="S2774">
        <v>2</v>
      </c>
      <c r="T2774">
        <v>2</v>
      </c>
      <c r="U2774">
        <v>2</v>
      </c>
      <c r="V2774">
        <v>2</v>
      </c>
      <c r="W2774">
        <v>2</v>
      </c>
      <c r="X2774">
        <v>2</v>
      </c>
      <c r="Y2774">
        <v>1</v>
      </c>
      <c r="Z2774">
        <v>1</v>
      </c>
      <c r="AA2774">
        <v>1</v>
      </c>
      <c r="AB2774">
        <v>1</v>
      </c>
      <c r="AC2774">
        <v>1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T2774" s="1">
        <v>177.84</v>
      </c>
      <c r="AU2774" s="1">
        <v>355.68</v>
      </c>
      <c r="AV2774" s="1">
        <v>0</v>
      </c>
      <c r="AW2774" s="1">
        <v>355.68</v>
      </c>
      <c r="AX2774" t="s">
        <v>5178</v>
      </c>
    </row>
    <row r="2775" spans="1:50" x14ac:dyDescent="0.25">
      <c r="A2775" t="s">
        <v>3374</v>
      </c>
      <c r="B2775" t="s">
        <v>6870</v>
      </c>
      <c r="C2775" t="s">
        <v>143</v>
      </c>
      <c r="D2775" t="s">
        <v>3375</v>
      </c>
      <c r="E2775" t="s">
        <v>3376</v>
      </c>
      <c r="F2775" t="s">
        <v>3377</v>
      </c>
      <c r="G2775" t="s">
        <v>56</v>
      </c>
      <c r="H2775" t="s">
        <v>757</v>
      </c>
      <c r="I2775" t="s">
        <v>1849</v>
      </c>
      <c r="J2775" t="s">
        <v>3378</v>
      </c>
      <c r="K2775" t="s">
        <v>3379</v>
      </c>
      <c r="L2775" t="s">
        <v>6874</v>
      </c>
      <c r="M2775" t="s">
        <v>2911</v>
      </c>
      <c r="N2775" t="s">
        <v>76</v>
      </c>
      <c r="O2775" t="s">
        <v>76</v>
      </c>
      <c r="P2775" t="s">
        <v>65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5</v>
      </c>
      <c r="AT2775" s="1">
        <v>847.02480000000003</v>
      </c>
      <c r="AU2775" s="1">
        <v>0</v>
      </c>
      <c r="AV2775" s="1">
        <v>0</v>
      </c>
      <c r="AW2775" s="1">
        <v>0</v>
      </c>
      <c r="AX2775" t="s">
        <v>3379</v>
      </c>
    </row>
    <row r="2776" spans="1:50" x14ac:dyDescent="0.25">
      <c r="A2776" t="s">
        <v>7424</v>
      </c>
      <c r="B2776" t="s">
        <v>6870</v>
      </c>
      <c r="C2776" t="s">
        <v>6885</v>
      </c>
      <c r="D2776" t="s">
        <v>7425</v>
      </c>
      <c r="E2776" t="s">
        <v>76</v>
      </c>
      <c r="F2776" t="s">
        <v>748</v>
      </c>
      <c r="G2776" t="s">
        <v>56</v>
      </c>
      <c r="H2776" t="s">
        <v>757</v>
      </c>
      <c r="I2776" t="s">
        <v>58</v>
      </c>
      <c r="J2776" t="s">
        <v>749</v>
      </c>
      <c r="K2776" t="s">
        <v>750</v>
      </c>
      <c r="L2776" t="s">
        <v>6874</v>
      </c>
      <c r="M2776" t="s">
        <v>6905</v>
      </c>
      <c r="N2776" t="s">
        <v>76</v>
      </c>
      <c r="O2776" t="s">
        <v>76</v>
      </c>
      <c r="P2776" t="s">
        <v>65</v>
      </c>
      <c r="Q2776">
        <v>209</v>
      </c>
      <c r="R2776">
        <v>193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204</v>
      </c>
      <c r="AT2776" s="1">
        <v>653.51</v>
      </c>
      <c r="AU2776" s="1">
        <v>136583.59</v>
      </c>
      <c r="AV2776" s="1">
        <v>0</v>
      </c>
      <c r="AW2776" s="1">
        <v>0</v>
      </c>
      <c r="AX2776" t="s">
        <v>750</v>
      </c>
    </row>
    <row r="2777" spans="1:50" x14ac:dyDescent="0.25">
      <c r="A2777" t="s">
        <v>7426</v>
      </c>
      <c r="B2777" t="s">
        <v>6870</v>
      </c>
      <c r="C2777" t="s">
        <v>6885</v>
      </c>
      <c r="D2777" t="s">
        <v>7427</v>
      </c>
      <c r="E2777" t="s">
        <v>76</v>
      </c>
      <c r="F2777" t="s">
        <v>1789</v>
      </c>
      <c r="G2777" t="s">
        <v>56</v>
      </c>
      <c r="H2777" t="s">
        <v>757</v>
      </c>
      <c r="I2777" t="s">
        <v>58</v>
      </c>
      <c r="J2777" t="s">
        <v>1790</v>
      </c>
      <c r="K2777" t="s">
        <v>1791</v>
      </c>
      <c r="L2777" t="s">
        <v>6874</v>
      </c>
      <c r="M2777" t="s">
        <v>6905</v>
      </c>
      <c r="N2777" t="s">
        <v>76</v>
      </c>
      <c r="O2777" t="s">
        <v>76</v>
      </c>
      <c r="P2777" t="s">
        <v>65</v>
      </c>
      <c r="Q2777">
        <v>75</v>
      </c>
      <c r="R2777">
        <v>74</v>
      </c>
      <c r="S2777">
        <v>74</v>
      </c>
      <c r="T2777">
        <v>74</v>
      </c>
      <c r="U2777">
        <v>74</v>
      </c>
      <c r="V2777">
        <v>74</v>
      </c>
      <c r="W2777">
        <v>74</v>
      </c>
      <c r="X2777">
        <v>74</v>
      </c>
      <c r="Y2777">
        <v>74</v>
      </c>
      <c r="Z2777">
        <v>74</v>
      </c>
      <c r="AA2777">
        <v>74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T2777" s="1">
        <v>433.27</v>
      </c>
      <c r="AU2777" s="1">
        <v>32495.25</v>
      </c>
      <c r="AV2777" s="1">
        <v>0</v>
      </c>
      <c r="AW2777" s="1">
        <v>32061.98</v>
      </c>
      <c r="AX2777" t="s">
        <v>1791</v>
      </c>
    </row>
    <row r="2778" spans="1:50" x14ac:dyDescent="0.25">
      <c r="A2778" t="s">
        <v>7428</v>
      </c>
      <c r="B2778" t="s">
        <v>6870</v>
      </c>
      <c r="C2778" t="s">
        <v>143</v>
      </c>
      <c r="D2778" t="s">
        <v>7429</v>
      </c>
      <c r="E2778" t="s">
        <v>76</v>
      </c>
      <c r="F2778" t="s">
        <v>242</v>
      </c>
      <c r="G2778" t="s">
        <v>56</v>
      </c>
      <c r="H2778" t="s">
        <v>757</v>
      </c>
      <c r="I2778" t="s">
        <v>58</v>
      </c>
      <c r="J2778" t="s">
        <v>243</v>
      </c>
      <c r="K2778" t="s">
        <v>244</v>
      </c>
      <c r="L2778" t="s">
        <v>6874</v>
      </c>
      <c r="M2778" t="s">
        <v>2911</v>
      </c>
      <c r="N2778" t="s">
        <v>76</v>
      </c>
      <c r="O2778" t="s">
        <v>76</v>
      </c>
      <c r="P2778" t="s">
        <v>65</v>
      </c>
      <c r="Q2778">
        <v>233</v>
      </c>
      <c r="R2778">
        <v>233</v>
      </c>
      <c r="S2778">
        <v>233</v>
      </c>
      <c r="T2778">
        <v>233</v>
      </c>
      <c r="U2778">
        <v>233</v>
      </c>
      <c r="V2778">
        <v>233</v>
      </c>
      <c r="W2778">
        <v>233</v>
      </c>
      <c r="X2778">
        <v>233</v>
      </c>
      <c r="Y2778">
        <v>233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T2778" s="1">
        <v>836.61</v>
      </c>
      <c r="AU2778" s="1">
        <v>194930.13</v>
      </c>
      <c r="AV2778" s="1">
        <v>0</v>
      </c>
      <c r="AW2778" s="1">
        <v>194930.13</v>
      </c>
      <c r="AX2778" t="s">
        <v>244</v>
      </c>
    </row>
    <row r="2779" spans="1:50" x14ac:dyDescent="0.25">
      <c r="A2779" t="s">
        <v>7430</v>
      </c>
      <c r="B2779" t="s">
        <v>6870</v>
      </c>
      <c r="C2779" t="s">
        <v>3349</v>
      </c>
      <c r="D2779" t="s">
        <v>7431</v>
      </c>
      <c r="E2779" t="s">
        <v>76</v>
      </c>
      <c r="F2779" t="s">
        <v>1214</v>
      </c>
      <c r="G2779" t="s">
        <v>71</v>
      </c>
      <c r="H2779" t="s">
        <v>757</v>
      </c>
      <c r="I2779" t="s">
        <v>107</v>
      </c>
      <c r="J2779" t="s">
        <v>1215</v>
      </c>
      <c r="K2779" t="s">
        <v>1216</v>
      </c>
      <c r="L2779" t="s">
        <v>6874</v>
      </c>
      <c r="M2779" t="s">
        <v>2911</v>
      </c>
      <c r="N2779" t="s">
        <v>76</v>
      </c>
      <c r="O2779" t="s">
        <v>76</v>
      </c>
      <c r="P2779" t="s">
        <v>65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810</v>
      </c>
      <c r="AI2779">
        <v>810</v>
      </c>
      <c r="AJ2779">
        <v>0</v>
      </c>
      <c r="AT2779" s="1">
        <v>576.84</v>
      </c>
      <c r="AU2779" s="1">
        <v>0</v>
      </c>
      <c r="AV2779" s="1">
        <v>467240.4</v>
      </c>
      <c r="AW2779" s="1">
        <v>0</v>
      </c>
      <c r="AX2779" t="s">
        <v>1216</v>
      </c>
    </row>
    <row r="2780" spans="1:50" x14ac:dyDescent="0.25">
      <c r="A2780" t="s">
        <v>8676</v>
      </c>
      <c r="B2780" t="s">
        <v>6870</v>
      </c>
      <c r="C2780" t="s">
        <v>171</v>
      </c>
      <c r="D2780" t="s">
        <v>8677</v>
      </c>
      <c r="E2780" t="s">
        <v>76</v>
      </c>
      <c r="F2780" t="s">
        <v>665</v>
      </c>
      <c r="G2780" t="s">
        <v>71</v>
      </c>
      <c r="H2780" t="s">
        <v>6890</v>
      </c>
      <c r="I2780" t="s">
        <v>73</v>
      </c>
      <c r="J2780" t="s">
        <v>666</v>
      </c>
      <c r="K2780" t="s">
        <v>667</v>
      </c>
      <c r="L2780" t="s">
        <v>6874</v>
      </c>
      <c r="M2780" t="s">
        <v>2911</v>
      </c>
      <c r="N2780" t="s">
        <v>76</v>
      </c>
      <c r="O2780" t="s">
        <v>76</v>
      </c>
      <c r="P2780" t="s">
        <v>110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6</v>
      </c>
      <c r="AF2780">
        <v>0</v>
      </c>
      <c r="AG2780">
        <v>0</v>
      </c>
      <c r="AH2780">
        <v>0</v>
      </c>
      <c r="AI2780">
        <v>6</v>
      </c>
      <c r="AJ2780">
        <v>0</v>
      </c>
      <c r="AT2780" s="1">
        <v>614.31269999999995</v>
      </c>
      <c r="AU2780" s="1">
        <v>0</v>
      </c>
      <c r="AV2780" s="1">
        <v>3685.8761999999997</v>
      </c>
      <c r="AW2780" s="1">
        <v>0</v>
      </c>
      <c r="AX2780" t="s">
        <v>667</v>
      </c>
    </row>
    <row r="2781" spans="1:50" x14ac:dyDescent="0.25">
      <c r="A2781" t="s">
        <v>7432</v>
      </c>
      <c r="B2781" t="s">
        <v>6870</v>
      </c>
      <c r="C2781" t="s">
        <v>171</v>
      </c>
      <c r="D2781" t="s">
        <v>7433</v>
      </c>
      <c r="E2781" t="s">
        <v>76</v>
      </c>
      <c r="F2781" t="s">
        <v>1591</v>
      </c>
      <c r="G2781" t="s">
        <v>71</v>
      </c>
      <c r="H2781" t="s">
        <v>757</v>
      </c>
      <c r="I2781" t="s">
        <v>674</v>
      </c>
      <c r="J2781" t="s">
        <v>1592</v>
      </c>
      <c r="K2781" t="s">
        <v>1593</v>
      </c>
      <c r="L2781" t="s">
        <v>6874</v>
      </c>
      <c r="M2781" t="s">
        <v>2911</v>
      </c>
      <c r="N2781" t="s">
        <v>76</v>
      </c>
      <c r="O2781" t="s">
        <v>76</v>
      </c>
      <c r="P2781" t="s">
        <v>65</v>
      </c>
      <c r="Q2781">
        <v>818</v>
      </c>
      <c r="R2781">
        <v>611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4550</v>
      </c>
      <c r="AG2781">
        <v>0</v>
      </c>
      <c r="AH2781">
        <v>0</v>
      </c>
      <c r="AI2781">
        <v>4550</v>
      </c>
      <c r="AJ2781">
        <v>0</v>
      </c>
      <c r="AT2781" s="1">
        <v>384.21</v>
      </c>
      <c r="AU2781" s="1">
        <v>314283.77999999997</v>
      </c>
      <c r="AV2781" s="1">
        <v>1748155.5</v>
      </c>
      <c r="AW2781" s="1">
        <v>0</v>
      </c>
      <c r="AX2781" t="s">
        <v>1593</v>
      </c>
    </row>
    <row r="2782" spans="1:50" x14ac:dyDescent="0.25">
      <c r="A2782" t="s">
        <v>8243</v>
      </c>
      <c r="B2782" t="s">
        <v>6870</v>
      </c>
      <c r="C2782" t="s">
        <v>171</v>
      </c>
      <c r="D2782" t="s">
        <v>8244</v>
      </c>
      <c r="E2782" t="s">
        <v>76</v>
      </c>
      <c r="F2782" t="s">
        <v>1214</v>
      </c>
      <c r="G2782" t="s">
        <v>71</v>
      </c>
      <c r="H2782" t="s">
        <v>757</v>
      </c>
      <c r="I2782" t="s">
        <v>107</v>
      </c>
      <c r="J2782" t="s">
        <v>1215</v>
      </c>
      <c r="K2782" t="s">
        <v>1216</v>
      </c>
      <c r="L2782" t="s">
        <v>6874</v>
      </c>
      <c r="M2782" t="s">
        <v>2911</v>
      </c>
      <c r="N2782" t="s">
        <v>76</v>
      </c>
      <c r="O2782" t="s">
        <v>76</v>
      </c>
      <c r="P2782" t="s">
        <v>65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360</v>
      </c>
      <c r="AI2782">
        <v>360</v>
      </c>
      <c r="AJ2782">
        <v>0</v>
      </c>
      <c r="AT2782" s="1">
        <v>411.71370000000002</v>
      </c>
      <c r="AU2782" s="1">
        <v>0</v>
      </c>
      <c r="AV2782" s="1">
        <v>148216.932</v>
      </c>
      <c r="AW2782" s="1">
        <v>0</v>
      </c>
      <c r="AX2782" t="s">
        <v>1216</v>
      </c>
    </row>
    <row r="2783" spans="1:50" x14ac:dyDescent="0.25">
      <c r="A2783" t="s">
        <v>7434</v>
      </c>
      <c r="B2783" t="s">
        <v>6870</v>
      </c>
      <c r="C2783" t="s">
        <v>143</v>
      </c>
      <c r="D2783" t="s">
        <v>7435</v>
      </c>
      <c r="E2783" t="s">
        <v>1005</v>
      </c>
      <c r="F2783" t="s">
        <v>242</v>
      </c>
      <c r="G2783" t="s">
        <v>56</v>
      </c>
      <c r="H2783" t="s">
        <v>757</v>
      </c>
      <c r="I2783" t="s">
        <v>58</v>
      </c>
      <c r="J2783" t="s">
        <v>243</v>
      </c>
      <c r="K2783" t="s">
        <v>244</v>
      </c>
      <c r="L2783" t="s">
        <v>6874</v>
      </c>
      <c r="M2783" t="s">
        <v>2911</v>
      </c>
      <c r="N2783" t="s">
        <v>76</v>
      </c>
      <c r="O2783" t="s">
        <v>76</v>
      </c>
      <c r="P2783" t="s">
        <v>65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T2783" s="1">
        <v>951.03989999999999</v>
      </c>
      <c r="AU2783" s="1">
        <v>0</v>
      </c>
      <c r="AV2783" s="1">
        <v>0</v>
      </c>
      <c r="AW2783" s="1">
        <v>0</v>
      </c>
      <c r="AX2783" t="s">
        <v>244</v>
      </c>
    </row>
    <row r="2784" spans="1:50" x14ac:dyDescent="0.25">
      <c r="A2784" t="s">
        <v>7436</v>
      </c>
      <c r="B2784" t="s">
        <v>6870</v>
      </c>
      <c r="C2784" t="s">
        <v>3349</v>
      </c>
      <c r="D2784" t="s">
        <v>7437</v>
      </c>
      <c r="E2784" t="s">
        <v>76</v>
      </c>
      <c r="F2784" t="s">
        <v>657</v>
      </c>
      <c r="G2784" t="s">
        <v>71</v>
      </c>
      <c r="H2784" t="s">
        <v>6036</v>
      </c>
      <c r="I2784" t="s">
        <v>230</v>
      </c>
      <c r="J2784" t="s">
        <v>658</v>
      </c>
      <c r="K2784" t="s">
        <v>659</v>
      </c>
      <c r="L2784" t="s">
        <v>6874</v>
      </c>
      <c r="M2784" t="s">
        <v>2911</v>
      </c>
      <c r="N2784" t="s">
        <v>76</v>
      </c>
      <c r="O2784" t="s">
        <v>76</v>
      </c>
      <c r="P2784" t="s">
        <v>110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80</v>
      </c>
      <c r="AG2784">
        <v>0</v>
      </c>
      <c r="AH2784">
        <v>0</v>
      </c>
      <c r="AI2784">
        <v>80</v>
      </c>
      <c r="AJ2784">
        <v>0</v>
      </c>
      <c r="AT2784" s="1">
        <v>302.3</v>
      </c>
      <c r="AU2784" s="1">
        <v>0</v>
      </c>
      <c r="AV2784" s="1">
        <v>24184</v>
      </c>
      <c r="AW2784" s="1">
        <v>0</v>
      </c>
      <c r="AX2784" t="s">
        <v>659</v>
      </c>
    </row>
    <row r="2785" spans="1:50" x14ac:dyDescent="0.25">
      <c r="A2785" t="s">
        <v>7438</v>
      </c>
      <c r="B2785" t="s">
        <v>6870</v>
      </c>
      <c r="C2785" t="s">
        <v>6885</v>
      </c>
      <c r="D2785" t="s">
        <v>7439</v>
      </c>
      <c r="E2785" t="s">
        <v>76</v>
      </c>
      <c r="F2785" t="s">
        <v>741</v>
      </c>
      <c r="G2785" t="s">
        <v>56</v>
      </c>
      <c r="H2785" t="s">
        <v>757</v>
      </c>
      <c r="I2785" t="s">
        <v>58</v>
      </c>
      <c r="J2785" t="s">
        <v>740</v>
      </c>
      <c r="K2785" t="s">
        <v>742</v>
      </c>
      <c r="L2785" t="s">
        <v>6874</v>
      </c>
      <c r="M2785" t="s">
        <v>6887</v>
      </c>
      <c r="N2785" t="s">
        <v>76</v>
      </c>
      <c r="O2785" t="s">
        <v>76</v>
      </c>
      <c r="P2785" t="s">
        <v>65</v>
      </c>
      <c r="Q2785">
        <v>466</v>
      </c>
      <c r="R2785">
        <v>466</v>
      </c>
      <c r="S2785">
        <v>466</v>
      </c>
      <c r="T2785">
        <v>382</v>
      </c>
      <c r="U2785">
        <v>43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168</v>
      </c>
      <c r="AI2785">
        <v>168</v>
      </c>
      <c r="AJ2785">
        <v>252</v>
      </c>
      <c r="AT2785" s="1">
        <v>668.97</v>
      </c>
      <c r="AU2785" s="1">
        <v>311740.02</v>
      </c>
      <c r="AV2785" s="1">
        <v>112386.96</v>
      </c>
      <c r="AW2785" s="1">
        <v>0</v>
      </c>
      <c r="AX2785" t="s">
        <v>742</v>
      </c>
    </row>
    <row r="2786" spans="1:50" x14ac:dyDescent="0.25">
      <c r="A2786" t="s">
        <v>7440</v>
      </c>
      <c r="B2786" t="s">
        <v>6870</v>
      </c>
      <c r="C2786" t="s">
        <v>143</v>
      </c>
      <c r="D2786" t="s">
        <v>7441</v>
      </c>
      <c r="E2786" t="s">
        <v>76</v>
      </c>
      <c r="F2786" t="s">
        <v>409</v>
      </c>
      <c r="G2786" t="s">
        <v>56</v>
      </c>
      <c r="H2786" t="s">
        <v>757</v>
      </c>
      <c r="I2786" t="s">
        <v>90</v>
      </c>
      <c r="J2786" t="s">
        <v>307</v>
      </c>
      <c r="K2786" t="s">
        <v>410</v>
      </c>
      <c r="L2786" t="s">
        <v>6874</v>
      </c>
      <c r="M2786" t="s">
        <v>2911</v>
      </c>
      <c r="N2786" t="s">
        <v>76</v>
      </c>
      <c r="O2786" t="s">
        <v>76</v>
      </c>
      <c r="P2786" t="s">
        <v>65</v>
      </c>
      <c r="Q2786">
        <v>528</v>
      </c>
      <c r="R2786">
        <v>495</v>
      </c>
      <c r="S2786">
        <v>173</v>
      </c>
      <c r="T2786">
        <v>173</v>
      </c>
      <c r="U2786">
        <v>173</v>
      </c>
      <c r="V2786">
        <v>63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160</v>
      </c>
      <c r="AH2786">
        <v>0</v>
      </c>
      <c r="AI2786">
        <v>160</v>
      </c>
      <c r="AJ2786">
        <v>0</v>
      </c>
      <c r="AT2786" s="1">
        <v>437.52</v>
      </c>
      <c r="AU2786" s="1">
        <v>231010.56</v>
      </c>
      <c r="AV2786" s="1">
        <v>70003.199999999997</v>
      </c>
      <c r="AW2786" s="1">
        <v>0</v>
      </c>
      <c r="AX2786" t="s">
        <v>410</v>
      </c>
    </row>
    <row r="2787" spans="1:50" x14ac:dyDescent="0.25">
      <c r="A2787" t="s">
        <v>7442</v>
      </c>
      <c r="B2787" t="s">
        <v>6870</v>
      </c>
      <c r="C2787" t="s">
        <v>3349</v>
      </c>
      <c r="D2787" t="s">
        <v>7443</v>
      </c>
      <c r="E2787" t="s">
        <v>76</v>
      </c>
      <c r="F2787" t="s">
        <v>339</v>
      </c>
      <c r="G2787" t="s">
        <v>71</v>
      </c>
      <c r="H2787" t="s">
        <v>6036</v>
      </c>
      <c r="I2787" t="s">
        <v>73</v>
      </c>
      <c r="J2787" t="s">
        <v>340</v>
      </c>
      <c r="K2787" t="s">
        <v>341</v>
      </c>
      <c r="L2787" t="s">
        <v>6874</v>
      </c>
      <c r="M2787" t="s">
        <v>2911</v>
      </c>
      <c r="N2787" t="s">
        <v>76</v>
      </c>
      <c r="O2787" t="s">
        <v>76</v>
      </c>
      <c r="P2787" t="s">
        <v>110</v>
      </c>
      <c r="Q2787">
        <v>39</v>
      </c>
      <c r="R2787">
        <v>85</v>
      </c>
      <c r="S2787">
        <v>85</v>
      </c>
      <c r="T2787">
        <v>85</v>
      </c>
      <c r="U2787">
        <v>85</v>
      </c>
      <c r="V2787">
        <v>85</v>
      </c>
      <c r="W2787">
        <v>85</v>
      </c>
      <c r="X2787">
        <v>85</v>
      </c>
      <c r="Y2787">
        <v>85</v>
      </c>
      <c r="Z2787">
        <v>46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T2787" s="1">
        <v>1023.77</v>
      </c>
      <c r="AU2787" s="1">
        <v>39927.03</v>
      </c>
      <c r="AV2787" s="1">
        <v>0</v>
      </c>
      <c r="AW2787" s="1">
        <v>87020.45</v>
      </c>
      <c r="AX2787" t="s">
        <v>341</v>
      </c>
    </row>
    <row r="2788" spans="1:50" x14ac:dyDescent="0.25">
      <c r="A2788" t="s">
        <v>7444</v>
      </c>
      <c r="B2788" t="s">
        <v>6870</v>
      </c>
      <c r="C2788" t="s">
        <v>143</v>
      </c>
      <c r="D2788" t="s">
        <v>7445</v>
      </c>
      <c r="E2788" t="s">
        <v>7446</v>
      </c>
      <c r="F2788" t="s">
        <v>708</v>
      </c>
      <c r="G2788" t="s">
        <v>56</v>
      </c>
      <c r="H2788" t="s">
        <v>757</v>
      </c>
      <c r="I2788" t="s">
        <v>58</v>
      </c>
      <c r="J2788" t="s">
        <v>709</v>
      </c>
      <c r="K2788" t="s">
        <v>710</v>
      </c>
      <c r="L2788" t="s">
        <v>6874</v>
      </c>
      <c r="M2788" t="s">
        <v>2911</v>
      </c>
      <c r="N2788" t="s">
        <v>76</v>
      </c>
      <c r="O2788" t="s">
        <v>76</v>
      </c>
      <c r="P2788" t="s">
        <v>65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T2788" s="1" t="s">
        <v>78</v>
      </c>
      <c r="AU2788" s="1" t="s">
        <v>78</v>
      </c>
      <c r="AV2788" s="1">
        <v>0</v>
      </c>
      <c r="AW2788" s="1">
        <v>0</v>
      </c>
      <c r="AX2788" t="s">
        <v>710</v>
      </c>
    </row>
    <row r="2789" spans="1:50" x14ac:dyDescent="0.25">
      <c r="A2789" t="s">
        <v>7447</v>
      </c>
      <c r="B2789" t="s">
        <v>6870</v>
      </c>
      <c r="C2789" t="s">
        <v>6871</v>
      </c>
      <c r="D2789" t="s">
        <v>7448</v>
      </c>
      <c r="E2789" t="s">
        <v>76</v>
      </c>
      <c r="F2789" t="s">
        <v>741</v>
      </c>
      <c r="G2789" t="s">
        <v>56</v>
      </c>
      <c r="H2789" t="s">
        <v>6873</v>
      </c>
      <c r="I2789" t="s">
        <v>58</v>
      </c>
      <c r="J2789" t="s">
        <v>740</v>
      </c>
      <c r="K2789" t="s">
        <v>742</v>
      </c>
      <c r="L2789" t="s">
        <v>6874</v>
      </c>
      <c r="M2789" t="s">
        <v>7081</v>
      </c>
      <c r="N2789" t="s">
        <v>76</v>
      </c>
      <c r="O2789" t="s">
        <v>76</v>
      </c>
      <c r="P2789" t="s">
        <v>6875</v>
      </c>
      <c r="Q2789">
        <v>329</v>
      </c>
      <c r="R2789">
        <v>329</v>
      </c>
      <c r="S2789">
        <v>329</v>
      </c>
      <c r="T2789">
        <v>329</v>
      </c>
      <c r="U2789">
        <v>329</v>
      </c>
      <c r="V2789">
        <v>329</v>
      </c>
      <c r="W2789">
        <v>329</v>
      </c>
      <c r="X2789">
        <v>329</v>
      </c>
      <c r="Y2789">
        <v>329</v>
      </c>
      <c r="Z2789">
        <v>329</v>
      </c>
      <c r="AA2789">
        <v>329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T2789" s="1">
        <v>668.84</v>
      </c>
      <c r="AU2789" s="1">
        <v>220048.36000000002</v>
      </c>
      <c r="AV2789" s="1">
        <v>0</v>
      </c>
      <c r="AW2789" s="1">
        <v>220048.36000000002</v>
      </c>
      <c r="AX2789" t="s">
        <v>742</v>
      </c>
    </row>
    <row r="2790" spans="1:50" x14ac:dyDescent="0.25">
      <c r="A2790" t="s">
        <v>7449</v>
      </c>
      <c r="B2790" t="s">
        <v>6870</v>
      </c>
      <c r="C2790" t="s">
        <v>2911</v>
      </c>
      <c r="D2790" t="s">
        <v>7450</v>
      </c>
      <c r="E2790" t="s">
        <v>76</v>
      </c>
      <c r="F2790" t="s">
        <v>1473</v>
      </c>
      <c r="G2790" t="s">
        <v>688</v>
      </c>
      <c r="H2790" t="s">
        <v>757</v>
      </c>
      <c r="I2790" t="s">
        <v>689</v>
      </c>
      <c r="J2790" t="s">
        <v>1474</v>
      </c>
      <c r="K2790" t="s">
        <v>1475</v>
      </c>
      <c r="L2790" t="s">
        <v>6874</v>
      </c>
      <c r="M2790" t="s">
        <v>2911</v>
      </c>
      <c r="N2790" t="s">
        <v>76</v>
      </c>
      <c r="O2790" t="s">
        <v>76</v>
      </c>
      <c r="P2790" t="s">
        <v>65</v>
      </c>
      <c r="Q2790">
        <v>385</v>
      </c>
      <c r="R2790">
        <v>385</v>
      </c>
      <c r="S2790">
        <v>385</v>
      </c>
      <c r="T2790">
        <v>385</v>
      </c>
      <c r="U2790">
        <v>110</v>
      </c>
      <c r="V2790">
        <v>110</v>
      </c>
      <c r="W2790">
        <v>110</v>
      </c>
      <c r="X2790">
        <v>1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T2790" s="1">
        <v>112.36</v>
      </c>
      <c r="AU2790" s="1">
        <v>43258.6</v>
      </c>
      <c r="AV2790" s="1">
        <v>0</v>
      </c>
      <c r="AW2790" s="1">
        <v>112.36</v>
      </c>
      <c r="AX2790" t="s">
        <v>1475</v>
      </c>
    </row>
    <row r="2791" spans="1:50" x14ac:dyDescent="0.25">
      <c r="A2791" t="s">
        <v>7451</v>
      </c>
      <c r="B2791" t="s">
        <v>6870</v>
      </c>
      <c r="C2791" t="s">
        <v>3349</v>
      </c>
      <c r="D2791" t="s">
        <v>7452</v>
      </c>
      <c r="E2791" t="s">
        <v>76</v>
      </c>
      <c r="F2791" t="s">
        <v>1214</v>
      </c>
      <c r="G2791" t="s">
        <v>71</v>
      </c>
      <c r="H2791" t="s">
        <v>757</v>
      </c>
      <c r="I2791" t="s">
        <v>107</v>
      </c>
      <c r="J2791" t="s">
        <v>1215</v>
      </c>
      <c r="K2791" t="s">
        <v>1216</v>
      </c>
      <c r="L2791" t="s">
        <v>6874</v>
      </c>
      <c r="M2791" t="s">
        <v>2911</v>
      </c>
      <c r="N2791" t="s">
        <v>76</v>
      </c>
      <c r="O2791" t="s">
        <v>76</v>
      </c>
      <c r="P2791" t="s">
        <v>65</v>
      </c>
      <c r="Q2791">
        <v>127</v>
      </c>
      <c r="R2791">
        <v>62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120</v>
      </c>
      <c r="AF2791">
        <v>0</v>
      </c>
      <c r="AG2791">
        <v>0</v>
      </c>
      <c r="AH2791">
        <v>0</v>
      </c>
      <c r="AI2791">
        <v>120</v>
      </c>
      <c r="AJ2791">
        <v>1930</v>
      </c>
      <c r="AT2791" s="1">
        <v>541.83000000000004</v>
      </c>
      <c r="AU2791" s="1">
        <v>68812.41</v>
      </c>
      <c r="AV2791" s="1">
        <v>65019.600000000006</v>
      </c>
      <c r="AW2791" s="1">
        <v>0</v>
      </c>
      <c r="AX2791" t="s">
        <v>1216</v>
      </c>
    </row>
    <row r="2792" spans="1:50" x14ac:dyDescent="0.25">
      <c r="A2792" t="s">
        <v>7453</v>
      </c>
      <c r="B2792" t="s">
        <v>6870</v>
      </c>
      <c r="C2792" t="s">
        <v>3349</v>
      </c>
      <c r="D2792" t="s">
        <v>7454</v>
      </c>
      <c r="E2792" t="s">
        <v>76</v>
      </c>
      <c r="F2792" t="s">
        <v>451</v>
      </c>
      <c r="G2792" t="s">
        <v>71</v>
      </c>
      <c r="H2792" t="s">
        <v>6036</v>
      </c>
      <c r="I2792" t="s">
        <v>73</v>
      </c>
      <c r="J2792" t="s">
        <v>452</v>
      </c>
      <c r="K2792" t="s">
        <v>453</v>
      </c>
      <c r="L2792" t="s">
        <v>6874</v>
      </c>
      <c r="M2792" t="s">
        <v>2911</v>
      </c>
      <c r="N2792" t="s">
        <v>76</v>
      </c>
      <c r="O2792" t="s">
        <v>76</v>
      </c>
      <c r="P2792" t="s">
        <v>110</v>
      </c>
      <c r="Q2792">
        <v>5</v>
      </c>
      <c r="R2792">
        <v>5</v>
      </c>
      <c r="S2792">
        <v>5</v>
      </c>
      <c r="T2792">
        <v>5</v>
      </c>
      <c r="U2792">
        <v>5</v>
      </c>
      <c r="V2792">
        <v>5</v>
      </c>
      <c r="W2792">
        <v>5</v>
      </c>
      <c r="X2792">
        <v>5</v>
      </c>
      <c r="Y2792">
        <v>5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T2792" s="1">
        <v>517.05999999999995</v>
      </c>
      <c r="AU2792" s="1">
        <v>2585.2999999999997</v>
      </c>
      <c r="AV2792" s="1">
        <v>0</v>
      </c>
      <c r="AW2792" s="1">
        <v>2585.2999999999997</v>
      </c>
      <c r="AX2792" t="s">
        <v>453</v>
      </c>
    </row>
    <row r="2793" spans="1:50" x14ac:dyDescent="0.25">
      <c r="A2793" t="s">
        <v>7455</v>
      </c>
      <c r="B2793" t="s">
        <v>6870</v>
      </c>
      <c r="C2793" t="s">
        <v>171</v>
      </c>
      <c r="D2793" t="s">
        <v>7456</v>
      </c>
      <c r="E2793" t="s">
        <v>76</v>
      </c>
      <c r="F2793" t="s">
        <v>1214</v>
      </c>
      <c r="G2793" t="s">
        <v>71</v>
      </c>
      <c r="H2793" t="s">
        <v>757</v>
      </c>
      <c r="I2793" t="s">
        <v>107</v>
      </c>
      <c r="J2793" t="s">
        <v>1215</v>
      </c>
      <c r="K2793" t="s">
        <v>1216</v>
      </c>
      <c r="L2793" t="s">
        <v>6874</v>
      </c>
      <c r="M2793" t="s">
        <v>2911</v>
      </c>
      <c r="N2793" t="s">
        <v>76</v>
      </c>
      <c r="O2793" t="s">
        <v>76</v>
      </c>
      <c r="P2793" t="s">
        <v>65</v>
      </c>
      <c r="Q2793">
        <v>60</v>
      </c>
      <c r="R2793">
        <v>60</v>
      </c>
      <c r="S2793">
        <v>60</v>
      </c>
      <c r="T2793">
        <v>60</v>
      </c>
      <c r="U2793">
        <v>60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990</v>
      </c>
      <c r="AI2793">
        <v>990</v>
      </c>
      <c r="AJ2793">
        <v>1380</v>
      </c>
      <c r="AT2793" s="1">
        <v>359.52949999999998</v>
      </c>
      <c r="AU2793" s="1">
        <v>21571.77</v>
      </c>
      <c r="AV2793" s="1">
        <v>355934.20499999996</v>
      </c>
      <c r="AW2793" s="1">
        <v>0</v>
      </c>
      <c r="AX2793" t="s">
        <v>1216</v>
      </c>
    </row>
    <row r="2794" spans="1:50" x14ac:dyDescent="0.25">
      <c r="A2794" t="s">
        <v>7457</v>
      </c>
      <c r="B2794" t="s">
        <v>6870</v>
      </c>
      <c r="C2794" t="s">
        <v>143</v>
      </c>
      <c r="D2794" t="s">
        <v>7458</v>
      </c>
      <c r="E2794" t="s">
        <v>76</v>
      </c>
      <c r="F2794" t="s">
        <v>612</v>
      </c>
      <c r="G2794" t="s">
        <v>56</v>
      </c>
      <c r="H2794" t="s">
        <v>6873</v>
      </c>
      <c r="I2794" t="s">
        <v>90</v>
      </c>
      <c r="J2794" t="s">
        <v>307</v>
      </c>
      <c r="K2794" t="s">
        <v>613</v>
      </c>
      <c r="L2794" t="s">
        <v>6874</v>
      </c>
      <c r="M2794" t="s">
        <v>2911</v>
      </c>
      <c r="N2794" t="s">
        <v>76</v>
      </c>
      <c r="O2794" t="s">
        <v>64</v>
      </c>
      <c r="P2794" t="s">
        <v>6875</v>
      </c>
      <c r="Q2794">
        <v>130</v>
      </c>
      <c r="R2794">
        <v>130</v>
      </c>
      <c r="S2794">
        <v>130</v>
      </c>
      <c r="T2794">
        <v>130</v>
      </c>
      <c r="U2794">
        <v>130</v>
      </c>
      <c r="V2794">
        <v>80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T2794" s="1">
        <v>375.64690000000002</v>
      </c>
      <c r="AU2794" s="1">
        <v>48834.097000000002</v>
      </c>
      <c r="AV2794" s="1">
        <v>0</v>
      </c>
      <c r="AW2794" s="1">
        <v>0</v>
      </c>
      <c r="AX2794" t="s">
        <v>613</v>
      </c>
    </row>
    <row r="2795" spans="1:50" x14ac:dyDescent="0.25">
      <c r="A2795" t="s">
        <v>7459</v>
      </c>
      <c r="B2795" t="s">
        <v>6870</v>
      </c>
      <c r="C2795" t="s">
        <v>2911</v>
      </c>
      <c r="D2795" t="s">
        <v>7460</v>
      </c>
      <c r="E2795" t="s">
        <v>76</v>
      </c>
      <c r="F2795" t="s">
        <v>4312</v>
      </c>
      <c r="G2795" t="s">
        <v>688</v>
      </c>
      <c r="H2795" t="s">
        <v>757</v>
      </c>
      <c r="I2795" t="s">
        <v>689</v>
      </c>
      <c r="J2795" t="s">
        <v>690</v>
      </c>
      <c r="K2795" t="s">
        <v>4313</v>
      </c>
      <c r="L2795" t="s">
        <v>6874</v>
      </c>
      <c r="M2795" t="s">
        <v>2911</v>
      </c>
      <c r="N2795" t="s">
        <v>76</v>
      </c>
      <c r="O2795" t="s">
        <v>76</v>
      </c>
      <c r="P2795" t="s">
        <v>65</v>
      </c>
      <c r="Q2795">
        <v>8</v>
      </c>
      <c r="R2795">
        <v>8</v>
      </c>
      <c r="S2795">
        <v>8</v>
      </c>
      <c r="T2795">
        <v>8</v>
      </c>
      <c r="U2795">
        <v>8</v>
      </c>
      <c r="V2795">
        <v>8</v>
      </c>
      <c r="W2795">
        <v>8</v>
      </c>
      <c r="X2795">
        <v>8</v>
      </c>
      <c r="Y2795">
        <v>6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T2795" s="1">
        <v>128.74</v>
      </c>
      <c r="AU2795" s="1">
        <v>1029.92</v>
      </c>
      <c r="AV2795" s="1">
        <v>0</v>
      </c>
      <c r="AW2795" s="1">
        <v>1029.92</v>
      </c>
      <c r="AX2795" t="s">
        <v>4313</v>
      </c>
    </row>
    <row r="2796" spans="1:50" x14ac:dyDescent="0.25">
      <c r="A2796" t="s">
        <v>7461</v>
      </c>
      <c r="B2796" t="s">
        <v>6870</v>
      </c>
      <c r="C2796" t="s">
        <v>3349</v>
      </c>
      <c r="D2796" t="s">
        <v>7462</v>
      </c>
      <c r="E2796" t="s">
        <v>76</v>
      </c>
      <c r="F2796" t="s">
        <v>451</v>
      </c>
      <c r="G2796" t="s">
        <v>71</v>
      </c>
      <c r="H2796" t="s">
        <v>6036</v>
      </c>
      <c r="I2796" t="s">
        <v>73</v>
      </c>
      <c r="J2796" t="s">
        <v>452</v>
      </c>
      <c r="K2796" t="s">
        <v>453</v>
      </c>
      <c r="L2796" t="s">
        <v>6874</v>
      </c>
      <c r="M2796" t="s">
        <v>2911</v>
      </c>
      <c r="N2796" t="s">
        <v>76</v>
      </c>
      <c r="O2796" t="s">
        <v>76</v>
      </c>
      <c r="P2796" t="s">
        <v>110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T2796" s="1">
        <v>655.57</v>
      </c>
      <c r="AU2796" s="1">
        <v>0</v>
      </c>
      <c r="AV2796" s="1">
        <v>0</v>
      </c>
      <c r="AW2796" s="1">
        <v>0</v>
      </c>
      <c r="AX2796" t="s">
        <v>453</v>
      </c>
    </row>
    <row r="2797" spans="1:50" x14ac:dyDescent="0.25">
      <c r="A2797" t="s">
        <v>8555</v>
      </c>
      <c r="B2797" t="s">
        <v>6870</v>
      </c>
      <c r="C2797" t="s">
        <v>171</v>
      </c>
      <c r="D2797" t="s">
        <v>8556</v>
      </c>
      <c r="E2797" t="s">
        <v>76</v>
      </c>
      <c r="F2797" t="s">
        <v>1958</v>
      </c>
      <c r="G2797" t="s">
        <v>71</v>
      </c>
      <c r="H2797" t="s">
        <v>6890</v>
      </c>
      <c r="I2797" t="s">
        <v>355</v>
      </c>
      <c r="J2797" t="s">
        <v>1959</v>
      </c>
      <c r="K2797" t="s">
        <v>1960</v>
      </c>
      <c r="L2797" t="s">
        <v>6874</v>
      </c>
      <c r="M2797" t="s">
        <v>2911</v>
      </c>
      <c r="N2797" t="s">
        <v>76</v>
      </c>
      <c r="O2797" t="s">
        <v>76</v>
      </c>
      <c r="P2797" t="s">
        <v>110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40</v>
      </c>
      <c r="AT2797" s="1" t="s">
        <v>78</v>
      </c>
      <c r="AU2797" s="1" t="s">
        <v>78</v>
      </c>
      <c r="AV2797" s="1">
        <v>0</v>
      </c>
      <c r="AW2797" s="1">
        <v>0</v>
      </c>
      <c r="AX2797" t="s">
        <v>1960</v>
      </c>
    </row>
    <row r="2798" spans="1:50" x14ac:dyDescent="0.25">
      <c r="A2798" t="s">
        <v>7463</v>
      </c>
      <c r="B2798" t="s">
        <v>6870</v>
      </c>
      <c r="C2798" t="s">
        <v>143</v>
      </c>
      <c r="D2798" t="s">
        <v>7464</v>
      </c>
      <c r="E2798" t="s">
        <v>943</v>
      </c>
      <c r="F2798" t="s">
        <v>159</v>
      </c>
      <c r="G2798" t="s">
        <v>56</v>
      </c>
      <c r="H2798" t="s">
        <v>757</v>
      </c>
      <c r="I2798" t="s">
        <v>90</v>
      </c>
      <c r="J2798" t="s">
        <v>91</v>
      </c>
      <c r="K2798" t="s">
        <v>160</v>
      </c>
      <c r="L2798" t="s">
        <v>6874</v>
      </c>
      <c r="M2798" t="s">
        <v>2911</v>
      </c>
      <c r="N2798" t="s">
        <v>76</v>
      </c>
      <c r="O2798" t="s">
        <v>76</v>
      </c>
      <c r="P2798" t="s">
        <v>65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T2798" s="1" t="s">
        <v>78</v>
      </c>
      <c r="AU2798" s="1" t="s">
        <v>78</v>
      </c>
      <c r="AV2798" s="1">
        <v>0</v>
      </c>
      <c r="AW2798" s="1">
        <v>0</v>
      </c>
      <c r="AX2798" t="s">
        <v>160</v>
      </c>
    </row>
    <row r="2799" spans="1:50" x14ac:dyDescent="0.25">
      <c r="A2799" t="s">
        <v>7465</v>
      </c>
      <c r="B2799" t="s">
        <v>6870</v>
      </c>
      <c r="C2799" t="s">
        <v>6894</v>
      </c>
      <c r="D2799" t="s">
        <v>7466</v>
      </c>
      <c r="E2799" t="s">
        <v>76</v>
      </c>
      <c r="F2799" t="s">
        <v>242</v>
      </c>
      <c r="G2799" t="s">
        <v>56</v>
      </c>
      <c r="H2799" t="s">
        <v>757</v>
      </c>
      <c r="I2799" t="s">
        <v>58</v>
      </c>
      <c r="J2799" t="s">
        <v>243</v>
      </c>
      <c r="K2799" t="s">
        <v>244</v>
      </c>
      <c r="L2799" t="s">
        <v>6874</v>
      </c>
      <c r="M2799" t="s">
        <v>2911</v>
      </c>
      <c r="N2799" t="s">
        <v>76</v>
      </c>
      <c r="O2799" t="s">
        <v>76</v>
      </c>
      <c r="P2799" t="s">
        <v>65</v>
      </c>
      <c r="Q2799">
        <v>72</v>
      </c>
      <c r="R2799">
        <v>72</v>
      </c>
      <c r="S2799">
        <v>72</v>
      </c>
      <c r="T2799">
        <v>72</v>
      </c>
      <c r="U2799">
        <v>72</v>
      </c>
      <c r="V2799">
        <v>72</v>
      </c>
      <c r="W2799">
        <v>72</v>
      </c>
      <c r="X2799">
        <v>72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T2799" s="1">
        <v>918.71</v>
      </c>
      <c r="AU2799" s="1">
        <v>66147.12</v>
      </c>
      <c r="AV2799" s="1">
        <v>0</v>
      </c>
      <c r="AW2799" s="1">
        <v>66147.12</v>
      </c>
      <c r="AX2799" t="s">
        <v>244</v>
      </c>
    </row>
    <row r="2800" spans="1:50" x14ac:dyDescent="0.25">
      <c r="A2800" t="s">
        <v>8557</v>
      </c>
      <c r="B2800" t="s">
        <v>6870</v>
      </c>
      <c r="C2800" t="s">
        <v>171</v>
      </c>
      <c r="D2800" t="s">
        <v>8558</v>
      </c>
      <c r="E2800" t="s">
        <v>76</v>
      </c>
      <c r="F2800" t="s">
        <v>7016</v>
      </c>
      <c r="G2800" t="s">
        <v>71</v>
      </c>
      <c r="H2800" t="s">
        <v>6890</v>
      </c>
      <c r="I2800" t="s">
        <v>73</v>
      </c>
      <c r="J2800" t="s">
        <v>7017</v>
      </c>
      <c r="K2800" t="s">
        <v>6742</v>
      </c>
      <c r="L2800" t="s">
        <v>6874</v>
      </c>
      <c r="M2800" t="s">
        <v>2911</v>
      </c>
      <c r="N2800" t="s">
        <v>76</v>
      </c>
      <c r="O2800" t="s">
        <v>76</v>
      </c>
      <c r="P2800" t="s">
        <v>110</v>
      </c>
      <c r="Q2800">
        <v>164</v>
      </c>
      <c r="R2800">
        <v>164</v>
      </c>
      <c r="S2800">
        <v>97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67</v>
      </c>
      <c r="AF2800">
        <v>0</v>
      </c>
      <c r="AG2800">
        <v>0</v>
      </c>
      <c r="AH2800">
        <v>144</v>
      </c>
      <c r="AI2800">
        <v>211</v>
      </c>
      <c r="AJ2800">
        <v>144</v>
      </c>
      <c r="AT2800" s="1">
        <v>787.8596</v>
      </c>
      <c r="AU2800" s="1">
        <v>129208.97440000001</v>
      </c>
      <c r="AV2800" s="1">
        <v>166238.3756</v>
      </c>
      <c r="AW2800" s="1">
        <v>0</v>
      </c>
      <c r="AX2800" t="s">
        <v>6742</v>
      </c>
    </row>
    <row r="2801" spans="1:50" x14ac:dyDescent="0.25">
      <c r="A2801" t="s">
        <v>7467</v>
      </c>
      <c r="B2801" t="s">
        <v>6870</v>
      </c>
      <c r="C2801" t="s">
        <v>143</v>
      </c>
      <c r="D2801" t="s">
        <v>7468</v>
      </c>
      <c r="E2801" t="s">
        <v>6952</v>
      </c>
      <c r="F2801" t="s">
        <v>504</v>
      </c>
      <c r="G2801" t="s">
        <v>56</v>
      </c>
      <c r="H2801" t="s">
        <v>757</v>
      </c>
      <c r="I2801" t="s">
        <v>90</v>
      </c>
      <c r="J2801" t="s">
        <v>505</v>
      </c>
      <c r="K2801" t="s">
        <v>506</v>
      </c>
      <c r="L2801" t="s">
        <v>6874</v>
      </c>
      <c r="M2801" t="s">
        <v>2911</v>
      </c>
      <c r="N2801" t="s">
        <v>76</v>
      </c>
      <c r="O2801" t="s">
        <v>76</v>
      </c>
      <c r="P2801" t="s">
        <v>65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T2801" s="1" t="s">
        <v>78</v>
      </c>
      <c r="AU2801" s="1" t="s">
        <v>78</v>
      </c>
      <c r="AV2801" s="1">
        <v>0</v>
      </c>
      <c r="AW2801" s="1">
        <v>0</v>
      </c>
      <c r="AX2801" t="s">
        <v>506</v>
      </c>
    </row>
    <row r="2802" spans="1:50" x14ac:dyDescent="0.25">
      <c r="A2802" t="s">
        <v>7469</v>
      </c>
      <c r="B2802" t="s">
        <v>6870</v>
      </c>
      <c r="C2802" t="s">
        <v>6885</v>
      </c>
      <c r="D2802" t="s">
        <v>7470</v>
      </c>
      <c r="E2802" t="s">
        <v>76</v>
      </c>
      <c r="F2802" t="s">
        <v>242</v>
      </c>
      <c r="G2802" t="s">
        <v>56</v>
      </c>
      <c r="H2802" t="s">
        <v>757</v>
      </c>
      <c r="I2802" t="s">
        <v>58</v>
      </c>
      <c r="J2802" t="s">
        <v>243</v>
      </c>
      <c r="K2802" t="s">
        <v>244</v>
      </c>
      <c r="L2802" t="s">
        <v>6874</v>
      </c>
      <c r="M2802" t="s">
        <v>6905</v>
      </c>
      <c r="N2802" t="s">
        <v>76</v>
      </c>
      <c r="O2802" t="s">
        <v>76</v>
      </c>
      <c r="P2802" t="s">
        <v>65</v>
      </c>
      <c r="Q2802">
        <v>419</v>
      </c>
      <c r="R2802">
        <v>408</v>
      </c>
      <c r="S2802">
        <v>351</v>
      </c>
      <c r="T2802">
        <v>108</v>
      </c>
      <c r="U2802">
        <v>108</v>
      </c>
      <c r="V2802">
        <v>27</v>
      </c>
      <c r="W2802">
        <v>5</v>
      </c>
      <c r="X2802">
        <v>5</v>
      </c>
      <c r="Y2802">
        <v>5</v>
      </c>
      <c r="Z2802">
        <v>5</v>
      </c>
      <c r="AA2802">
        <v>5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81</v>
      </c>
      <c r="AI2802">
        <v>81</v>
      </c>
      <c r="AJ2802">
        <v>81</v>
      </c>
      <c r="AT2802" s="1">
        <v>898.42</v>
      </c>
      <c r="AU2802" s="1">
        <v>376437.98</v>
      </c>
      <c r="AV2802" s="1">
        <v>72772.01999999999</v>
      </c>
      <c r="AW2802" s="1">
        <v>4492.0999999999995</v>
      </c>
      <c r="AX2802" t="s">
        <v>244</v>
      </c>
    </row>
    <row r="2803" spans="1:50" x14ac:dyDescent="0.25">
      <c r="A2803" t="s">
        <v>7471</v>
      </c>
      <c r="B2803" t="s">
        <v>6870</v>
      </c>
      <c r="C2803" t="s">
        <v>6879</v>
      </c>
      <c r="D2803" t="s">
        <v>7472</v>
      </c>
      <c r="E2803" t="s">
        <v>76</v>
      </c>
      <c r="F2803" t="s">
        <v>755</v>
      </c>
      <c r="G2803" t="s">
        <v>56</v>
      </c>
      <c r="H2803" t="s">
        <v>6873</v>
      </c>
      <c r="I2803" t="s">
        <v>90</v>
      </c>
      <c r="J2803" t="s">
        <v>91</v>
      </c>
      <c r="K2803" t="s">
        <v>756</v>
      </c>
      <c r="L2803" t="s">
        <v>6874</v>
      </c>
      <c r="M2803" t="s">
        <v>6911</v>
      </c>
      <c r="N2803" t="s">
        <v>76</v>
      </c>
      <c r="O2803" t="s">
        <v>757</v>
      </c>
      <c r="P2803" t="s">
        <v>6875</v>
      </c>
      <c r="Q2803">
        <v>6679</v>
      </c>
      <c r="R2803">
        <v>6679</v>
      </c>
      <c r="S2803">
        <v>6679</v>
      </c>
      <c r="T2803">
        <v>6679</v>
      </c>
      <c r="U2803">
        <v>6679</v>
      </c>
      <c r="V2803">
        <v>5379</v>
      </c>
      <c r="W2803">
        <v>613</v>
      </c>
      <c r="X2803">
        <v>2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T2803" s="1">
        <v>461.26</v>
      </c>
      <c r="AU2803" s="1">
        <v>3080755.54</v>
      </c>
      <c r="AV2803" s="1">
        <v>0</v>
      </c>
      <c r="AW2803" s="1">
        <v>922.52</v>
      </c>
      <c r="AX2803" t="s">
        <v>756</v>
      </c>
    </row>
    <row r="2804" spans="1:50" x14ac:dyDescent="0.25">
      <c r="A2804" t="s">
        <v>7473</v>
      </c>
      <c r="B2804" t="s">
        <v>6870</v>
      </c>
      <c r="C2804" t="s">
        <v>143</v>
      </c>
      <c r="D2804" t="s">
        <v>7474</v>
      </c>
      <c r="E2804" t="s">
        <v>2190</v>
      </c>
      <c r="F2804" t="s">
        <v>1449</v>
      </c>
      <c r="G2804" t="s">
        <v>56</v>
      </c>
      <c r="H2804" t="s">
        <v>757</v>
      </c>
      <c r="I2804" t="s">
        <v>90</v>
      </c>
      <c r="J2804" t="s">
        <v>1450</v>
      </c>
      <c r="K2804" t="s">
        <v>1451</v>
      </c>
      <c r="L2804" t="s">
        <v>6874</v>
      </c>
      <c r="M2804" t="s">
        <v>2911</v>
      </c>
      <c r="N2804" t="s">
        <v>76</v>
      </c>
      <c r="O2804" t="s">
        <v>76</v>
      </c>
      <c r="P2804" t="s">
        <v>65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60</v>
      </c>
      <c r="AH2804">
        <v>0</v>
      </c>
      <c r="AI2804">
        <v>60</v>
      </c>
      <c r="AJ2804">
        <v>0</v>
      </c>
      <c r="AT2804" s="1">
        <v>665.59820000000002</v>
      </c>
      <c r="AU2804" s="1">
        <v>0</v>
      </c>
      <c r="AV2804" s="1">
        <v>39935.892</v>
      </c>
      <c r="AW2804" s="1">
        <v>0</v>
      </c>
      <c r="AX2804" t="s">
        <v>1451</v>
      </c>
    </row>
    <row r="2805" spans="1:50" x14ac:dyDescent="0.25">
      <c r="A2805" t="s">
        <v>7475</v>
      </c>
      <c r="B2805" t="s">
        <v>6870</v>
      </c>
      <c r="C2805" t="s">
        <v>7102</v>
      </c>
      <c r="D2805" t="s">
        <v>7476</v>
      </c>
      <c r="E2805" t="s">
        <v>76</v>
      </c>
      <c r="F2805" t="s">
        <v>7477</v>
      </c>
      <c r="G2805" t="s">
        <v>71</v>
      </c>
      <c r="H2805" t="s">
        <v>757</v>
      </c>
      <c r="I2805" t="s">
        <v>107</v>
      </c>
      <c r="J2805" t="s">
        <v>7478</v>
      </c>
      <c r="K2805" t="s">
        <v>7479</v>
      </c>
      <c r="L2805" t="s">
        <v>6874</v>
      </c>
      <c r="M2805" t="s">
        <v>2911</v>
      </c>
      <c r="N2805" t="s">
        <v>76</v>
      </c>
      <c r="O2805" t="s">
        <v>76</v>
      </c>
      <c r="P2805" t="s">
        <v>65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T2805" s="1" t="s">
        <v>78</v>
      </c>
      <c r="AU2805" s="1" t="s">
        <v>78</v>
      </c>
      <c r="AV2805" s="1">
        <v>0</v>
      </c>
      <c r="AW2805" s="1">
        <v>0</v>
      </c>
      <c r="AX2805" t="s">
        <v>7479</v>
      </c>
    </row>
    <row r="2806" spans="1:50" x14ac:dyDescent="0.25">
      <c r="A2806" t="s">
        <v>7480</v>
      </c>
      <c r="B2806" t="s">
        <v>6870</v>
      </c>
      <c r="C2806" t="s">
        <v>2911</v>
      </c>
      <c r="D2806" t="s">
        <v>7481</v>
      </c>
      <c r="E2806" t="s">
        <v>76</v>
      </c>
      <c r="F2806" t="s">
        <v>1349</v>
      </c>
      <c r="G2806" t="s">
        <v>688</v>
      </c>
      <c r="H2806" t="s">
        <v>757</v>
      </c>
      <c r="I2806" t="s">
        <v>689</v>
      </c>
      <c r="J2806" t="s">
        <v>1350</v>
      </c>
      <c r="K2806" t="s">
        <v>1351</v>
      </c>
      <c r="L2806" t="s">
        <v>6874</v>
      </c>
      <c r="M2806" t="s">
        <v>2911</v>
      </c>
      <c r="N2806" t="s">
        <v>76</v>
      </c>
      <c r="O2806" t="s">
        <v>76</v>
      </c>
      <c r="P2806" t="s">
        <v>65</v>
      </c>
      <c r="Q2806">
        <v>142</v>
      </c>
      <c r="R2806">
        <v>141</v>
      </c>
      <c r="S2806">
        <v>141</v>
      </c>
      <c r="T2806">
        <v>141</v>
      </c>
      <c r="U2806">
        <v>38</v>
      </c>
      <c r="V2806">
        <v>38</v>
      </c>
      <c r="W2806">
        <v>38</v>
      </c>
      <c r="X2806">
        <v>3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T2806" s="1">
        <v>77.209999999999994</v>
      </c>
      <c r="AU2806" s="1">
        <v>10963.82</v>
      </c>
      <c r="AV2806" s="1">
        <v>0</v>
      </c>
      <c r="AW2806" s="1">
        <v>231.63</v>
      </c>
      <c r="AX2806" t="s">
        <v>1351</v>
      </c>
    </row>
    <row r="2807" spans="1:50" x14ac:dyDescent="0.25">
      <c r="A2807" t="s">
        <v>8678</v>
      </c>
      <c r="B2807" t="s">
        <v>6870</v>
      </c>
      <c r="C2807" t="s">
        <v>171</v>
      </c>
      <c r="D2807" t="s">
        <v>8679</v>
      </c>
      <c r="E2807" t="s">
        <v>76</v>
      </c>
      <c r="F2807" t="s">
        <v>4509</v>
      </c>
      <c r="G2807" t="s">
        <v>71</v>
      </c>
      <c r="H2807" t="s">
        <v>6890</v>
      </c>
      <c r="I2807" t="s">
        <v>73</v>
      </c>
      <c r="J2807" t="s">
        <v>4510</v>
      </c>
      <c r="K2807" t="s">
        <v>4511</v>
      </c>
      <c r="L2807" t="s">
        <v>6874</v>
      </c>
      <c r="M2807" t="s">
        <v>2911</v>
      </c>
      <c r="N2807" t="s">
        <v>76</v>
      </c>
      <c r="O2807" t="s">
        <v>76</v>
      </c>
      <c r="P2807" t="s">
        <v>110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82</v>
      </c>
      <c r="AT2807" s="1" t="s">
        <v>78</v>
      </c>
      <c r="AU2807" s="1" t="s">
        <v>78</v>
      </c>
      <c r="AV2807" s="1">
        <v>0</v>
      </c>
      <c r="AW2807" s="1">
        <v>0</v>
      </c>
      <c r="AX2807" t="s">
        <v>4511</v>
      </c>
    </row>
    <row r="2808" spans="1:50" x14ac:dyDescent="0.25">
      <c r="A2808" t="s">
        <v>7482</v>
      </c>
      <c r="B2808" t="s">
        <v>6870</v>
      </c>
      <c r="C2808" t="s">
        <v>7483</v>
      </c>
      <c r="D2808" t="s">
        <v>7484</v>
      </c>
      <c r="E2808" t="s">
        <v>76</v>
      </c>
      <c r="F2808" t="s">
        <v>1754</v>
      </c>
      <c r="G2808" t="s">
        <v>116</v>
      </c>
      <c r="H2808" t="s">
        <v>6972</v>
      </c>
      <c r="I2808" t="s">
        <v>117</v>
      </c>
      <c r="J2808" t="s">
        <v>1755</v>
      </c>
      <c r="K2808" t="s">
        <v>1756</v>
      </c>
      <c r="L2808" t="s">
        <v>6874</v>
      </c>
      <c r="M2808" t="s">
        <v>7485</v>
      </c>
      <c r="N2808" t="s">
        <v>7217</v>
      </c>
      <c r="O2808" t="s">
        <v>117</v>
      </c>
      <c r="P2808" t="s">
        <v>120</v>
      </c>
      <c r="Q2808">
        <v>1</v>
      </c>
      <c r="R2808">
        <v>1</v>
      </c>
      <c r="S2808">
        <v>1</v>
      </c>
      <c r="T2808">
        <v>1</v>
      </c>
      <c r="U2808">
        <v>1</v>
      </c>
      <c r="V2808">
        <v>1</v>
      </c>
      <c r="W2808">
        <v>1</v>
      </c>
      <c r="X2808">
        <v>1</v>
      </c>
      <c r="Y2808">
        <v>1</v>
      </c>
      <c r="Z2808">
        <v>1</v>
      </c>
      <c r="AA2808">
        <v>1</v>
      </c>
      <c r="AB2808">
        <v>1</v>
      </c>
      <c r="AC2808">
        <v>1</v>
      </c>
      <c r="AD2808">
        <v>1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T2808" s="1">
        <v>373.98</v>
      </c>
      <c r="AU2808" s="1">
        <v>373.98</v>
      </c>
      <c r="AV2808" s="1">
        <v>0</v>
      </c>
      <c r="AW2808" s="1">
        <v>373.98</v>
      </c>
      <c r="AX2808" t="s">
        <v>1756</v>
      </c>
    </row>
    <row r="2809" spans="1:50" x14ac:dyDescent="0.25">
      <c r="A2809" t="s">
        <v>8559</v>
      </c>
      <c r="B2809" t="s">
        <v>6870</v>
      </c>
      <c r="C2809" t="s">
        <v>7090</v>
      </c>
      <c r="D2809" t="s">
        <v>8560</v>
      </c>
      <c r="E2809" t="s">
        <v>76</v>
      </c>
      <c r="F2809" t="s">
        <v>8561</v>
      </c>
      <c r="G2809" t="s">
        <v>71</v>
      </c>
      <c r="H2809" t="s">
        <v>6873</v>
      </c>
      <c r="I2809" t="s">
        <v>674</v>
      </c>
      <c r="J2809" t="s">
        <v>8562</v>
      </c>
      <c r="K2809" t="s">
        <v>8561</v>
      </c>
      <c r="L2809" t="s">
        <v>6874</v>
      </c>
      <c r="M2809" t="s">
        <v>2911</v>
      </c>
      <c r="N2809" t="s">
        <v>76</v>
      </c>
      <c r="O2809" t="s">
        <v>76</v>
      </c>
      <c r="P2809" t="s">
        <v>6875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1308</v>
      </c>
      <c r="AG2809">
        <v>0</v>
      </c>
      <c r="AH2809">
        <v>0</v>
      </c>
      <c r="AI2809">
        <v>1308</v>
      </c>
      <c r="AJ2809">
        <v>192</v>
      </c>
      <c r="AT2809" s="1">
        <v>278.60719999999998</v>
      </c>
      <c r="AU2809" s="1">
        <v>0</v>
      </c>
      <c r="AV2809" s="1">
        <v>364418.21759999997</v>
      </c>
      <c r="AW2809" s="1">
        <v>0</v>
      </c>
      <c r="AX2809" t="s">
        <v>8561</v>
      </c>
    </row>
    <row r="2810" spans="1:50" x14ac:dyDescent="0.25">
      <c r="A2810" t="s">
        <v>8680</v>
      </c>
      <c r="B2810" t="s">
        <v>6870</v>
      </c>
      <c r="C2810" t="s">
        <v>143</v>
      </c>
      <c r="D2810" t="s">
        <v>8681</v>
      </c>
      <c r="E2810" t="s">
        <v>4048</v>
      </c>
      <c r="F2810" t="s">
        <v>2652</v>
      </c>
      <c r="G2810" t="s">
        <v>56</v>
      </c>
      <c r="H2810" t="s">
        <v>757</v>
      </c>
      <c r="I2810" t="s">
        <v>58</v>
      </c>
      <c r="J2810" t="s">
        <v>2653</v>
      </c>
      <c r="K2810" t="s">
        <v>2654</v>
      </c>
      <c r="L2810" t="s">
        <v>6874</v>
      </c>
      <c r="M2810" t="s">
        <v>2911</v>
      </c>
      <c r="N2810" t="s">
        <v>76</v>
      </c>
      <c r="O2810" t="s">
        <v>76</v>
      </c>
      <c r="P2810" t="s">
        <v>65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55</v>
      </c>
      <c r="AT2810" s="1" t="s">
        <v>78</v>
      </c>
      <c r="AU2810" s="1" t="s">
        <v>78</v>
      </c>
      <c r="AV2810" s="1">
        <v>0</v>
      </c>
      <c r="AW2810" s="1">
        <v>0</v>
      </c>
      <c r="AX2810" t="s">
        <v>2654</v>
      </c>
    </row>
    <row r="2811" spans="1:50" x14ac:dyDescent="0.25">
      <c r="A2811" t="s">
        <v>7486</v>
      </c>
      <c r="B2811" t="s">
        <v>6870</v>
      </c>
      <c r="C2811" t="s">
        <v>3349</v>
      </c>
      <c r="D2811" t="s">
        <v>7487</v>
      </c>
      <c r="E2811" t="s">
        <v>76</v>
      </c>
      <c r="F2811" t="s">
        <v>474</v>
      </c>
      <c r="G2811" t="s">
        <v>71</v>
      </c>
      <c r="H2811" t="s">
        <v>6036</v>
      </c>
      <c r="I2811" t="s">
        <v>230</v>
      </c>
      <c r="J2811" t="s">
        <v>475</v>
      </c>
      <c r="K2811" t="s">
        <v>476</v>
      </c>
      <c r="L2811" t="s">
        <v>6874</v>
      </c>
      <c r="M2811" t="s">
        <v>2911</v>
      </c>
      <c r="N2811" t="s">
        <v>76</v>
      </c>
      <c r="O2811" t="s">
        <v>885</v>
      </c>
      <c r="P2811" t="s">
        <v>110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80</v>
      </c>
      <c r="AG2811">
        <v>0</v>
      </c>
      <c r="AH2811">
        <v>0</v>
      </c>
      <c r="AI2811">
        <v>80</v>
      </c>
      <c r="AJ2811">
        <v>0</v>
      </c>
      <c r="AT2811" s="1">
        <v>904.86</v>
      </c>
      <c r="AU2811" s="1">
        <v>904.86</v>
      </c>
      <c r="AV2811" s="1">
        <v>72388.800000000003</v>
      </c>
      <c r="AW2811" s="1">
        <v>0</v>
      </c>
      <c r="AX2811" t="s">
        <v>476</v>
      </c>
    </row>
    <row r="2812" spans="1:50" x14ac:dyDescent="0.25">
      <c r="A2812" t="s">
        <v>7488</v>
      </c>
      <c r="B2812" t="s">
        <v>6870</v>
      </c>
      <c r="C2812" t="s">
        <v>143</v>
      </c>
      <c r="D2812" t="s">
        <v>7489</v>
      </c>
      <c r="E2812" t="s">
        <v>76</v>
      </c>
      <c r="F2812" t="s">
        <v>741</v>
      </c>
      <c r="G2812" t="s">
        <v>56</v>
      </c>
      <c r="H2812" t="s">
        <v>757</v>
      </c>
      <c r="I2812" t="s">
        <v>58</v>
      </c>
      <c r="J2812" t="s">
        <v>740</v>
      </c>
      <c r="K2812" t="s">
        <v>742</v>
      </c>
      <c r="L2812" t="s">
        <v>6874</v>
      </c>
      <c r="M2812" t="s">
        <v>2911</v>
      </c>
      <c r="N2812" t="s">
        <v>76</v>
      </c>
      <c r="O2812" t="s">
        <v>76</v>
      </c>
      <c r="P2812" t="s">
        <v>65</v>
      </c>
      <c r="Q2812">
        <v>1</v>
      </c>
      <c r="R2812">
        <v>1</v>
      </c>
      <c r="S2812">
        <v>1</v>
      </c>
      <c r="T2812">
        <v>1</v>
      </c>
      <c r="U2812">
        <v>1</v>
      </c>
      <c r="V2812">
        <v>1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228</v>
      </c>
      <c r="AF2812">
        <v>0</v>
      </c>
      <c r="AG2812">
        <v>0</v>
      </c>
      <c r="AH2812">
        <v>168</v>
      </c>
      <c r="AI2812">
        <v>396</v>
      </c>
      <c r="AJ2812">
        <v>0</v>
      </c>
      <c r="AT2812" s="1">
        <v>635.86</v>
      </c>
      <c r="AU2812" s="1">
        <v>635.86</v>
      </c>
      <c r="AV2812" s="1">
        <v>251800.56</v>
      </c>
      <c r="AW2812" s="1">
        <v>0</v>
      </c>
      <c r="AX2812" t="s">
        <v>742</v>
      </c>
    </row>
    <row r="2813" spans="1:50" x14ac:dyDescent="0.25">
      <c r="A2813" t="s">
        <v>7490</v>
      </c>
      <c r="B2813" t="s">
        <v>6870</v>
      </c>
      <c r="C2813" t="s">
        <v>6871</v>
      </c>
      <c r="D2813" t="s">
        <v>7491</v>
      </c>
      <c r="E2813" t="s">
        <v>76</v>
      </c>
      <c r="F2813" t="s">
        <v>1789</v>
      </c>
      <c r="G2813" t="s">
        <v>56</v>
      </c>
      <c r="H2813" t="s">
        <v>757</v>
      </c>
      <c r="I2813" t="s">
        <v>58</v>
      </c>
      <c r="J2813" t="s">
        <v>1790</v>
      </c>
      <c r="K2813" t="s">
        <v>1791</v>
      </c>
      <c r="L2813" t="s">
        <v>6874</v>
      </c>
      <c r="M2813" t="s">
        <v>6887</v>
      </c>
      <c r="N2813" t="s">
        <v>76</v>
      </c>
      <c r="O2813" t="s">
        <v>76</v>
      </c>
      <c r="P2813" t="s">
        <v>65</v>
      </c>
      <c r="Q2813">
        <v>367</v>
      </c>
      <c r="R2813">
        <v>367</v>
      </c>
      <c r="S2813">
        <v>367</v>
      </c>
      <c r="T2813">
        <v>367</v>
      </c>
      <c r="U2813">
        <v>367</v>
      </c>
      <c r="V2813">
        <v>367</v>
      </c>
      <c r="W2813">
        <v>367</v>
      </c>
      <c r="X2813">
        <v>367</v>
      </c>
      <c r="Y2813">
        <v>367</v>
      </c>
      <c r="Z2813">
        <v>367</v>
      </c>
      <c r="AA2813">
        <v>179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T2813" s="1">
        <v>428.35</v>
      </c>
      <c r="AU2813" s="1">
        <v>157204.45000000001</v>
      </c>
      <c r="AV2813" s="1">
        <v>0</v>
      </c>
      <c r="AW2813" s="1">
        <v>157204.45000000001</v>
      </c>
      <c r="AX2813" t="s">
        <v>1791</v>
      </c>
    </row>
    <row r="2814" spans="1:50" x14ac:dyDescent="0.25">
      <c r="A2814" t="s">
        <v>7492</v>
      </c>
      <c r="B2814" t="s">
        <v>6870</v>
      </c>
      <c r="C2814" t="s">
        <v>6894</v>
      </c>
      <c r="D2814" t="s">
        <v>7493</v>
      </c>
      <c r="E2814" t="s">
        <v>76</v>
      </c>
      <c r="F2814" t="s">
        <v>2233</v>
      </c>
      <c r="G2814" t="s">
        <v>56</v>
      </c>
      <c r="H2814" t="s">
        <v>6873</v>
      </c>
      <c r="I2814" t="s">
        <v>90</v>
      </c>
      <c r="J2814" t="s">
        <v>505</v>
      </c>
      <c r="K2814" t="s">
        <v>2234</v>
      </c>
      <c r="L2814" t="s">
        <v>6874</v>
      </c>
      <c r="M2814" t="s">
        <v>2911</v>
      </c>
      <c r="N2814" t="s">
        <v>76</v>
      </c>
      <c r="O2814" t="s">
        <v>76</v>
      </c>
      <c r="P2814" t="s">
        <v>6875</v>
      </c>
      <c r="Q2814">
        <v>1150</v>
      </c>
      <c r="R2814">
        <v>1150</v>
      </c>
      <c r="S2814">
        <v>1150</v>
      </c>
      <c r="T2814">
        <v>1150</v>
      </c>
      <c r="U2814">
        <v>1150</v>
      </c>
      <c r="V2814">
        <v>1050</v>
      </c>
      <c r="W2814">
        <v>760</v>
      </c>
      <c r="X2814">
        <v>550</v>
      </c>
      <c r="Y2814">
        <v>350</v>
      </c>
      <c r="Z2814">
        <v>350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T2814" s="1">
        <v>466.41</v>
      </c>
      <c r="AU2814" s="1">
        <v>536371.5</v>
      </c>
      <c r="AV2814" s="1">
        <v>0</v>
      </c>
      <c r="AW2814" s="1">
        <v>256525.5</v>
      </c>
      <c r="AX2814" t="s">
        <v>2234</v>
      </c>
    </row>
    <row r="2815" spans="1:50" x14ac:dyDescent="0.25">
      <c r="A2815" t="s">
        <v>8563</v>
      </c>
      <c r="B2815" t="s">
        <v>6870</v>
      </c>
      <c r="C2815" t="s">
        <v>143</v>
      </c>
      <c r="D2815" t="s">
        <v>8564</v>
      </c>
      <c r="E2815" t="s">
        <v>7325</v>
      </c>
      <c r="F2815" t="s">
        <v>2233</v>
      </c>
      <c r="G2815" t="s">
        <v>56</v>
      </c>
      <c r="H2815" t="s">
        <v>757</v>
      </c>
      <c r="I2815" t="s">
        <v>90</v>
      </c>
      <c r="J2815" t="s">
        <v>505</v>
      </c>
      <c r="K2815" t="s">
        <v>2234</v>
      </c>
      <c r="L2815" t="s">
        <v>6874</v>
      </c>
      <c r="M2815" t="s">
        <v>2911</v>
      </c>
      <c r="N2815" t="s">
        <v>76</v>
      </c>
      <c r="O2815" t="s">
        <v>76</v>
      </c>
      <c r="P2815" t="s">
        <v>65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T2815" s="1" t="s">
        <v>78</v>
      </c>
      <c r="AU2815" s="1" t="s">
        <v>78</v>
      </c>
      <c r="AV2815" s="1">
        <v>0</v>
      </c>
      <c r="AW2815" s="1">
        <v>0</v>
      </c>
      <c r="AX2815" t="s">
        <v>2234</v>
      </c>
    </row>
    <row r="2816" spans="1:50" x14ac:dyDescent="0.25">
      <c r="A2816" t="s">
        <v>7494</v>
      </c>
      <c r="B2816" t="s">
        <v>6870</v>
      </c>
      <c r="C2816" t="s">
        <v>6894</v>
      </c>
      <c r="D2816" t="s">
        <v>7495</v>
      </c>
      <c r="E2816" t="s">
        <v>76</v>
      </c>
      <c r="F2816" t="s">
        <v>708</v>
      </c>
      <c r="G2816" t="s">
        <v>56</v>
      </c>
      <c r="H2816" t="s">
        <v>757</v>
      </c>
      <c r="I2816" t="s">
        <v>58</v>
      </c>
      <c r="J2816" t="s">
        <v>709</v>
      </c>
      <c r="K2816" t="s">
        <v>710</v>
      </c>
      <c r="L2816" t="s">
        <v>6874</v>
      </c>
      <c r="M2816" t="s">
        <v>2911</v>
      </c>
      <c r="N2816" t="s">
        <v>76</v>
      </c>
      <c r="O2816" t="s">
        <v>76</v>
      </c>
      <c r="P2816" t="s">
        <v>65</v>
      </c>
      <c r="Q2816">
        <v>256</v>
      </c>
      <c r="R2816">
        <v>256</v>
      </c>
      <c r="S2816">
        <v>256</v>
      </c>
      <c r="T2816">
        <v>256</v>
      </c>
      <c r="U2816">
        <v>256</v>
      </c>
      <c r="V2816">
        <v>256</v>
      </c>
      <c r="W2816">
        <v>256</v>
      </c>
      <c r="X2816">
        <v>256</v>
      </c>
      <c r="Y2816">
        <v>256</v>
      </c>
      <c r="Z2816">
        <v>172</v>
      </c>
      <c r="AA2816">
        <v>4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T2816" s="1">
        <v>882.02</v>
      </c>
      <c r="AU2816" s="1">
        <v>225797.12</v>
      </c>
      <c r="AV2816" s="1">
        <v>0</v>
      </c>
      <c r="AW2816" s="1">
        <v>225797.12</v>
      </c>
      <c r="AX2816" t="s">
        <v>710</v>
      </c>
    </row>
    <row r="2817" spans="1:50" x14ac:dyDescent="0.25">
      <c r="A2817" t="s">
        <v>7496</v>
      </c>
      <c r="B2817" t="s">
        <v>6870</v>
      </c>
      <c r="C2817" t="s">
        <v>6885</v>
      </c>
      <c r="D2817" t="s">
        <v>7497</v>
      </c>
      <c r="E2817" t="s">
        <v>76</v>
      </c>
      <c r="F2817" t="s">
        <v>1077</v>
      </c>
      <c r="G2817" t="s">
        <v>56</v>
      </c>
      <c r="H2817" t="s">
        <v>757</v>
      </c>
      <c r="I2817" t="s">
        <v>58</v>
      </c>
      <c r="J2817" t="s">
        <v>1078</v>
      </c>
      <c r="K2817" t="s">
        <v>1079</v>
      </c>
      <c r="L2817" t="s">
        <v>6874</v>
      </c>
      <c r="M2817" t="s">
        <v>6905</v>
      </c>
      <c r="N2817" t="s">
        <v>76</v>
      </c>
      <c r="O2817" t="s">
        <v>76</v>
      </c>
      <c r="P2817" t="s">
        <v>65</v>
      </c>
      <c r="Q2817">
        <v>122</v>
      </c>
      <c r="R2817">
        <v>122</v>
      </c>
      <c r="S2817">
        <v>122</v>
      </c>
      <c r="T2817">
        <v>122</v>
      </c>
      <c r="U2817">
        <v>122</v>
      </c>
      <c r="V2817">
        <v>122</v>
      </c>
      <c r="W2817">
        <v>122</v>
      </c>
      <c r="X2817">
        <v>122</v>
      </c>
      <c r="Y2817">
        <v>122</v>
      </c>
      <c r="Z2817">
        <v>122</v>
      </c>
      <c r="AA2817">
        <v>122</v>
      </c>
      <c r="AB2817">
        <v>122</v>
      </c>
      <c r="AC2817">
        <v>38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T2817" s="1">
        <v>731.02</v>
      </c>
      <c r="AU2817" s="1">
        <v>89184.44</v>
      </c>
      <c r="AV2817" s="1">
        <v>0</v>
      </c>
      <c r="AW2817" s="1">
        <v>89184.44</v>
      </c>
      <c r="AX2817" t="s">
        <v>1079</v>
      </c>
    </row>
    <row r="2818" spans="1:50" x14ac:dyDescent="0.25">
      <c r="A2818" t="s">
        <v>7498</v>
      </c>
      <c r="B2818" t="s">
        <v>6870</v>
      </c>
      <c r="C2818" t="s">
        <v>791</v>
      </c>
      <c r="D2818" t="s">
        <v>7499</v>
      </c>
      <c r="E2818" t="s">
        <v>76</v>
      </c>
      <c r="F2818" t="s">
        <v>339</v>
      </c>
      <c r="G2818" t="s">
        <v>71</v>
      </c>
      <c r="H2818" t="s">
        <v>6036</v>
      </c>
      <c r="I2818" t="s">
        <v>73</v>
      </c>
      <c r="J2818" t="s">
        <v>340</v>
      </c>
      <c r="K2818" t="s">
        <v>341</v>
      </c>
      <c r="L2818" t="s">
        <v>6874</v>
      </c>
      <c r="M2818" t="s">
        <v>7354</v>
      </c>
      <c r="N2818" t="s">
        <v>76</v>
      </c>
      <c r="O2818" t="s">
        <v>76</v>
      </c>
      <c r="P2818" t="s">
        <v>110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T2818" s="1" t="s">
        <v>78</v>
      </c>
      <c r="AU2818" s="1" t="s">
        <v>78</v>
      </c>
      <c r="AV2818" s="1">
        <v>0</v>
      </c>
      <c r="AW2818" s="1">
        <v>0</v>
      </c>
      <c r="AX2818" t="s">
        <v>341</v>
      </c>
    </row>
    <row r="2819" spans="1:50" x14ac:dyDescent="0.25">
      <c r="A2819" t="s">
        <v>7500</v>
      </c>
      <c r="B2819" t="s">
        <v>6870</v>
      </c>
      <c r="C2819" t="s">
        <v>6885</v>
      </c>
      <c r="D2819" t="s">
        <v>7501</v>
      </c>
      <c r="E2819" t="s">
        <v>76</v>
      </c>
      <c r="F2819" t="s">
        <v>2652</v>
      </c>
      <c r="G2819" t="s">
        <v>56</v>
      </c>
      <c r="H2819" t="s">
        <v>757</v>
      </c>
      <c r="I2819" t="s">
        <v>58</v>
      </c>
      <c r="J2819" t="s">
        <v>2653</v>
      </c>
      <c r="K2819" t="s">
        <v>2654</v>
      </c>
      <c r="L2819" t="s">
        <v>6874</v>
      </c>
      <c r="M2819" t="s">
        <v>6887</v>
      </c>
      <c r="N2819" t="s">
        <v>76</v>
      </c>
      <c r="O2819" t="s">
        <v>76</v>
      </c>
      <c r="P2819" t="s">
        <v>65</v>
      </c>
      <c r="Q2819">
        <v>710</v>
      </c>
      <c r="R2819">
        <v>706</v>
      </c>
      <c r="S2819">
        <v>706</v>
      </c>
      <c r="T2819">
        <v>640</v>
      </c>
      <c r="U2819">
        <v>591</v>
      </c>
      <c r="V2819">
        <v>93</v>
      </c>
      <c r="W2819">
        <v>1</v>
      </c>
      <c r="X2819">
        <v>1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198</v>
      </c>
      <c r="AI2819">
        <v>198</v>
      </c>
      <c r="AJ2819">
        <v>0</v>
      </c>
      <c r="AT2819" s="1">
        <v>561.34</v>
      </c>
      <c r="AU2819" s="1">
        <v>398551.4</v>
      </c>
      <c r="AV2819" s="1">
        <v>111145.32</v>
      </c>
      <c r="AW2819" s="1">
        <v>561.34</v>
      </c>
      <c r="AX2819" t="s">
        <v>2654</v>
      </c>
    </row>
    <row r="2820" spans="1:50" x14ac:dyDescent="0.25">
      <c r="A2820" t="s">
        <v>7502</v>
      </c>
      <c r="B2820" t="s">
        <v>6870</v>
      </c>
      <c r="C2820" t="s">
        <v>6879</v>
      </c>
      <c r="D2820" t="s">
        <v>7503</v>
      </c>
      <c r="E2820" t="s">
        <v>76</v>
      </c>
      <c r="F2820" t="s">
        <v>612</v>
      </c>
      <c r="G2820" t="s">
        <v>56</v>
      </c>
      <c r="H2820" t="s">
        <v>757</v>
      </c>
      <c r="I2820" t="s">
        <v>90</v>
      </c>
      <c r="J2820" t="s">
        <v>307</v>
      </c>
      <c r="K2820" t="s">
        <v>613</v>
      </c>
      <c r="L2820" t="s">
        <v>6874</v>
      </c>
      <c r="M2820" t="s">
        <v>6887</v>
      </c>
      <c r="N2820" t="s">
        <v>76</v>
      </c>
      <c r="O2820" t="s">
        <v>64</v>
      </c>
      <c r="P2820" t="s">
        <v>65</v>
      </c>
      <c r="Q2820">
        <v>1278</v>
      </c>
      <c r="R2820">
        <v>1329</v>
      </c>
      <c r="S2820">
        <v>1329</v>
      </c>
      <c r="T2820">
        <v>1329</v>
      </c>
      <c r="U2820">
        <v>993</v>
      </c>
      <c r="V2820">
        <v>26</v>
      </c>
      <c r="W2820">
        <v>2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816</v>
      </c>
      <c r="AG2820">
        <v>0</v>
      </c>
      <c r="AH2820">
        <v>0</v>
      </c>
      <c r="AI2820">
        <v>816</v>
      </c>
      <c r="AJ2820">
        <v>72</v>
      </c>
      <c r="AT2820" s="1">
        <v>444.14</v>
      </c>
      <c r="AU2820" s="1">
        <v>567610.91999999993</v>
      </c>
      <c r="AV2820" s="1">
        <v>362418.24</v>
      </c>
      <c r="AW2820" s="1">
        <v>0</v>
      </c>
      <c r="AX2820" t="s">
        <v>613</v>
      </c>
    </row>
    <row r="2821" spans="1:50" x14ac:dyDescent="0.25">
      <c r="A2821" t="s">
        <v>7504</v>
      </c>
      <c r="B2821" t="s">
        <v>6870</v>
      </c>
      <c r="C2821" t="s">
        <v>6879</v>
      </c>
      <c r="D2821" t="s">
        <v>7505</v>
      </c>
      <c r="E2821" t="s">
        <v>76</v>
      </c>
      <c r="F2821" t="s">
        <v>306</v>
      </c>
      <c r="G2821" t="s">
        <v>56</v>
      </c>
      <c r="H2821" t="s">
        <v>6873</v>
      </c>
      <c r="I2821" t="s">
        <v>90</v>
      </c>
      <c r="J2821" t="s">
        <v>307</v>
      </c>
      <c r="K2821" t="s">
        <v>308</v>
      </c>
      <c r="L2821" t="s">
        <v>6874</v>
      </c>
      <c r="M2821" t="s">
        <v>6911</v>
      </c>
      <c r="N2821" t="s">
        <v>76</v>
      </c>
      <c r="O2821" t="s">
        <v>64</v>
      </c>
      <c r="P2821" t="s">
        <v>6875</v>
      </c>
      <c r="Q2821">
        <v>1686</v>
      </c>
      <c r="R2821">
        <v>1686</v>
      </c>
      <c r="S2821">
        <v>1686</v>
      </c>
      <c r="T2821">
        <v>1686</v>
      </c>
      <c r="U2821">
        <v>1686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2000</v>
      </c>
      <c r="AG2821">
        <v>0</v>
      </c>
      <c r="AH2821">
        <v>0</v>
      </c>
      <c r="AI2821">
        <v>2000</v>
      </c>
      <c r="AJ2821">
        <v>1000</v>
      </c>
      <c r="AT2821" s="1">
        <v>348.58</v>
      </c>
      <c r="AU2821" s="1">
        <v>587705.88</v>
      </c>
      <c r="AV2821" s="1">
        <v>697160</v>
      </c>
      <c r="AW2821" s="1">
        <v>0</v>
      </c>
      <c r="AX2821" t="s">
        <v>308</v>
      </c>
    </row>
    <row r="2822" spans="1:50" x14ac:dyDescent="0.25">
      <c r="A2822" t="s">
        <v>8565</v>
      </c>
      <c r="B2822" t="s">
        <v>6870</v>
      </c>
      <c r="C2822" t="s">
        <v>171</v>
      </c>
      <c r="D2822" t="s">
        <v>8566</v>
      </c>
      <c r="E2822" t="s">
        <v>76</v>
      </c>
      <c r="F2822" t="s">
        <v>1808</v>
      </c>
      <c r="G2822" t="s">
        <v>71</v>
      </c>
      <c r="H2822" t="s">
        <v>6890</v>
      </c>
      <c r="I2822" t="s">
        <v>73</v>
      </c>
      <c r="J2822" t="s">
        <v>1809</v>
      </c>
      <c r="K2822" t="s">
        <v>1810</v>
      </c>
      <c r="L2822" t="s">
        <v>6874</v>
      </c>
      <c r="M2822" t="s">
        <v>2911</v>
      </c>
      <c r="N2822" t="s">
        <v>76</v>
      </c>
      <c r="O2822" t="s">
        <v>76</v>
      </c>
      <c r="P2822" t="s">
        <v>110</v>
      </c>
      <c r="Q2822">
        <v>39</v>
      </c>
      <c r="R2822">
        <v>39</v>
      </c>
      <c r="S2822">
        <v>39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72</v>
      </c>
      <c r="AI2822">
        <v>72</v>
      </c>
      <c r="AJ2822">
        <v>99</v>
      </c>
      <c r="AT2822" s="1">
        <v>561.68759999999997</v>
      </c>
      <c r="AU2822" s="1">
        <v>21905.8164</v>
      </c>
      <c r="AV2822" s="1">
        <v>40441.5072</v>
      </c>
      <c r="AW2822" s="1">
        <v>0</v>
      </c>
      <c r="AX2822" t="s">
        <v>1810</v>
      </c>
    </row>
    <row r="2823" spans="1:50" x14ac:dyDescent="0.25">
      <c r="A2823" t="s">
        <v>7506</v>
      </c>
      <c r="B2823" t="s">
        <v>6870</v>
      </c>
      <c r="C2823" t="s">
        <v>143</v>
      </c>
      <c r="D2823" t="s">
        <v>7507</v>
      </c>
      <c r="E2823" t="s">
        <v>76</v>
      </c>
      <c r="F2823" t="s">
        <v>409</v>
      </c>
      <c r="G2823" t="s">
        <v>56</v>
      </c>
      <c r="H2823" t="s">
        <v>757</v>
      </c>
      <c r="I2823" t="s">
        <v>90</v>
      </c>
      <c r="J2823" t="s">
        <v>307</v>
      </c>
      <c r="K2823" t="s">
        <v>410</v>
      </c>
      <c r="L2823" t="s">
        <v>6874</v>
      </c>
      <c r="M2823" t="s">
        <v>2911</v>
      </c>
      <c r="N2823" t="s">
        <v>76</v>
      </c>
      <c r="O2823" t="s">
        <v>76</v>
      </c>
      <c r="P2823" t="s">
        <v>65</v>
      </c>
      <c r="Q2823">
        <v>156</v>
      </c>
      <c r="R2823">
        <v>149</v>
      </c>
      <c r="S2823">
        <v>149</v>
      </c>
      <c r="T2823">
        <v>69</v>
      </c>
      <c r="U2823">
        <v>69</v>
      </c>
      <c r="V2823">
        <v>69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240</v>
      </c>
      <c r="AT2823" s="1">
        <v>437.79</v>
      </c>
      <c r="AU2823" s="1">
        <v>68295.240000000005</v>
      </c>
      <c r="AV2823" s="1">
        <v>0</v>
      </c>
      <c r="AW2823" s="1">
        <v>0</v>
      </c>
      <c r="AX2823" t="s">
        <v>410</v>
      </c>
    </row>
    <row r="2824" spans="1:50" x14ac:dyDescent="0.25">
      <c r="A2824" t="s">
        <v>7508</v>
      </c>
      <c r="B2824" t="s">
        <v>6870</v>
      </c>
      <c r="C2824" t="s">
        <v>143</v>
      </c>
      <c r="D2824" t="s">
        <v>7509</v>
      </c>
      <c r="E2824" t="s">
        <v>2190</v>
      </c>
      <c r="F2824" t="s">
        <v>1449</v>
      </c>
      <c r="G2824" t="s">
        <v>56</v>
      </c>
      <c r="H2824" t="s">
        <v>757</v>
      </c>
      <c r="I2824" t="s">
        <v>90</v>
      </c>
      <c r="J2824" t="s">
        <v>1450</v>
      </c>
      <c r="K2824" t="s">
        <v>1451</v>
      </c>
      <c r="L2824" t="s">
        <v>6874</v>
      </c>
      <c r="M2824" t="s">
        <v>2911</v>
      </c>
      <c r="N2824" t="s">
        <v>76</v>
      </c>
      <c r="O2824" t="s">
        <v>76</v>
      </c>
      <c r="P2824" t="s">
        <v>65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60</v>
      </c>
      <c r="AG2824">
        <v>20</v>
      </c>
      <c r="AH2824">
        <v>0</v>
      </c>
      <c r="AI2824">
        <v>80</v>
      </c>
      <c r="AJ2824">
        <v>0</v>
      </c>
      <c r="AT2824" s="1">
        <v>500.01</v>
      </c>
      <c r="AU2824" s="1">
        <v>0</v>
      </c>
      <c r="AV2824" s="1">
        <v>40000.800000000003</v>
      </c>
      <c r="AW2824" s="1">
        <v>0</v>
      </c>
      <c r="AX2824" t="s">
        <v>1451</v>
      </c>
    </row>
    <row r="2825" spans="1:50" x14ac:dyDescent="0.25">
      <c r="A2825" t="s">
        <v>7510</v>
      </c>
      <c r="B2825" t="s">
        <v>6870</v>
      </c>
      <c r="C2825" t="s">
        <v>3349</v>
      </c>
      <c r="D2825" t="s">
        <v>7511</v>
      </c>
      <c r="E2825" t="s">
        <v>76</v>
      </c>
      <c r="F2825" t="s">
        <v>1808</v>
      </c>
      <c r="G2825" t="s">
        <v>71</v>
      </c>
      <c r="H2825" t="s">
        <v>6036</v>
      </c>
      <c r="I2825" t="s">
        <v>73</v>
      </c>
      <c r="J2825" t="s">
        <v>1809</v>
      </c>
      <c r="K2825" t="s">
        <v>1810</v>
      </c>
      <c r="L2825" t="s">
        <v>6874</v>
      </c>
      <c r="M2825" t="s">
        <v>2911</v>
      </c>
      <c r="N2825" t="s">
        <v>76</v>
      </c>
      <c r="O2825" t="s">
        <v>76</v>
      </c>
      <c r="P2825" t="s">
        <v>110</v>
      </c>
      <c r="Q2825">
        <v>8</v>
      </c>
      <c r="R2825">
        <v>8</v>
      </c>
      <c r="S2825">
        <v>8</v>
      </c>
      <c r="T2825">
        <v>8</v>
      </c>
      <c r="U2825">
        <v>8</v>
      </c>
      <c r="V2825">
        <v>8</v>
      </c>
      <c r="W2825">
        <v>8</v>
      </c>
      <c r="X2825">
        <v>8</v>
      </c>
      <c r="Y2825">
        <v>8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T2825" s="1">
        <v>712.13</v>
      </c>
      <c r="AU2825" s="1">
        <v>5697.04</v>
      </c>
      <c r="AV2825" s="1">
        <v>0</v>
      </c>
      <c r="AW2825" s="1">
        <v>5697.04</v>
      </c>
      <c r="AX2825" t="s">
        <v>1810</v>
      </c>
    </row>
    <row r="2826" spans="1:50" x14ac:dyDescent="0.25">
      <c r="A2826" t="s">
        <v>7512</v>
      </c>
      <c r="B2826" t="s">
        <v>6870</v>
      </c>
      <c r="C2826" t="s">
        <v>7090</v>
      </c>
      <c r="D2826" t="s">
        <v>7513</v>
      </c>
      <c r="E2826" t="s">
        <v>76</v>
      </c>
      <c r="F2826" t="s">
        <v>651</v>
      </c>
      <c r="G2826" t="s">
        <v>71</v>
      </c>
      <c r="H2826" t="s">
        <v>6036</v>
      </c>
      <c r="I2826" t="s">
        <v>73</v>
      </c>
      <c r="J2826" t="s">
        <v>652</v>
      </c>
      <c r="K2826" t="s">
        <v>653</v>
      </c>
      <c r="L2826" t="s">
        <v>6874</v>
      </c>
      <c r="M2826" t="s">
        <v>2911</v>
      </c>
      <c r="N2826" t="s">
        <v>76</v>
      </c>
      <c r="O2826" t="s">
        <v>76</v>
      </c>
      <c r="P2826" t="s">
        <v>110</v>
      </c>
      <c r="Q2826">
        <v>2</v>
      </c>
      <c r="R2826">
        <v>2</v>
      </c>
      <c r="S2826">
        <v>2</v>
      </c>
      <c r="T2826">
        <v>2</v>
      </c>
      <c r="U2826">
        <v>2</v>
      </c>
      <c r="V2826">
        <v>2</v>
      </c>
      <c r="W2826">
        <v>2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T2826" s="1">
        <v>718.61249999999995</v>
      </c>
      <c r="AU2826" s="1">
        <v>1437.2249999999999</v>
      </c>
      <c r="AV2826" s="1">
        <v>0</v>
      </c>
      <c r="AW2826" s="1">
        <v>0</v>
      </c>
      <c r="AX2826" t="s">
        <v>653</v>
      </c>
    </row>
    <row r="2827" spans="1:50" x14ac:dyDescent="0.25">
      <c r="A2827" t="s">
        <v>7514</v>
      </c>
      <c r="B2827" t="s">
        <v>6870</v>
      </c>
      <c r="C2827" t="s">
        <v>171</v>
      </c>
      <c r="D2827" t="s">
        <v>7515</v>
      </c>
      <c r="E2827" t="s">
        <v>76</v>
      </c>
      <c r="F2827" t="s">
        <v>7016</v>
      </c>
      <c r="G2827" t="s">
        <v>71</v>
      </c>
      <c r="H2827" t="s">
        <v>6890</v>
      </c>
      <c r="I2827" t="s">
        <v>73</v>
      </c>
      <c r="J2827" t="s">
        <v>7017</v>
      </c>
      <c r="K2827" t="s">
        <v>6742</v>
      </c>
      <c r="L2827" t="s">
        <v>6874</v>
      </c>
      <c r="M2827" t="s">
        <v>2911</v>
      </c>
      <c r="N2827" t="s">
        <v>76</v>
      </c>
      <c r="O2827" t="s">
        <v>76</v>
      </c>
      <c r="P2827" t="s">
        <v>110</v>
      </c>
      <c r="Q2827">
        <v>44</v>
      </c>
      <c r="R2827">
        <v>44</v>
      </c>
      <c r="S2827">
        <v>44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30</v>
      </c>
      <c r="AF2827">
        <v>0</v>
      </c>
      <c r="AG2827">
        <v>0</v>
      </c>
      <c r="AH2827">
        <v>144</v>
      </c>
      <c r="AI2827">
        <v>174</v>
      </c>
      <c r="AJ2827">
        <v>72</v>
      </c>
      <c r="AT2827" s="1">
        <v>613.89940000000001</v>
      </c>
      <c r="AU2827" s="1">
        <v>27011.5736</v>
      </c>
      <c r="AV2827" s="1">
        <v>106818.49560000001</v>
      </c>
      <c r="AW2827" s="1">
        <v>0</v>
      </c>
      <c r="AX2827" t="s">
        <v>6742</v>
      </c>
    </row>
    <row r="2828" spans="1:50" x14ac:dyDescent="0.25">
      <c r="A2828" t="s">
        <v>7516</v>
      </c>
      <c r="B2828" t="s">
        <v>6870</v>
      </c>
      <c r="C2828" t="s">
        <v>838</v>
      </c>
      <c r="D2828" t="s">
        <v>7517</v>
      </c>
      <c r="E2828" t="s">
        <v>76</v>
      </c>
      <c r="F2828" t="s">
        <v>3825</v>
      </c>
      <c r="G2828" t="s">
        <v>56</v>
      </c>
      <c r="H2828" t="s">
        <v>76</v>
      </c>
      <c r="I2828" t="s">
        <v>90</v>
      </c>
      <c r="J2828" t="s">
        <v>2616</v>
      </c>
      <c r="K2828" t="s">
        <v>3826</v>
      </c>
      <c r="L2828" t="s">
        <v>6874</v>
      </c>
      <c r="M2828" t="s">
        <v>7518</v>
      </c>
      <c r="N2828" t="s">
        <v>7160</v>
      </c>
      <c r="O2828" t="s">
        <v>372</v>
      </c>
      <c r="P2828" t="s">
        <v>65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T2828" s="1" t="s">
        <v>78</v>
      </c>
      <c r="AU2828" s="1" t="s">
        <v>78</v>
      </c>
      <c r="AV2828" s="1">
        <v>0</v>
      </c>
      <c r="AW2828" s="1">
        <v>0</v>
      </c>
      <c r="AX2828" t="s">
        <v>3826</v>
      </c>
    </row>
    <row r="2829" spans="1:50" x14ac:dyDescent="0.25">
      <c r="A2829" t="s">
        <v>7519</v>
      </c>
      <c r="B2829" t="s">
        <v>6870</v>
      </c>
      <c r="C2829" t="s">
        <v>6879</v>
      </c>
      <c r="D2829" t="s">
        <v>7520</v>
      </c>
      <c r="E2829" t="s">
        <v>76</v>
      </c>
      <c r="F2829" t="s">
        <v>306</v>
      </c>
      <c r="G2829" t="s">
        <v>56</v>
      </c>
      <c r="H2829" t="s">
        <v>757</v>
      </c>
      <c r="I2829" t="s">
        <v>90</v>
      </c>
      <c r="J2829" t="s">
        <v>307</v>
      </c>
      <c r="K2829" t="s">
        <v>308</v>
      </c>
      <c r="L2829" t="s">
        <v>6874</v>
      </c>
      <c r="M2829" t="s">
        <v>6887</v>
      </c>
      <c r="N2829" t="s">
        <v>76</v>
      </c>
      <c r="O2829" t="s">
        <v>64</v>
      </c>
      <c r="P2829" t="s">
        <v>65</v>
      </c>
      <c r="Q2829">
        <v>1398</v>
      </c>
      <c r="R2829">
        <v>1382</v>
      </c>
      <c r="S2829">
        <v>1382</v>
      </c>
      <c r="T2829">
        <v>1250</v>
      </c>
      <c r="U2829">
        <v>1250</v>
      </c>
      <c r="V2829">
        <v>848</v>
      </c>
      <c r="W2829">
        <v>144</v>
      </c>
      <c r="X2829">
        <v>1</v>
      </c>
      <c r="Y2829">
        <v>1</v>
      </c>
      <c r="Z2829">
        <v>1</v>
      </c>
      <c r="AA2829">
        <v>1</v>
      </c>
      <c r="AB2829">
        <v>1</v>
      </c>
      <c r="AC2829">
        <v>1</v>
      </c>
      <c r="AD2829">
        <v>1</v>
      </c>
      <c r="AE2829">
        <v>0</v>
      </c>
      <c r="AF2829">
        <v>208</v>
      </c>
      <c r="AG2829">
        <v>0</v>
      </c>
      <c r="AH2829">
        <v>0</v>
      </c>
      <c r="AI2829">
        <v>208</v>
      </c>
      <c r="AJ2829">
        <v>192</v>
      </c>
      <c r="AT2829" s="1">
        <v>487.3</v>
      </c>
      <c r="AU2829" s="1">
        <v>681245.4</v>
      </c>
      <c r="AV2829" s="1">
        <v>101358.40000000001</v>
      </c>
      <c r="AW2829" s="1">
        <v>487.3</v>
      </c>
      <c r="AX2829" t="s">
        <v>308</v>
      </c>
    </row>
    <row r="2830" spans="1:50" x14ac:dyDescent="0.25">
      <c r="A2830" t="s">
        <v>7521</v>
      </c>
      <c r="B2830" t="s">
        <v>6870</v>
      </c>
      <c r="C2830" t="s">
        <v>6909</v>
      </c>
      <c r="D2830" t="s">
        <v>7522</v>
      </c>
      <c r="E2830" t="s">
        <v>76</v>
      </c>
      <c r="F2830" t="s">
        <v>1999</v>
      </c>
      <c r="G2830" t="s">
        <v>56</v>
      </c>
      <c r="H2830" t="s">
        <v>757</v>
      </c>
      <c r="I2830" t="s">
        <v>90</v>
      </c>
      <c r="J2830" t="s">
        <v>2000</v>
      </c>
      <c r="K2830" t="s">
        <v>2001</v>
      </c>
      <c r="L2830" t="s">
        <v>6874</v>
      </c>
      <c r="M2830" t="s">
        <v>6887</v>
      </c>
      <c r="N2830" t="s">
        <v>76</v>
      </c>
      <c r="O2830" t="s">
        <v>76</v>
      </c>
      <c r="P2830" t="s">
        <v>65</v>
      </c>
      <c r="Q2830">
        <v>272</v>
      </c>
      <c r="R2830">
        <v>272</v>
      </c>
      <c r="S2830">
        <v>172</v>
      </c>
      <c r="T2830">
        <v>172</v>
      </c>
      <c r="U2830">
        <v>162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220</v>
      </c>
      <c r="AG2830">
        <v>0</v>
      </c>
      <c r="AH2830">
        <v>0</v>
      </c>
      <c r="AI2830">
        <v>220</v>
      </c>
      <c r="AJ2830">
        <v>60</v>
      </c>
      <c r="AT2830" s="1">
        <v>595.14</v>
      </c>
      <c r="AU2830" s="1">
        <v>161878.07999999999</v>
      </c>
      <c r="AV2830" s="1">
        <v>130930.8</v>
      </c>
      <c r="AW2830" s="1">
        <v>0</v>
      </c>
      <c r="AX2830" t="s">
        <v>2001</v>
      </c>
    </row>
    <row r="2831" spans="1:50" x14ac:dyDescent="0.25">
      <c r="A2831" t="s">
        <v>7523</v>
      </c>
      <c r="B2831" t="s">
        <v>6870</v>
      </c>
      <c r="C2831" t="s">
        <v>143</v>
      </c>
      <c r="D2831" t="s">
        <v>7524</v>
      </c>
      <c r="E2831" t="s">
        <v>1286</v>
      </c>
      <c r="F2831" t="s">
        <v>748</v>
      </c>
      <c r="G2831" t="s">
        <v>56</v>
      </c>
      <c r="H2831" t="s">
        <v>757</v>
      </c>
      <c r="I2831" t="s">
        <v>58</v>
      </c>
      <c r="J2831" t="s">
        <v>749</v>
      </c>
      <c r="K2831" t="s">
        <v>750</v>
      </c>
      <c r="L2831" t="s">
        <v>6874</v>
      </c>
      <c r="M2831" t="s">
        <v>2911</v>
      </c>
      <c r="N2831" t="s">
        <v>76</v>
      </c>
      <c r="O2831" t="s">
        <v>76</v>
      </c>
      <c r="P2831" t="s">
        <v>65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90</v>
      </c>
      <c r="AI2831">
        <v>90</v>
      </c>
      <c r="AJ2831">
        <v>110</v>
      </c>
      <c r="AT2831" s="1">
        <v>925.11</v>
      </c>
      <c r="AU2831" s="1">
        <v>0</v>
      </c>
      <c r="AV2831" s="1">
        <v>83259.899999999994</v>
      </c>
      <c r="AW2831" s="1">
        <v>0</v>
      </c>
      <c r="AX2831" t="s">
        <v>750</v>
      </c>
    </row>
    <row r="2832" spans="1:50" x14ac:dyDescent="0.25">
      <c r="A2832" t="s">
        <v>7525</v>
      </c>
      <c r="B2832" t="s">
        <v>6870</v>
      </c>
      <c r="C2832" t="s">
        <v>2911</v>
      </c>
      <c r="D2832" t="s">
        <v>7526</v>
      </c>
      <c r="E2832" t="s">
        <v>76</v>
      </c>
      <c r="F2832" t="s">
        <v>3148</v>
      </c>
      <c r="G2832" t="s">
        <v>688</v>
      </c>
      <c r="H2832" t="s">
        <v>757</v>
      </c>
      <c r="I2832" t="s">
        <v>689</v>
      </c>
      <c r="J2832" t="s">
        <v>690</v>
      </c>
      <c r="K2832" t="s">
        <v>3149</v>
      </c>
      <c r="L2832" t="s">
        <v>6874</v>
      </c>
      <c r="M2832" t="s">
        <v>2911</v>
      </c>
      <c r="N2832" t="s">
        <v>76</v>
      </c>
      <c r="O2832" t="s">
        <v>76</v>
      </c>
      <c r="P2832" t="s">
        <v>65</v>
      </c>
      <c r="Q2832">
        <v>9</v>
      </c>
      <c r="R2832">
        <v>9</v>
      </c>
      <c r="S2832">
        <v>9</v>
      </c>
      <c r="T2832">
        <v>9</v>
      </c>
      <c r="U2832">
        <v>9</v>
      </c>
      <c r="V2832">
        <v>9</v>
      </c>
      <c r="W2832">
        <v>9</v>
      </c>
      <c r="X2832">
        <v>9</v>
      </c>
      <c r="Y2832">
        <v>2</v>
      </c>
      <c r="Z2832">
        <v>1</v>
      </c>
      <c r="AA2832">
        <v>1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T2832" s="1">
        <v>75.37</v>
      </c>
      <c r="AU2832" s="1">
        <v>678.33</v>
      </c>
      <c r="AV2832" s="1">
        <v>0</v>
      </c>
      <c r="AW2832" s="1">
        <v>678.33</v>
      </c>
      <c r="AX2832" t="s">
        <v>3149</v>
      </c>
    </row>
    <row r="2833" spans="1:50" x14ac:dyDescent="0.25">
      <c r="A2833" t="s">
        <v>7527</v>
      </c>
      <c r="B2833" t="s">
        <v>6870</v>
      </c>
      <c r="C2833" t="s">
        <v>6970</v>
      </c>
      <c r="D2833" t="s">
        <v>7528</v>
      </c>
      <c r="E2833" t="s">
        <v>76</v>
      </c>
      <c r="F2833" t="s">
        <v>1328</v>
      </c>
      <c r="G2833" t="s">
        <v>116</v>
      </c>
      <c r="H2833" t="s">
        <v>6972</v>
      </c>
      <c r="I2833" t="s">
        <v>117</v>
      </c>
      <c r="J2833" t="s">
        <v>1329</v>
      </c>
      <c r="K2833" t="s">
        <v>1330</v>
      </c>
      <c r="L2833" t="s">
        <v>6874</v>
      </c>
      <c r="M2833" t="s">
        <v>2911</v>
      </c>
      <c r="N2833" t="s">
        <v>76</v>
      </c>
      <c r="O2833" t="s">
        <v>76</v>
      </c>
      <c r="P2833" t="s">
        <v>120</v>
      </c>
      <c r="Q2833">
        <v>2</v>
      </c>
      <c r="R2833">
        <v>2</v>
      </c>
      <c r="S2833">
        <v>2</v>
      </c>
      <c r="T2833">
        <v>2</v>
      </c>
      <c r="U2833">
        <v>2</v>
      </c>
      <c r="V2833">
        <v>2</v>
      </c>
      <c r="W2833">
        <v>2</v>
      </c>
      <c r="X2833">
        <v>2</v>
      </c>
      <c r="Y2833">
        <v>2</v>
      </c>
      <c r="Z2833">
        <v>2</v>
      </c>
      <c r="AA2833">
        <v>2</v>
      </c>
      <c r="AB2833">
        <v>2</v>
      </c>
      <c r="AC2833">
        <v>2</v>
      </c>
      <c r="AD2833">
        <v>2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T2833" s="1">
        <v>169.73</v>
      </c>
      <c r="AU2833" s="1">
        <v>339.46</v>
      </c>
      <c r="AV2833" s="1">
        <v>0</v>
      </c>
      <c r="AW2833" s="1">
        <v>339.46</v>
      </c>
      <c r="AX2833" t="s">
        <v>1330</v>
      </c>
    </row>
    <row r="2834" spans="1:50" x14ac:dyDescent="0.25">
      <c r="A2834" t="s">
        <v>7529</v>
      </c>
      <c r="B2834" t="s">
        <v>6870</v>
      </c>
      <c r="C2834" t="s">
        <v>143</v>
      </c>
      <c r="D2834" t="s">
        <v>7530</v>
      </c>
      <c r="E2834" t="s">
        <v>76</v>
      </c>
      <c r="F2834" t="s">
        <v>612</v>
      </c>
      <c r="G2834" t="s">
        <v>56</v>
      </c>
      <c r="H2834" t="s">
        <v>757</v>
      </c>
      <c r="I2834" t="s">
        <v>90</v>
      </c>
      <c r="J2834" t="s">
        <v>307</v>
      </c>
      <c r="K2834" t="s">
        <v>613</v>
      </c>
      <c r="L2834" t="s">
        <v>6874</v>
      </c>
      <c r="M2834" t="s">
        <v>2911</v>
      </c>
      <c r="N2834" t="s">
        <v>76</v>
      </c>
      <c r="O2834" t="s">
        <v>64</v>
      </c>
      <c r="P2834" t="s">
        <v>65</v>
      </c>
      <c r="Q2834">
        <v>874</v>
      </c>
      <c r="R2834">
        <v>873</v>
      </c>
      <c r="S2834">
        <v>873</v>
      </c>
      <c r="T2834">
        <v>873</v>
      </c>
      <c r="U2834">
        <v>873</v>
      </c>
      <c r="V2834">
        <v>537</v>
      </c>
      <c r="W2834">
        <v>273</v>
      </c>
      <c r="X2834">
        <v>9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168</v>
      </c>
      <c r="AG2834">
        <v>0</v>
      </c>
      <c r="AH2834">
        <v>0</v>
      </c>
      <c r="AI2834">
        <v>168</v>
      </c>
      <c r="AJ2834">
        <v>0</v>
      </c>
      <c r="AT2834" s="1">
        <v>475.71</v>
      </c>
      <c r="AU2834" s="1">
        <v>415770.54</v>
      </c>
      <c r="AV2834" s="1">
        <v>79919.28</v>
      </c>
      <c r="AW2834" s="1">
        <v>4281.3899999999994</v>
      </c>
      <c r="AX2834" t="s">
        <v>613</v>
      </c>
    </row>
    <row r="2835" spans="1:50" x14ac:dyDescent="0.25">
      <c r="A2835" t="s">
        <v>8567</v>
      </c>
      <c r="B2835" t="s">
        <v>6870</v>
      </c>
      <c r="C2835" t="s">
        <v>171</v>
      </c>
      <c r="D2835" t="s">
        <v>8568</v>
      </c>
      <c r="E2835" t="s">
        <v>76</v>
      </c>
      <c r="F2835" t="s">
        <v>445</v>
      </c>
      <c r="G2835" t="s">
        <v>71</v>
      </c>
      <c r="H2835" t="s">
        <v>6890</v>
      </c>
      <c r="I2835" t="s">
        <v>73</v>
      </c>
      <c r="J2835" t="s">
        <v>446</v>
      </c>
      <c r="K2835" t="s">
        <v>447</v>
      </c>
      <c r="L2835" t="s">
        <v>6874</v>
      </c>
      <c r="M2835" t="s">
        <v>2911</v>
      </c>
      <c r="N2835" t="s">
        <v>76</v>
      </c>
      <c r="O2835" t="s">
        <v>76</v>
      </c>
      <c r="P2835" t="s">
        <v>110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500</v>
      </c>
      <c r="AF2835">
        <v>0</v>
      </c>
      <c r="AG2835">
        <v>0</v>
      </c>
      <c r="AH2835">
        <v>0</v>
      </c>
      <c r="AI2835">
        <v>500</v>
      </c>
      <c r="AJ2835">
        <v>1600</v>
      </c>
      <c r="AT2835" s="1">
        <v>246.49639999999999</v>
      </c>
      <c r="AU2835" s="1">
        <v>0</v>
      </c>
      <c r="AV2835" s="1">
        <v>123248.2</v>
      </c>
      <c r="AW2835" s="1">
        <v>0</v>
      </c>
      <c r="AX2835" t="s">
        <v>447</v>
      </c>
    </row>
    <row r="2836" spans="1:50" x14ac:dyDescent="0.25">
      <c r="A2836" t="s">
        <v>7531</v>
      </c>
      <c r="B2836" t="s">
        <v>6870</v>
      </c>
      <c r="C2836" t="s">
        <v>143</v>
      </c>
      <c r="D2836" t="s">
        <v>7532</v>
      </c>
      <c r="E2836" t="s">
        <v>7058</v>
      </c>
      <c r="F2836" t="s">
        <v>1506</v>
      </c>
      <c r="G2836" t="s">
        <v>116</v>
      </c>
      <c r="H2836" t="s">
        <v>117</v>
      </c>
      <c r="I2836" t="s">
        <v>117</v>
      </c>
      <c r="J2836" t="s">
        <v>1507</v>
      </c>
      <c r="K2836" t="s">
        <v>1508</v>
      </c>
      <c r="L2836" t="s">
        <v>6874</v>
      </c>
      <c r="M2836" t="s">
        <v>2911</v>
      </c>
      <c r="N2836" t="s">
        <v>76</v>
      </c>
      <c r="O2836" t="s">
        <v>76</v>
      </c>
      <c r="P2836" t="s">
        <v>120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T2836" s="1" t="s">
        <v>78</v>
      </c>
      <c r="AU2836" s="1" t="s">
        <v>78</v>
      </c>
      <c r="AV2836" s="1">
        <v>0</v>
      </c>
      <c r="AW2836" s="1">
        <v>0</v>
      </c>
      <c r="AX2836" t="s">
        <v>1508</v>
      </c>
    </row>
    <row r="2837" spans="1:50" x14ac:dyDescent="0.25">
      <c r="A2837" t="s">
        <v>7533</v>
      </c>
      <c r="B2837" t="s">
        <v>6870</v>
      </c>
      <c r="C2837" t="s">
        <v>143</v>
      </c>
      <c r="D2837" t="s">
        <v>7534</v>
      </c>
      <c r="E2837" t="s">
        <v>76</v>
      </c>
      <c r="F2837" t="s">
        <v>748</v>
      </c>
      <c r="G2837" t="s">
        <v>56</v>
      </c>
      <c r="H2837" t="s">
        <v>757</v>
      </c>
      <c r="I2837" t="s">
        <v>58</v>
      </c>
      <c r="J2837" t="s">
        <v>749</v>
      </c>
      <c r="K2837" t="s">
        <v>750</v>
      </c>
      <c r="L2837" t="s">
        <v>6874</v>
      </c>
      <c r="M2837" t="s">
        <v>2911</v>
      </c>
      <c r="N2837" t="s">
        <v>76</v>
      </c>
      <c r="O2837" t="s">
        <v>76</v>
      </c>
      <c r="P2837" t="s">
        <v>65</v>
      </c>
      <c r="Q2837">
        <v>450</v>
      </c>
      <c r="R2837">
        <v>450</v>
      </c>
      <c r="S2837">
        <v>450</v>
      </c>
      <c r="T2837">
        <v>450</v>
      </c>
      <c r="U2837">
        <v>450</v>
      </c>
      <c r="V2837">
        <v>306</v>
      </c>
      <c r="W2837">
        <v>90</v>
      </c>
      <c r="X2837">
        <v>1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T2837" s="1">
        <v>752.49</v>
      </c>
      <c r="AU2837" s="1">
        <v>338620.5</v>
      </c>
      <c r="AV2837" s="1">
        <v>0</v>
      </c>
      <c r="AW2837" s="1">
        <v>752.49</v>
      </c>
      <c r="AX2837" t="s">
        <v>750</v>
      </c>
    </row>
    <row r="2838" spans="1:50" x14ac:dyDescent="0.25">
      <c r="A2838" t="s">
        <v>7535</v>
      </c>
      <c r="B2838" t="s">
        <v>6870</v>
      </c>
      <c r="C2838" t="s">
        <v>143</v>
      </c>
      <c r="D2838" t="s">
        <v>7536</v>
      </c>
      <c r="E2838" t="s">
        <v>76</v>
      </c>
      <c r="F2838" t="s">
        <v>242</v>
      </c>
      <c r="G2838" t="s">
        <v>56</v>
      </c>
      <c r="H2838" t="s">
        <v>757</v>
      </c>
      <c r="I2838" t="s">
        <v>58</v>
      </c>
      <c r="J2838" t="s">
        <v>243</v>
      </c>
      <c r="K2838" t="s">
        <v>244</v>
      </c>
      <c r="L2838" t="s">
        <v>6874</v>
      </c>
      <c r="M2838" t="s">
        <v>2911</v>
      </c>
      <c r="N2838" t="s">
        <v>76</v>
      </c>
      <c r="O2838" t="s">
        <v>76</v>
      </c>
      <c r="P2838" t="s">
        <v>65</v>
      </c>
      <c r="Q2838">
        <v>222</v>
      </c>
      <c r="R2838">
        <v>210</v>
      </c>
      <c r="S2838">
        <v>129</v>
      </c>
      <c r="T2838">
        <v>115</v>
      </c>
      <c r="U2838">
        <v>115</v>
      </c>
      <c r="V2838">
        <v>115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30</v>
      </c>
      <c r="AF2838">
        <v>0</v>
      </c>
      <c r="AG2838">
        <v>0</v>
      </c>
      <c r="AH2838">
        <v>81</v>
      </c>
      <c r="AI2838">
        <v>111</v>
      </c>
      <c r="AJ2838">
        <v>81</v>
      </c>
      <c r="AT2838" s="1">
        <v>840.23</v>
      </c>
      <c r="AU2838" s="1">
        <v>186531.06</v>
      </c>
      <c r="AV2838" s="1">
        <v>93265.53</v>
      </c>
      <c r="AW2838" s="1">
        <v>0</v>
      </c>
      <c r="AX2838" t="s">
        <v>244</v>
      </c>
    </row>
    <row r="2839" spans="1:50" x14ac:dyDescent="0.25">
      <c r="A2839" t="s">
        <v>7537</v>
      </c>
      <c r="B2839" t="s">
        <v>6870</v>
      </c>
      <c r="C2839" t="s">
        <v>2911</v>
      </c>
      <c r="D2839" t="s">
        <v>7538</v>
      </c>
      <c r="E2839" t="s">
        <v>76</v>
      </c>
      <c r="F2839" t="s">
        <v>1349</v>
      </c>
      <c r="G2839" t="s">
        <v>688</v>
      </c>
      <c r="H2839" t="s">
        <v>757</v>
      </c>
      <c r="I2839" t="s">
        <v>689</v>
      </c>
      <c r="J2839" t="s">
        <v>1350</v>
      </c>
      <c r="K2839" t="s">
        <v>1351</v>
      </c>
      <c r="L2839" t="s">
        <v>6874</v>
      </c>
      <c r="M2839" t="s">
        <v>2911</v>
      </c>
      <c r="N2839" t="s">
        <v>76</v>
      </c>
      <c r="O2839" t="s">
        <v>76</v>
      </c>
      <c r="P2839" t="s">
        <v>65</v>
      </c>
      <c r="Q2839">
        <v>130</v>
      </c>
      <c r="R2839">
        <v>130</v>
      </c>
      <c r="S2839">
        <v>7</v>
      </c>
      <c r="T2839">
        <v>7</v>
      </c>
      <c r="U2839">
        <v>7</v>
      </c>
      <c r="V2839">
        <v>7</v>
      </c>
      <c r="W2839">
        <v>7</v>
      </c>
      <c r="X2839">
        <v>7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100</v>
      </c>
      <c r="AF2839">
        <v>0</v>
      </c>
      <c r="AG2839">
        <v>0</v>
      </c>
      <c r="AH2839">
        <v>0</v>
      </c>
      <c r="AI2839">
        <v>100</v>
      </c>
      <c r="AJ2839">
        <v>0</v>
      </c>
      <c r="AT2839" s="1">
        <v>77.48</v>
      </c>
      <c r="AU2839" s="1">
        <v>10072.4</v>
      </c>
      <c r="AV2839" s="1">
        <v>7748</v>
      </c>
      <c r="AW2839" s="1">
        <v>542.36</v>
      </c>
      <c r="AX2839" t="s">
        <v>1351</v>
      </c>
    </row>
    <row r="2840" spans="1:50" x14ac:dyDescent="0.25">
      <c r="A2840" t="s">
        <v>7539</v>
      </c>
      <c r="B2840" t="s">
        <v>6870</v>
      </c>
      <c r="C2840" t="s">
        <v>2911</v>
      </c>
      <c r="D2840" t="s">
        <v>7540</v>
      </c>
      <c r="E2840" t="s">
        <v>76</v>
      </c>
      <c r="F2840" t="s">
        <v>6129</v>
      </c>
      <c r="G2840" t="s">
        <v>688</v>
      </c>
      <c r="H2840" t="s">
        <v>757</v>
      </c>
      <c r="I2840" t="s">
        <v>689</v>
      </c>
      <c r="J2840" t="s">
        <v>6130</v>
      </c>
      <c r="K2840" t="s">
        <v>6131</v>
      </c>
      <c r="L2840" t="s">
        <v>6874</v>
      </c>
      <c r="M2840" t="s">
        <v>2911</v>
      </c>
      <c r="N2840" t="s">
        <v>76</v>
      </c>
      <c r="O2840" t="s">
        <v>76</v>
      </c>
      <c r="P2840" t="s">
        <v>65</v>
      </c>
      <c r="Q2840">
        <v>244</v>
      </c>
      <c r="R2840">
        <v>244</v>
      </c>
      <c r="S2840">
        <v>244</v>
      </c>
      <c r="T2840">
        <v>244</v>
      </c>
      <c r="U2840">
        <v>244</v>
      </c>
      <c r="V2840">
        <v>244</v>
      </c>
      <c r="W2840">
        <v>172</v>
      </c>
      <c r="X2840">
        <v>172</v>
      </c>
      <c r="Y2840">
        <v>54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T2840" s="1">
        <v>114.02</v>
      </c>
      <c r="AU2840" s="1">
        <v>27820.879999999997</v>
      </c>
      <c r="AV2840" s="1">
        <v>0</v>
      </c>
      <c r="AW2840" s="1">
        <v>19611.439999999999</v>
      </c>
      <c r="AX2840" t="s">
        <v>6131</v>
      </c>
    </row>
    <row r="2841" spans="1:50" x14ac:dyDescent="0.25">
      <c r="A2841" t="s">
        <v>7541</v>
      </c>
      <c r="B2841" t="s">
        <v>6870</v>
      </c>
      <c r="C2841" t="s">
        <v>6885</v>
      </c>
      <c r="D2841" t="s">
        <v>7542</v>
      </c>
      <c r="E2841" t="s">
        <v>76</v>
      </c>
      <c r="F2841" t="s">
        <v>1789</v>
      </c>
      <c r="G2841" t="s">
        <v>56</v>
      </c>
      <c r="H2841" t="s">
        <v>757</v>
      </c>
      <c r="I2841" t="s">
        <v>58</v>
      </c>
      <c r="J2841" t="s">
        <v>1790</v>
      </c>
      <c r="K2841" t="s">
        <v>1791</v>
      </c>
      <c r="L2841" t="s">
        <v>6874</v>
      </c>
      <c r="M2841" t="s">
        <v>6905</v>
      </c>
      <c r="N2841" t="s">
        <v>76</v>
      </c>
      <c r="O2841" t="s">
        <v>76</v>
      </c>
      <c r="P2841" t="s">
        <v>65</v>
      </c>
      <c r="Q2841">
        <v>169</v>
      </c>
      <c r="R2841">
        <v>166</v>
      </c>
      <c r="S2841">
        <v>166</v>
      </c>
      <c r="T2841">
        <v>166</v>
      </c>
      <c r="U2841">
        <v>82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84</v>
      </c>
      <c r="AI2841">
        <v>84</v>
      </c>
      <c r="AJ2841">
        <v>120</v>
      </c>
      <c r="AT2841" s="1">
        <v>586.27</v>
      </c>
      <c r="AU2841" s="1">
        <v>99079.62999999999</v>
      </c>
      <c r="AV2841" s="1">
        <v>49246.68</v>
      </c>
      <c r="AW2841" s="1">
        <v>0</v>
      </c>
      <c r="AX2841" t="s">
        <v>1791</v>
      </c>
    </row>
    <row r="2842" spans="1:50" x14ac:dyDescent="0.25">
      <c r="A2842" t="s">
        <v>7543</v>
      </c>
      <c r="B2842" t="s">
        <v>6870</v>
      </c>
      <c r="C2842" t="s">
        <v>838</v>
      </c>
      <c r="D2842" t="s">
        <v>7544</v>
      </c>
      <c r="E2842" t="s">
        <v>76</v>
      </c>
      <c r="F2842" t="s">
        <v>902</v>
      </c>
      <c r="G2842" t="s">
        <v>7545</v>
      </c>
      <c r="H2842" t="s">
        <v>117</v>
      </c>
      <c r="I2842" t="s">
        <v>117</v>
      </c>
      <c r="J2842" t="s">
        <v>7546</v>
      </c>
      <c r="K2842" t="s">
        <v>902</v>
      </c>
      <c r="L2842" t="s">
        <v>6874</v>
      </c>
      <c r="M2842" t="s">
        <v>7547</v>
      </c>
      <c r="N2842" t="s">
        <v>76</v>
      </c>
      <c r="O2842" t="s">
        <v>76</v>
      </c>
      <c r="P2842" t="s">
        <v>120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T2842" s="1" t="s">
        <v>78</v>
      </c>
      <c r="AU2842" s="1" t="s">
        <v>78</v>
      </c>
      <c r="AV2842" s="1">
        <v>0</v>
      </c>
      <c r="AW2842" s="1">
        <v>0</v>
      </c>
      <c r="AX2842" t="s">
        <v>902</v>
      </c>
    </row>
    <row r="2843" spans="1:50" x14ac:dyDescent="0.25">
      <c r="A2843" t="s">
        <v>7548</v>
      </c>
      <c r="B2843" t="s">
        <v>6870</v>
      </c>
      <c r="C2843" t="s">
        <v>171</v>
      </c>
      <c r="D2843" t="s">
        <v>7549</v>
      </c>
      <c r="E2843" t="s">
        <v>76</v>
      </c>
      <c r="F2843" t="s">
        <v>2410</v>
      </c>
      <c r="G2843" t="s">
        <v>71</v>
      </c>
      <c r="H2843" t="s">
        <v>6890</v>
      </c>
      <c r="I2843" t="s">
        <v>230</v>
      </c>
      <c r="J2843" t="s">
        <v>2411</v>
      </c>
      <c r="K2843" t="s">
        <v>2412</v>
      </c>
      <c r="L2843" t="s">
        <v>6874</v>
      </c>
      <c r="M2843" t="s">
        <v>2911</v>
      </c>
      <c r="N2843" t="s">
        <v>76</v>
      </c>
      <c r="O2843" t="s">
        <v>76</v>
      </c>
      <c r="P2843" t="s">
        <v>110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196</v>
      </c>
      <c r="AG2843">
        <v>0</v>
      </c>
      <c r="AH2843">
        <v>0</v>
      </c>
      <c r="AI2843">
        <v>196</v>
      </c>
      <c r="AJ2843">
        <v>0</v>
      </c>
      <c r="AT2843" s="1">
        <v>1080.4738</v>
      </c>
      <c r="AU2843" s="1">
        <v>0</v>
      </c>
      <c r="AV2843" s="1">
        <v>211772.86480000001</v>
      </c>
      <c r="AW2843" s="1">
        <v>0</v>
      </c>
      <c r="AX2843" t="s">
        <v>2412</v>
      </c>
    </row>
    <row r="2844" spans="1:50" x14ac:dyDescent="0.25">
      <c r="A2844" t="s">
        <v>7550</v>
      </c>
      <c r="B2844" t="s">
        <v>6870</v>
      </c>
      <c r="C2844" t="s">
        <v>3349</v>
      </c>
      <c r="D2844" t="s">
        <v>7551</v>
      </c>
      <c r="E2844" t="s">
        <v>76</v>
      </c>
      <c r="F2844" t="s">
        <v>1214</v>
      </c>
      <c r="G2844" t="s">
        <v>71</v>
      </c>
      <c r="H2844" t="s">
        <v>757</v>
      </c>
      <c r="I2844" t="s">
        <v>107</v>
      </c>
      <c r="J2844" t="s">
        <v>1215</v>
      </c>
      <c r="K2844" t="s">
        <v>1216</v>
      </c>
      <c r="L2844" t="s">
        <v>6874</v>
      </c>
      <c r="M2844" t="s">
        <v>2911</v>
      </c>
      <c r="N2844" t="s">
        <v>76</v>
      </c>
      <c r="O2844" t="s">
        <v>76</v>
      </c>
      <c r="P2844" t="s">
        <v>65</v>
      </c>
      <c r="Q2844">
        <v>581</v>
      </c>
      <c r="R2844">
        <v>581</v>
      </c>
      <c r="S2844">
        <v>581</v>
      </c>
      <c r="T2844">
        <v>221</v>
      </c>
      <c r="U2844">
        <v>221</v>
      </c>
      <c r="V2844">
        <v>24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180</v>
      </c>
      <c r="AI2844">
        <v>180</v>
      </c>
      <c r="AJ2844">
        <v>2055</v>
      </c>
      <c r="AT2844" s="1">
        <v>539.36789999999996</v>
      </c>
      <c r="AU2844" s="1">
        <v>313372.7499</v>
      </c>
      <c r="AV2844" s="1">
        <v>97086.221999999994</v>
      </c>
      <c r="AW2844" s="1">
        <v>0</v>
      </c>
      <c r="AX2844" t="s">
        <v>1216</v>
      </c>
    </row>
    <row r="2845" spans="1:50" x14ac:dyDescent="0.25">
      <c r="A2845" t="s">
        <v>7552</v>
      </c>
      <c r="B2845" t="s">
        <v>6870</v>
      </c>
      <c r="C2845" t="s">
        <v>2911</v>
      </c>
      <c r="D2845" t="s">
        <v>7553</v>
      </c>
      <c r="E2845" t="s">
        <v>76</v>
      </c>
      <c r="F2845" t="s">
        <v>1349</v>
      </c>
      <c r="G2845" t="s">
        <v>688</v>
      </c>
      <c r="H2845" t="s">
        <v>757</v>
      </c>
      <c r="I2845" t="s">
        <v>689</v>
      </c>
      <c r="J2845" t="s">
        <v>1350</v>
      </c>
      <c r="K2845" t="s">
        <v>1351</v>
      </c>
      <c r="L2845" t="s">
        <v>6874</v>
      </c>
      <c r="M2845" t="s">
        <v>2911</v>
      </c>
      <c r="N2845" t="s">
        <v>76</v>
      </c>
      <c r="O2845" t="s">
        <v>76</v>
      </c>
      <c r="P2845" t="s">
        <v>65</v>
      </c>
      <c r="Q2845">
        <v>212</v>
      </c>
      <c r="R2845">
        <v>212</v>
      </c>
      <c r="S2845">
        <v>212</v>
      </c>
      <c r="T2845">
        <v>212</v>
      </c>
      <c r="U2845">
        <v>212</v>
      </c>
      <c r="V2845">
        <v>212</v>
      </c>
      <c r="W2845">
        <v>212</v>
      </c>
      <c r="X2845">
        <v>169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T2845" s="1">
        <v>77.25</v>
      </c>
      <c r="AU2845" s="1">
        <v>16377</v>
      </c>
      <c r="AV2845" s="1">
        <v>0</v>
      </c>
      <c r="AW2845" s="1">
        <v>13055.25</v>
      </c>
      <c r="AX2845" t="s">
        <v>1351</v>
      </c>
    </row>
    <row r="2846" spans="1:50" x14ac:dyDescent="0.25">
      <c r="A2846" t="s">
        <v>7554</v>
      </c>
      <c r="B2846" t="s">
        <v>6870</v>
      </c>
      <c r="C2846" t="s">
        <v>143</v>
      </c>
      <c r="D2846" t="s">
        <v>7555</v>
      </c>
      <c r="E2846" t="s">
        <v>76</v>
      </c>
      <c r="F2846" t="s">
        <v>504</v>
      </c>
      <c r="G2846" t="s">
        <v>56</v>
      </c>
      <c r="H2846" t="s">
        <v>757</v>
      </c>
      <c r="I2846" t="s">
        <v>90</v>
      </c>
      <c r="J2846" t="s">
        <v>505</v>
      </c>
      <c r="K2846" t="s">
        <v>506</v>
      </c>
      <c r="L2846" t="s">
        <v>6874</v>
      </c>
      <c r="M2846" t="s">
        <v>2911</v>
      </c>
      <c r="N2846" t="s">
        <v>76</v>
      </c>
      <c r="O2846" t="s">
        <v>76</v>
      </c>
      <c r="P2846" t="s">
        <v>65</v>
      </c>
      <c r="Q2846">
        <v>524</v>
      </c>
      <c r="R2846">
        <v>524</v>
      </c>
      <c r="S2846">
        <v>524</v>
      </c>
      <c r="T2846">
        <v>524</v>
      </c>
      <c r="U2846">
        <v>524</v>
      </c>
      <c r="V2846">
        <v>476</v>
      </c>
      <c r="W2846">
        <v>284</v>
      </c>
      <c r="X2846">
        <v>116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298</v>
      </c>
      <c r="AG2846">
        <v>24</v>
      </c>
      <c r="AH2846">
        <v>0</v>
      </c>
      <c r="AI2846">
        <v>322</v>
      </c>
      <c r="AJ2846">
        <v>0</v>
      </c>
      <c r="AT2846" s="1">
        <v>389.39</v>
      </c>
      <c r="AU2846" s="1">
        <v>204040.36</v>
      </c>
      <c r="AV2846" s="1">
        <v>125383.58</v>
      </c>
      <c r="AW2846" s="1">
        <v>45169.24</v>
      </c>
      <c r="AX2846" t="s">
        <v>506</v>
      </c>
    </row>
    <row r="2847" spans="1:50" x14ac:dyDescent="0.25">
      <c r="A2847" t="s">
        <v>7556</v>
      </c>
      <c r="B2847" t="s">
        <v>6870</v>
      </c>
      <c r="C2847" t="s">
        <v>6909</v>
      </c>
      <c r="D2847" t="s">
        <v>7557</v>
      </c>
      <c r="E2847" t="s">
        <v>76</v>
      </c>
      <c r="F2847" t="s">
        <v>612</v>
      </c>
      <c r="G2847" t="s">
        <v>56</v>
      </c>
      <c r="H2847" t="s">
        <v>757</v>
      </c>
      <c r="I2847" t="s">
        <v>90</v>
      </c>
      <c r="J2847" t="s">
        <v>307</v>
      </c>
      <c r="K2847" t="s">
        <v>613</v>
      </c>
      <c r="L2847" t="s">
        <v>6874</v>
      </c>
      <c r="M2847" t="s">
        <v>6887</v>
      </c>
      <c r="N2847" t="s">
        <v>76</v>
      </c>
      <c r="O2847" t="s">
        <v>64</v>
      </c>
      <c r="P2847" t="s">
        <v>65</v>
      </c>
      <c r="Q2847">
        <v>4210</v>
      </c>
      <c r="R2847">
        <v>4207</v>
      </c>
      <c r="S2847">
        <v>4015</v>
      </c>
      <c r="T2847">
        <v>4015</v>
      </c>
      <c r="U2847">
        <v>3583</v>
      </c>
      <c r="V2847">
        <v>2242</v>
      </c>
      <c r="W2847">
        <v>490</v>
      </c>
      <c r="X2847">
        <v>361</v>
      </c>
      <c r="Y2847">
        <v>1</v>
      </c>
      <c r="Z2847">
        <v>1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168</v>
      </c>
      <c r="AG2847">
        <v>0</v>
      </c>
      <c r="AH2847">
        <v>0</v>
      </c>
      <c r="AI2847">
        <v>168</v>
      </c>
      <c r="AJ2847">
        <v>0</v>
      </c>
      <c r="AT2847" s="1">
        <v>373.83</v>
      </c>
      <c r="AU2847" s="1">
        <v>1573824.3</v>
      </c>
      <c r="AV2847" s="1">
        <v>62803.439999999995</v>
      </c>
      <c r="AW2847" s="1">
        <v>134952.63</v>
      </c>
      <c r="AX2847" t="s">
        <v>613</v>
      </c>
    </row>
    <row r="2848" spans="1:50" x14ac:dyDescent="0.25">
      <c r="A2848" t="s">
        <v>7558</v>
      </c>
      <c r="B2848" t="s">
        <v>6870</v>
      </c>
      <c r="C2848" t="s">
        <v>6909</v>
      </c>
      <c r="D2848" t="s">
        <v>7559</v>
      </c>
      <c r="E2848" t="s">
        <v>76</v>
      </c>
      <c r="F2848" t="s">
        <v>612</v>
      </c>
      <c r="G2848" t="s">
        <v>56</v>
      </c>
      <c r="H2848" t="s">
        <v>757</v>
      </c>
      <c r="I2848" t="s">
        <v>90</v>
      </c>
      <c r="J2848" t="s">
        <v>307</v>
      </c>
      <c r="K2848" t="s">
        <v>613</v>
      </c>
      <c r="L2848" t="s">
        <v>6874</v>
      </c>
      <c r="M2848" t="s">
        <v>6887</v>
      </c>
      <c r="N2848" t="s">
        <v>76</v>
      </c>
      <c r="O2848" t="s">
        <v>64</v>
      </c>
      <c r="P2848" t="s">
        <v>65</v>
      </c>
      <c r="Q2848">
        <v>5954</v>
      </c>
      <c r="R2848">
        <v>5733</v>
      </c>
      <c r="S2848">
        <v>5445</v>
      </c>
      <c r="T2848">
        <v>5445</v>
      </c>
      <c r="U2848">
        <v>1776</v>
      </c>
      <c r="V2848">
        <v>863</v>
      </c>
      <c r="W2848">
        <v>1</v>
      </c>
      <c r="X2848">
        <v>1</v>
      </c>
      <c r="Y2848">
        <v>1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2091</v>
      </c>
      <c r="AG2848">
        <v>0</v>
      </c>
      <c r="AH2848">
        <v>480</v>
      </c>
      <c r="AI2848">
        <v>2571</v>
      </c>
      <c r="AJ2848">
        <v>792</v>
      </c>
      <c r="AT2848" s="1">
        <v>373.98</v>
      </c>
      <c r="AU2848" s="1">
        <v>2226676.92</v>
      </c>
      <c r="AV2848" s="1">
        <v>961502.58000000007</v>
      </c>
      <c r="AW2848" s="1">
        <v>373.98</v>
      </c>
      <c r="AX2848" t="s">
        <v>613</v>
      </c>
    </row>
    <row r="2849" spans="1:50" x14ac:dyDescent="0.25">
      <c r="A2849" t="s">
        <v>7560</v>
      </c>
      <c r="B2849" t="s">
        <v>6870</v>
      </c>
      <c r="C2849" t="s">
        <v>6885</v>
      </c>
      <c r="D2849" t="s">
        <v>7561</v>
      </c>
      <c r="E2849" t="s">
        <v>76</v>
      </c>
      <c r="F2849" t="s">
        <v>1077</v>
      </c>
      <c r="G2849" t="s">
        <v>56</v>
      </c>
      <c r="H2849" t="s">
        <v>757</v>
      </c>
      <c r="I2849" t="s">
        <v>58</v>
      </c>
      <c r="J2849" t="s">
        <v>1078</v>
      </c>
      <c r="K2849" t="s">
        <v>1079</v>
      </c>
      <c r="L2849" t="s">
        <v>6874</v>
      </c>
      <c r="M2849" t="s">
        <v>6887</v>
      </c>
      <c r="N2849" t="s">
        <v>76</v>
      </c>
      <c r="O2849" t="s">
        <v>76</v>
      </c>
      <c r="P2849" t="s">
        <v>65</v>
      </c>
      <c r="Q2849">
        <v>5</v>
      </c>
      <c r="R2849">
        <v>5</v>
      </c>
      <c r="S2849">
        <v>5</v>
      </c>
      <c r="T2849">
        <v>5</v>
      </c>
      <c r="U2849">
        <v>5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T2849" s="1">
        <v>823.93</v>
      </c>
      <c r="AU2849" s="1">
        <v>4119.6499999999996</v>
      </c>
      <c r="AV2849" s="1">
        <v>0</v>
      </c>
      <c r="AW2849" s="1">
        <v>0</v>
      </c>
      <c r="AX2849" t="s">
        <v>1079</v>
      </c>
    </row>
    <row r="2850" spans="1:50" x14ac:dyDescent="0.25">
      <c r="A2850" t="s">
        <v>7562</v>
      </c>
      <c r="B2850" t="s">
        <v>6870</v>
      </c>
      <c r="C2850" t="s">
        <v>143</v>
      </c>
      <c r="D2850" t="s">
        <v>7563</v>
      </c>
      <c r="E2850" t="s">
        <v>76</v>
      </c>
      <c r="F2850" t="s">
        <v>1267</v>
      </c>
      <c r="G2850" t="s">
        <v>56</v>
      </c>
      <c r="H2850" t="s">
        <v>757</v>
      </c>
      <c r="I2850" t="s">
        <v>90</v>
      </c>
      <c r="J2850" t="s">
        <v>91</v>
      </c>
      <c r="K2850" t="s">
        <v>1268</v>
      </c>
      <c r="L2850" t="s">
        <v>6874</v>
      </c>
      <c r="M2850" t="s">
        <v>2911</v>
      </c>
      <c r="N2850" t="s">
        <v>76</v>
      </c>
      <c r="O2850" t="s">
        <v>757</v>
      </c>
      <c r="P2850" t="s">
        <v>65</v>
      </c>
      <c r="Q2850">
        <v>132</v>
      </c>
      <c r="R2850">
        <v>132</v>
      </c>
      <c r="S2850">
        <v>132</v>
      </c>
      <c r="T2850">
        <v>132</v>
      </c>
      <c r="U2850">
        <v>132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120</v>
      </c>
      <c r="AG2850">
        <v>0</v>
      </c>
      <c r="AH2850">
        <v>0</v>
      </c>
      <c r="AI2850">
        <v>120</v>
      </c>
      <c r="AJ2850">
        <v>24</v>
      </c>
      <c r="AT2850" s="1">
        <v>514.54999999999995</v>
      </c>
      <c r="AU2850" s="1">
        <v>67920.599999999991</v>
      </c>
      <c r="AV2850" s="1">
        <v>61745.999999999993</v>
      </c>
      <c r="AW2850" s="1">
        <v>0</v>
      </c>
      <c r="AX2850" t="s">
        <v>1268</v>
      </c>
    </row>
    <row r="2851" spans="1:50" x14ac:dyDescent="0.25">
      <c r="A2851" t="s">
        <v>7564</v>
      </c>
      <c r="B2851" t="s">
        <v>6870</v>
      </c>
      <c r="C2851" t="s">
        <v>6885</v>
      </c>
      <c r="D2851" t="s">
        <v>7565</v>
      </c>
      <c r="E2851" t="s">
        <v>76</v>
      </c>
      <c r="F2851" t="s">
        <v>242</v>
      </c>
      <c r="G2851" t="s">
        <v>56</v>
      </c>
      <c r="H2851" t="s">
        <v>757</v>
      </c>
      <c r="I2851" t="s">
        <v>58</v>
      </c>
      <c r="J2851" t="s">
        <v>243</v>
      </c>
      <c r="K2851" t="s">
        <v>244</v>
      </c>
      <c r="L2851" t="s">
        <v>6874</v>
      </c>
      <c r="M2851" t="s">
        <v>6887</v>
      </c>
      <c r="N2851" t="s">
        <v>76</v>
      </c>
      <c r="O2851" t="s">
        <v>76</v>
      </c>
      <c r="P2851" t="s">
        <v>65</v>
      </c>
      <c r="Q2851">
        <v>334</v>
      </c>
      <c r="R2851">
        <v>333</v>
      </c>
      <c r="S2851">
        <v>333</v>
      </c>
      <c r="T2851">
        <v>306</v>
      </c>
      <c r="U2851">
        <v>306</v>
      </c>
      <c r="V2851">
        <v>185</v>
      </c>
      <c r="W2851">
        <v>104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162</v>
      </c>
      <c r="AI2851">
        <v>162</v>
      </c>
      <c r="AJ2851">
        <v>162</v>
      </c>
      <c r="AT2851" s="1">
        <v>736</v>
      </c>
      <c r="AU2851" s="1">
        <v>245824</v>
      </c>
      <c r="AV2851" s="1">
        <v>119232</v>
      </c>
      <c r="AW2851" s="1">
        <v>0</v>
      </c>
      <c r="AX2851" t="s">
        <v>244</v>
      </c>
    </row>
    <row r="2852" spans="1:50" x14ac:dyDescent="0.25">
      <c r="A2852" t="s">
        <v>8682</v>
      </c>
      <c r="B2852" t="s">
        <v>6870</v>
      </c>
      <c r="C2852" t="s">
        <v>143</v>
      </c>
      <c r="D2852" t="s">
        <v>8683</v>
      </c>
      <c r="E2852" t="s">
        <v>7022</v>
      </c>
      <c r="F2852" t="s">
        <v>767</v>
      </c>
      <c r="G2852" t="s">
        <v>116</v>
      </c>
      <c r="H2852" t="s">
        <v>117</v>
      </c>
      <c r="I2852" t="s">
        <v>117</v>
      </c>
      <c r="J2852" t="s">
        <v>118</v>
      </c>
      <c r="K2852" t="s">
        <v>768</v>
      </c>
      <c r="L2852" t="s">
        <v>6874</v>
      </c>
      <c r="M2852" t="s">
        <v>2911</v>
      </c>
      <c r="N2852" t="s">
        <v>76</v>
      </c>
      <c r="O2852" t="s">
        <v>76</v>
      </c>
      <c r="P2852" t="s">
        <v>120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32</v>
      </c>
      <c r="AF2852">
        <v>0</v>
      </c>
      <c r="AG2852">
        <v>0</v>
      </c>
      <c r="AH2852">
        <v>0</v>
      </c>
      <c r="AI2852">
        <v>32</v>
      </c>
      <c r="AJ2852">
        <v>0</v>
      </c>
      <c r="AT2852" s="1">
        <v>515.4624</v>
      </c>
      <c r="AU2852" s="1">
        <v>0</v>
      </c>
      <c r="AV2852" s="1">
        <v>16494.7968</v>
      </c>
      <c r="AW2852" s="1">
        <v>0</v>
      </c>
      <c r="AX2852" t="s">
        <v>768</v>
      </c>
    </row>
    <row r="2853" spans="1:50" x14ac:dyDescent="0.25">
      <c r="A2853" t="s">
        <v>7566</v>
      </c>
      <c r="B2853" t="s">
        <v>6870</v>
      </c>
      <c r="C2853" t="s">
        <v>143</v>
      </c>
      <c r="D2853" t="s">
        <v>7567</v>
      </c>
      <c r="E2853" t="s">
        <v>76</v>
      </c>
      <c r="F2853" t="s">
        <v>612</v>
      </c>
      <c r="G2853" t="s">
        <v>56</v>
      </c>
      <c r="H2853" t="s">
        <v>757</v>
      </c>
      <c r="I2853" t="s">
        <v>90</v>
      </c>
      <c r="J2853" t="s">
        <v>307</v>
      </c>
      <c r="K2853" t="s">
        <v>613</v>
      </c>
      <c r="L2853" t="s">
        <v>6874</v>
      </c>
      <c r="M2853" t="s">
        <v>2911</v>
      </c>
      <c r="N2853" t="s">
        <v>76</v>
      </c>
      <c r="O2853" t="s">
        <v>64</v>
      </c>
      <c r="P2853" t="s">
        <v>65</v>
      </c>
      <c r="Q2853">
        <v>1209</v>
      </c>
      <c r="R2853">
        <v>1369</v>
      </c>
      <c r="S2853">
        <v>1369</v>
      </c>
      <c r="T2853">
        <v>1369</v>
      </c>
      <c r="U2853">
        <v>1369</v>
      </c>
      <c r="V2853">
        <v>1153</v>
      </c>
      <c r="W2853">
        <v>913</v>
      </c>
      <c r="X2853">
        <v>433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192</v>
      </c>
      <c r="AG2853">
        <v>0</v>
      </c>
      <c r="AH2853">
        <v>0</v>
      </c>
      <c r="AI2853">
        <v>192</v>
      </c>
      <c r="AJ2853">
        <v>0</v>
      </c>
      <c r="AT2853" s="1">
        <v>324.97000000000003</v>
      </c>
      <c r="AU2853" s="1">
        <v>392888.73000000004</v>
      </c>
      <c r="AV2853" s="1">
        <v>62394.240000000005</v>
      </c>
      <c r="AW2853" s="1">
        <v>140712.01</v>
      </c>
      <c r="AX2853" t="s">
        <v>613</v>
      </c>
    </row>
    <row r="2854" spans="1:50" x14ac:dyDescent="0.25">
      <c r="A2854" t="s">
        <v>8569</v>
      </c>
      <c r="B2854" t="s">
        <v>6870</v>
      </c>
      <c r="C2854" t="s">
        <v>171</v>
      </c>
      <c r="D2854" t="s">
        <v>8570</v>
      </c>
      <c r="E2854" t="s">
        <v>76</v>
      </c>
      <c r="F2854" t="s">
        <v>7016</v>
      </c>
      <c r="G2854" t="s">
        <v>71</v>
      </c>
      <c r="H2854" t="s">
        <v>6890</v>
      </c>
      <c r="I2854" t="s">
        <v>73</v>
      </c>
      <c r="J2854" t="s">
        <v>7017</v>
      </c>
      <c r="K2854" t="s">
        <v>6742</v>
      </c>
      <c r="L2854" t="s">
        <v>6874</v>
      </c>
      <c r="M2854" t="s">
        <v>2911</v>
      </c>
      <c r="N2854" t="s">
        <v>76</v>
      </c>
      <c r="O2854" t="s">
        <v>76</v>
      </c>
      <c r="P2854" t="s">
        <v>110</v>
      </c>
      <c r="Q2854">
        <v>53</v>
      </c>
      <c r="R2854">
        <v>53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72</v>
      </c>
      <c r="AI2854">
        <v>72</v>
      </c>
      <c r="AJ2854">
        <v>181</v>
      </c>
      <c r="AT2854" s="1">
        <v>787.85559999999998</v>
      </c>
      <c r="AU2854" s="1">
        <v>41756.346799999999</v>
      </c>
      <c r="AV2854" s="1">
        <v>56725.603199999998</v>
      </c>
      <c r="AW2854" s="1">
        <v>0</v>
      </c>
      <c r="AX2854" t="s">
        <v>6742</v>
      </c>
    </row>
    <row r="2855" spans="1:50" x14ac:dyDescent="0.25">
      <c r="A2855" t="s">
        <v>8684</v>
      </c>
      <c r="B2855" t="s">
        <v>6870</v>
      </c>
      <c r="C2855" t="s">
        <v>791</v>
      </c>
      <c r="D2855" t="s">
        <v>8685</v>
      </c>
      <c r="E2855" t="s">
        <v>76</v>
      </c>
      <c r="F2855" t="s">
        <v>1419</v>
      </c>
      <c r="G2855" t="s">
        <v>71</v>
      </c>
      <c r="H2855" t="s">
        <v>6036</v>
      </c>
      <c r="I2855" t="s">
        <v>355</v>
      </c>
      <c r="J2855" t="s">
        <v>1420</v>
      </c>
      <c r="K2855" t="s">
        <v>1421</v>
      </c>
      <c r="L2855" t="s">
        <v>6874</v>
      </c>
      <c r="M2855" t="s">
        <v>6905</v>
      </c>
      <c r="N2855" t="s">
        <v>76</v>
      </c>
      <c r="O2855" t="s">
        <v>76</v>
      </c>
      <c r="P2855" t="s">
        <v>110</v>
      </c>
      <c r="Q2855">
        <v>1</v>
      </c>
      <c r="R2855">
        <v>1</v>
      </c>
      <c r="S2855">
        <v>1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T2855" s="1">
        <v>975.88710000000003</v>
      </c>
      <c r="AU2855" s="1">
        <v>975.88710000000003</v>
      </c>
      <c r="AV2855" s="1">
        <v>0</v>
      </c>
      <c r="AW2855" s="1">
        <v>0</v>
      </c>
      <c r="AX2855" t="s">
        <v>1421</v>
      </c>
    </row>
    <row r="2856" spans="1:50" x14ac:dyDescent="0.25">
      <c r="A2856" t="s">
        <v>8245</v>
      </c>
      <c r="B2856" t="s">
        <v>6870</v>
      </c>
      <c r="C2856" t="s">
        <v>143</v>
      </c>
      <c r="D2856" t="s">
        <v>8246</v>
      </c>
      <c r="E2856" t="s">
        <v>6517</v>
      </c>
      <c r="F2856" t="s">
        <v>755</v>
      </c>
      <c r="G2856" t="s">
        <v>56</v>
      </c>
      <c r="H2856" t="s">
        <v>757</v>
      </c>
      <c r="I2856" t="s">
        <v>90</v>
      </c>
      <c r="J2856" t="s">
        <v>91</v>
      </c>
      <c r="K2856" t="s">
        <v>756</v>
      </c>
      <c r="L2856" t="s">
        <v>6874</v>
      </c>
      <c r="M2856" t="s">
        <v>2911</v>
      </c>
      <c r="N2856" t="s">
        <v>76</v>
      </c>
      <c r="O2856" t="s">
        <v>757</v>
      </c>
      <c r="P2856" t="s">
        <v>65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T2856" s="1" t="s">
        <v>78</v>
      </c>
      <c r="AU2856" s="1" t="s">
        <v>78</v>
      </c>
      <c r="AV2856" s="1">
        <v>0</v>
      </c>
      <c r="AW2856" s="1">
        <v>0</v>
      </c>
      <c r="AX2856" t="s">
        <v>756</v>
      </c>
    </row>
    <row r="2857" spans="1:50" x14ac:dyDescent="0.25">
      <c r="A2857" t="s">
        <v>7568</v>
      </c>
      <c r="B2857" t="s">
        <v>6870</v>
      </c>
      <c r="C2857" t="s">
        <v>6909</v>
      </c>
      <c r="D2857" t="s">
        <v>7569</v>
      </c>
      <c r="E2857" t="s">
        <v>76</v>
      </c>
      <c r="F2857" t="s">
        <v>504</v>
      </c>
      <c r="G2857" t="s">
        <v>56</v>
      </c>
      <c r="H2857" t="s">
        <v>757</v>
      </c>
      <c r="I2857" t="s">
        <v>90</v>
      </c>
      <c r="J2857" t="s">
        <v>505</v>
      </c>
      <c r="K2857" t="s">
        <v>506</v>
      </c>
      <c r="L2857" t="s">
        <v>6874</v>
      </c>
      <c r="M2857" t="s">
        <v>6881</v>
      </c>
      <c r="N2857" t="s">
        <v>76</v>
      </c>
      <c r="O2857" t="s">
        <v>76</v>
      </c>
      <c r="P2857" t="s">
        <v>65</v>
      </c>
      <c r="Q2857">
        <v>280</v>
      </c>
      <c r="R2857">
        <v>146</v>
      </c>
      <c r="S2857">
        <v>146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696</v>
      </c>
      <c r="AG2857">
        <v>0</v>
      </c>
      <c r="AH2857">
        <v>0</v>
      </c>
      <c r="AI2857">
        <v>696</v>
      </c>
      <c r="AJ2857">
        <v>120</v>
      </c>
      <c r="AT2857" s="1">
        <v>389.54</v>
      </c>
      <c r="AU2857" s="1">
        <v>109071.20000000001</v>
      </c>
      <c r="AV2857" s="1">
        <v>271119.84000000003</v>
      </c>
      <c r="AW2857" s="1">
        <v>0</v>
      </c>
      <c r="AX2857" t="s">
        <v>506</v>
      </c>
    </row>
    <row r="2858" spans="1:50" x14ac:dyDescent="0.25">
      <c r="A2858" t="s">
        <v>7570</v>
      </c>
      <c r="B2858" t="s">
        <v>6870</v>
      </c>
      <c r="C2858" t="s">
        <v>171</v>
      </c>
      <c r="D2858" t="s">
        <v>7571</v>
      </c>
      <c r="E2858" t="s">
        <v>76</v>
      </c>
      <c r="F2858" t="s">
        <v>7016</v>
      </c>
      <c r="G2858" t="s">
        <v>71</v>
      </c>
      <c r="H2858" t="s">
        <v>6890</v>
      </c>
      <c r="I2858" t="s">
        <v>73</v>
      </c>
      <c r="J2858" t="s">
        <v>7017</v>
      </c>
      <c r="K2858" t="s">
        <v>6742</v>
      </c>
      <c r="L2858" t="s">
        <v>6874</v>
      </c>
      <c r="M2858" t="s">
        <v>2911</v>
      </c>
      <c r="N2858" t="s">
        <v>76</v>
      </c>
      <c r="O2858" t="s">
        <v>76</v>
      </c>
      <c r="P2858" t="s">
        <v>110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504</v>
      </c>
      <c r="AI2858">
        <v>504</v>
      </c>
      <c r="AJ2858">
        <v>216</v>
      </c>
      <c r="AT2858" s="1">
        <v>686.06949999999995</v>
      </c>
      <c r="AU2858" s="1">
        <v>0</v>
      </c>
      <c r="AV2858" s="1">
        <v>345779.02799999999</v>
      </c>
      <c r="AW2858" s="1">
        <v>0</v>
      </c>
      <c r="AX2858" t="s">
        <v>6742</v>
      </c>
    </row>
    <row r="2859" spans="1:50" x14ac:dyDescent="0.25">
      <c r="A2859" t="s">
        <v>7572</v>
      </c>
      <c r="B2859" t="s">
        <v>6870</v>
      </c>
      <c r="C2859" t="s">
        <v>3349</v>
      </c>
      <c r="D2859" t="s">
        <v>7573</v>
      </c>
      <c r="E2859" t="s">
        <v>76</v>
      </c>
      <c r="F2859" t="s">
        <v>556</v>
      </c>
      <c r="G2859" t="s">
        <v>71</v>
      </c>
      <c r="H2859" t="s">
        <v>6036</v>
      </c>
      <c r="I2859" t="s">
        <v>355</v>
      </c>
      <c r="J2859" t="s">
        <v>557</v>
      </c>
      <c r="K2859" t="s">
        <v>558</v>
      </c>
      <c r="L2859" t="s">
        <v>6874</v>
      </c>
      <c r="M2859" t="s">
        <v>2911</v>
      </c>
      <c r="N2859" t="s">
        <v>76</v>
      </c>
      <c r="O2859" t="s">
        <v>6036</v>
      </c>
      <c r="P2859" t="s">
        <v>110</v>
      </c>
      <c r="Q2859">
        <v>5</v>
      </c>
      <c r="R2859">
        <v>5</v>
      </c>
      <c r="S2859">
        <v>5</v>
      </c>
      <c r="T2859">
        <v>5</v>
      </c>
      <c r="U2859">
        <v>5</v>
      </c>
      <c r="V2859">
        <v>5</v>
      </c>
      <c r="W2859">
        <v>5</v>
      </c>
      <c r="X2859">
        <v>5</v>
      </c>
      <c r="Y2859">
        <v>5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20</v>
      </c>
      <c r="AT2859" s="1">
        <v>1109.48</v>
      </c>
      <c r="AU2859" s="1">
        <v>5547.4</v>
      </c>
      <c r="AV2859" s="1">
        <v>0</v>
      </c>
      <c r="AW2859" s="1">
        <v>5547.4</v>
      </c>
      <c r="AX2859" t="s">
        <v>558</v>
      </c>
    </row>
    <row r="2860" spans="1:50" x14ac:dyDescent="0.25">
      <c r="A2860" t="s">
        <v>7574</v>
      </c>
      <c r="B2860" t="s">
        <v>6870</v>
      </c>
      <c r="C2860" t="s">
        <v>143</v>
      </c>
      <c r="D2860" t="s">
        <v>7575</v>
      </c>
      <c r="E2860" t="s">
        <v>76</v>
      </c>
      <c r="F2860" t="s">
        <v>1848</v>
      </c>
      <c r="G2860" t="s">
        <v>56</v>
      </c>
      <c r="H2860" t="s">
        <v>757</v>
      </c>
      <c r="I2860" t="s">
        <v>1849</v>
      </c>
      <c r="J2860" t="s">
        <v>1850</v>
      </c>
      <c r="K2860" t="s">
        <v>1851</v>
      </c>
      <c r="L2860" t="s">
        <v>6874</v>
      </c>
      <c r="M2860" t="s">
        <v>2911</v>
      </c>
      <c r="N2860" t="s">
        <v>76</v>
      </c>
      <c r="O2860" t="s">
        <v>757</v>
      </c>
      <c r="P2860" t="s">
        <v>65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T2860" s="1">
        <v>1384.5963999999999</v>
      </c>
      <c r="AU2860" s="1">
        <v>0</v>
      </c>
      <c r="AV2860" s="1">
        <v>0</v>
      </c>
      <c r="AW2860" s="1">
        <v>0</v>
      </c>
      <c r="AX2860" t="s">
        <v>1851</v>
      </c>
    </row>
    <row r="2861" spans="1:50" x14ac:dyDescent="0.25">
      <c r="A2861" t="s">
        <v>8571</v>
      </c>
      <c r="B2861" t="s">
        <v>6870</v>
      </c>
      <c r="C2861" t="s">
        <v>171</v>
      </c>
      <c r="D2861" t="s">
        <v>8572</v>
      </c>
      <c r="E2861" t="s">
        <v>76</v>
      </c>
      <c r="F2861" t="s">
        <v>397</v>
      </c>
      <c r="G2861" t="s">
        <v>71</v>
      </c>
      <c r="H2861" t="s">
        <v>6890</v>
      </c>
      <c r="I2861" t="s">
        <v>230</v>
      </c>
      <c r="J2861" t="s">
        <v>398</v>
      </c>
      <c r="K2861" t="s">
        <v>399</v>
      </c>
      <c r="L2861" t="s">
        <v>6874</v>
      </c>
      <c r="M2861" t="s">
        <v>2911</v>
      </c>
      <c r="N2861" t="s">
        <v>76</v>
      </c>
      <c r="O2861" t="s">
        <v>6036</v>
      </c>
      <c r="P2861" t="s">
        <v>110</v>
      </c>
      <c r="Q2861">
        <v>112</v>
      </c>
      <c r="R2861">
        <v>105</v>
      </c>
      <c r="S2861">
        <v>105</v>
      </c>
      <c r="T2861">
        <v>9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216</v>
      </c>
      <c r="AT2861" s="1">
        <v>394.41789999999997</v>
      </c>
      <c r="AU2861" s="1">
        <v>44174.804799999998</v>
      </c>
      <c r="AV2861" s="1">
        <v>0</v>
      </c>
      <c r="AW2861" s="1">
        <v>0</v>
      </c>
      <c r="AX2861" t="s">
        <v>399</v>
      </c>
    </row>
    <row r="2862" spans="1:50" x14ac:dyDescent="0.25">
      <c r="A2862" t="s">
        <v>8573</v>
      </c>
      <c r="B2862" t="s">
        <v>6870</v>
      </c>
      <c r="C2862" t="s">
        <v>143</v>
      </c>
      <c r="D2862" t="s">
        <v>8574</v>
      </c>
      <c r="E2862" t="s">
        <v>76</v>
      </c>
      <c r="F2862" t="s">
        <v>1848</v>
      </c>
      <c r="G2862" t="s">
        <v>56</v>
      </c>
      <c r="H2862" t="s">
        <v>757</v>
      </c>
      <c r="I2862" t="s">
        <v>1849</v>
      </c>
      <c r="J2862" t="s">
        <v>1850</v>
      </c>
      <c r="K2862" t="s">
        <v>1851</v>
      </c>
      <c r="L2862" t="s">
        <v>6874</v>
      </c>
      <c r="M2862" t="s">
        <v>2911</v>
      </c>
      <c r="N2862" t="s">
        <v>76</v>
      </c>
      <c r="O2862" t="s">
        <v>757</v>
      </c>
      <c r="P2862" t="s">
        <v>65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T2862" s="1" t="s">
        <v>78</v>
      </c>
      <c r="AU2862" s="1" t="s">
        <v>78</v>
      </c>
      <c r="AV2862" s="1">
        <v>0</v>
      </c>
      <c r="AW2862" s="1">
        <v>0</v>
      </c>
      <c r="AX2862" t="s">
        <v>1851</v>
      </c>
    </row>
    <row r="2863" spans="1:50" x14ac:dyDescent="0.25">
      <c r="A2863" t="s">
        <v>7576</v>
      </c>
      <c r="B2863" t="s">
        <v>6870</v>
      </c>
      <c r="C2863" t="s">
        <v>143</v>
      </c>
      <c r="D2863" t="s">
        <v>7577</v>
      </c>
      <c r="E2863" t="s">
        <v>76</v>
      </c>
      <c r="F2863" t="s">
        <v>1848</v>
      </c>
      <c r="G2863" t="s">
        <v>56</v>
      </c>
      <c r="H2863" t="s">
        <v>757</v>
      </c>
      <c r="I2863" t="s">
        <v>1849</v>
      </c>
      <c r="J2863" t="s">
        <v>1850</v>
      </c>
      <c r="K2863" t="s">
        <v>1851</v>
      </c>
      <c r="L2863" t="s">
        <v>6874</v>
      </c>
      <c r="M2863" t="s">
        <v>2911</v>
      </c>
      <c r="N2863" t="s">
        <v>76</v>
      </c>
      <c r="O2863" t="s">
        <v>757</v>
      </c>
      <c r="P2863" t="s">
        <v>65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6</v>
      </c>
      <c r="AT2863" s="1" t="s">
        <v>78</v>
      </c>
      <c r="AU2863" s="1" t="s">
        <v>78</v>
      </c>
      <c r="AV2863" s="1">
        <v>0</v>
      </c>
      <c r="AW2863" s="1">
        <v>0</v>
      </c>
      <c r="AX2863" t="s">
        <v>1851</v>
      </c>
    </row>
    <row r="2864" spans="1:50" x14ac:dyDescent="0.25">
      <c r="A2864" t="s">
        <v>7578</v>
      </c>
      <c r="B2864" t="s">
        <v>6870</v>
      </c>
      <c r="C2864" t="s">
        <v>143</v>
      </c>
      <c r="D2864" t="s">
        <v>7579</v>
      </c>
      <c r="E2864" t="s">
        <v>7058</v>
      </c>
      <c r="F2864" t="s">
        <v>1506</v>
      </c>
      <c r="G2864" t="s">
        <v>116</v>
      </c>
      <c r="H2864" t="s">
        <v>117</v>
      </c>
      <c r="I2864" t="s">
        <v>117</v>
      </c>
      <c r="J2864" t="s">
        <v>1507</v>
      </c>
      <c r="K2864" t="s">
        <v>1508</v>
      </c>
      <c r="L2864" t="s">
        <v>6874</v>
      </c>
      <c r="M2864" t="s">
        <v>2911</v>
      </c>
      <c r="N2864" t="s">
        <v>76</v>
      </c>
      <c r="O2864" t="s">
        <v>76</v>
      </c>
      <c r="P2864" t="s">
        <v>120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T2864" s="1" t="s">
        <v>78</v>
      </c>
      <c r="AU2864" s="1" t="s">
        <v>78</v>
      </c>
      <c r="AV2864" s="1">
        <v>0</v>
      </c>
      <c r="AW2864" s="1">
        <v>0</v>
      </c>
      <c r="AX2864" t="s">
        <v>1508</v>
      </c>
    </row>
    <row r="2865" spans="1:50" x14ac:dyDescent="0.25">
      <c r="A2865" t="s">
        <v>7580</v>
      </c>
      <c r="B2865" t="s">
        <v>6870</v>
      </c>
      <c r="C2865" t="s">
        <v>2911</v>
      </c>
      <c r="D2865" t="s">
        <v>7581</v>
      </c>
      <c r="E2865" t="s">
        <v>76</v>
      </c>
      <c r="F2865" t="s">
        <v>1707</v>
      </c>
      <c r="G2865" t="s">
        <v>688</v>
      </c>
      <c r="H2865" t="s">
        <v>757</v>
      </c>
      <c r="I2865" t="s">
        <v>689</v>
      </c>
      <c r="J2865" t="s">
        <v>1046</v>
      </c>
      <c r="K2865" t="s">
        <v>1708</v>
      </c>
      <c r="L2865" t="s">
        <v>6874</v>
      </c>
      <c r="M2865" t="s">
        <v>2911</v>
      </c>
      <c r="N2865" t="s">
        <v>76</v>
      </c>
      <c r="O2865" t="s">
        <v>76</v>
      </c>
      <c r="P2865" t="s">
        <v>65</v>
      </c>
      <c r="Q2865">
        <v>436</v>
      </c>
      <c r="R2865">
        <v>436</v>
      </c>
      <c r="S2865">
        <v>436</v>
      </c>
      <c r="T2865">
        <v>436</v>
      </c>
      <c r="U2865">
        <v>148</v>
      </c>
      <c r="V2865">
        <v>47</v>
      </c>
      <c r="W2865">
        <v>47</v>
      </c>
      <c r="X2865">
        <v>16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T2865" s="1">
        <v>120.31</v>
      </c>
      <c r="AU2865" s="1">
        <v>52455.16</v>
      </c>
      <c r="AV2865" s="1">
        <v>0</v>
      </c>
      <c r="AW2865" s="1">
        <v>1924.96</v>
      </c>
      <c r="AX2865" t="s">
        <v>1708</v>
      </c>
    </row>
    <row r="2866" spans="1:50" x14ac:dyDescent="0.25">
      <c r="A2866" t="s">
        <v>7582</v>
      </c>
      <c r="B2866" t="s">
        <v>6870</v>
      </c>
      <c r="C2866" t="s">
        <v>143</v>
      </c>
      <c r="D2866" t="s">
        <v>7583</v>
      </c>
      <c r="E2866" t="s">
        <v>76</v>
      </c>
      <c r="F2866" t="s">
        <v>159</v>
      </c>
      <c r="G2866" t="s">
        <v>56</v>
      </c>
      <c r="H2866" t="s">
        <v>757</v>
      </c>
      <c r="I2866" t="s">
        <v>90</v>
      </c>
      <c r="J2866" t="s">
        <v>91</v>
      </c>
      <c r="K2866" t="s">
        <v>160</v>
      </c>
      <c r="L2866" t="s">
        <v>6874</v>
      </c>
      <c r="M2866" t="s">
        <v>2911</v>
      </c>
      <c r="N2866" t="s">
        <v>76</v>
      </c>
      <c r="O2866" t="s">
        <v>76</v>
      </c>
      <c r="P2866" t="s">
        <v>65</v>
      </c>
      <c r="Q2866">
        <v>690</v>
      </c>
      <c r="R2866">
        <v>669</v>
      </c>
      <c r="S2866">
        <v>669</v>
      </c>
      <c r="T2866">
        <v>669</v>
      </c>
      <c r="U2866">
        <v>669</v>
      </c>
      <c r="V2866">
        <v>509</v>
      </c>
      <c r="W2866">
        <v>55</v>
      </c>
      <c r="X2866">
        <v>1</v>
      </c>
      <c r="Y2866">
        <v>1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80</v>
      </c>
      <c r="AT2866" s="1">
        <v>492.81</v>
      </c>
      <c r="AU2866" s="1">
        <v>340038.9</v>
      </c>
      <c r="AV2866" s="1">
        <v>0</v>
      </c>
      <c r="AW2866" s="1">
        <v>492.81</v>
      </c>
      <c r="AX2866" t="s">
        <v>160</v>
      </c>
    </row>
    <row r="2867" spans="1:50" x14ac:dyDescent="0.25">
      <c r="A2867" t="s">
        <v>7584</v>
      </c>
      <c r="B2867" t="s">
        <v>6870</v>
      </c>
      <c r="C2867" t="s">
        <v>171</v>
      </c>
      <c r="D2867" t="s">
        <v>7585</v>
      </c>
      <c r="E2867" t="s">
        <v>76</v>
      </c>
      <c r="F2867" t="s">
        <v>665</v>
      </c>
      <c r="G2867" t="s">
        <v>71</v>
      </c>
      <c r="H2867" t="s">
        <v>6890</v>
      </c>
      <c r="I2867" t="s">
        <v>73</v>
      </c>
      <c r="J2867" t="s">
        <v>666</v>
      </c>
      <c r="K2867" t="s">
        <v>667</v>
      </c>
      <c r="L2867" t="s">
        <v>6874</v>
      </c>
      <c r="M2867" t="s">
        <v>2911</v>
      </c>
      <c r="N2867" t="s">
        <v>76</v>
      </c>
      <c r="O2867" t="s">
        <v>76</v>
      </c>
      <c r="P2867" t="s">
        <v>110</v>
      </c>
      <c r="Q2867">
        <v>62</v>
      </c>
      <c r="R2867">
        <v>62</v>
      </c>
      <c r="S2867">
        <v>62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43</v>
      </c>
      <c r="AF2867">
        <v>0</v>
      </c>
      <c r="AG2867">
        <v>0</v>
      </c>
      <c r="AH2867">
        <v>270</v>
      </c>
      <c r="AI2867">
        <v>313</v>
      </c>
      <c r="AJ2867">
        <v>0</v>
      </c>
      <c r="AT2867" s="1">
        <v>835.20740000000001</v>
      </c>
      <c r="AU2867" s="1">
        <v>51782.858800000002</v>
      </c>
      <c r="AV2867" s="1">
        <v>261419.91620000001</v>
      </c>
      <c r="AW2867" s="1">
        <v>0</v>
      </c>
      <c r="AX2867" t="s">
        <v>667</v>
      </c>
    </row>
    <row r="2868" spans="1:50" x14ac:dyDescent="0.25">
      <c r="A2868" t="s">
        <v>7586</v>
      </c>
      <c r="B2868" t="s">
        <v>6870</v>
      </c>
      <c r="C2868" t="s">
        <v>171</v>
      </c>
      <c r="D2868" t="s">
        <v>7587</v>
      </c>
      <c r="E2868" t="s">
        <v>76</v>
      </c>
      <c r="F2868" t="s">
        <v>1591</v>
      </c>
      <c r="G2868" t="s">
        <v>71</v>
      </c>
      <c r="H2868" t="s">
        <v>757</v>
      </c>
      <c r="I2868" t="s">
        <v>674</v>
      </c>
      <c r="J2868" t="s">
        <v>1592</v>
      </c>
      <c r="K2868" t="s">
        <v>1593</v>
      </c>
      <c r="L2868" t="s">
        <v>6874</v>
      </c>
      <c r="M2868" t="s">
        <v>2911</v>
      </c>
      <c r="N2868" t="s">
        <v>76</v>
      </c>
      <c r="O2868" t="s">
        <v>76</v>
      </c>
      <c r="P2868" t="s">
        <v>65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216</v>
      </c>
      <c r="AG2868">
        <v>0</v>
      </c>
      <c r="AH2868">
        <v>0</v>
      </c>
      <c r="AI2868">
        <v>216</v>
      </c>
      <c r="AJ2868">
        <v>0</v>
      </c>
      <c r="AT2868" s="1">
        <v>335.2</v>
      </c>
      <c r="AU2868" s="1">
        <v>0</v>
      </c>
      <c r="AV2868" s="1">
        <v>72403.199999999997</v>
      </c>
      <c r="AW2868" s="1">
        <v>0</v>
      </c>
      <c r="AX2868" t="s">
        <v>1593</v>
      </c>
    </row>
    <row r="2869" spans="1:50" x14ac:dyDescent="0.25">
      <c r="A2869" t="s">
        <v>7588</v>
      </c>
      <c r="B2869" t="s">
        <v>6870</v>
      </c>
      <c r="C2869" t="s">
        <v>6885</v>
      </c>
      <c r="D2869" t="s">
        <v>7589</v>
      </c>
      <c r="E2869" t="s">
        <v>76</v>
      </c>
      <c r="F2869" t="s">
        <v>708</v>
      </c>
      <c r="G2869" t="s">
        <v>56</v>
      </c>
      <c r="H2869" t="s">
        <v>757</v>
      </c>
      <c r="I2869" t="s">
        <v>58</v>
      </c>
      <c r="J2869" t="s">
        <v>709</v>
      </c>
      <c r="K2869" t="s">
        <v>710</v>
      </c>
      <c r="L2869" t="s">
        <v>6874</v>
      </c>
      <c r="M2869" t="s">
        <v>6887</v>
      </c>
      <c r="N2869" t="s">
        <v>76</v>
      </c>
      <c r="O2869" t="s">
        <v>76</v>
      </c>
      <c r="P2869" t="s">
        <v>65</v>
      </c>
      <c r="Q2869">
        <v>402</v>
      </c>
      <c r="R2869">
        <v>395</v>
      </c>
      <c r="S2869">
        <v>295</v>
      </c>
      <c r="T2869">
        <v>127</v>
      </c>
      <c r="U2869">
        <v>64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756</v>
      </c>
      <c r="AI2869">
        <v>756</v>
      </c>
      <c r="AJ2869">
        <v>336</v>
      </c>
      <c r="AT2869" s="1">
        <v>729.25</v>
      </c>
      <c r="AU2869" s="1">
        <v>293158.5</v>
      </c>
      <c r="AV2869" s="1">
        <v>551313</v>
      </c>
      <c r="AW2869" s="1">
        <v>0</v>
      </c>
      <c r="AX2869" t="s">
        <v>710</v>
      </c>
    </row>
    <row r="2870" spans="1:50" x14ac:dyDescent="0.25">
      <c r="A2870" t="s">
        <v>7590</v>
      </c>
      <c r="B2870" t="s">
        <v>6870</v>
      </c>
      <c r="C2870" t="s">
        <v>143</v>
      </c>
      <c r="D2870" t="s">
        <v>7591</v>
      </c>
      <c r="E2870" t="s">
        <v>76</v>
      </c>
      <c r="F2870" t="s">
        <v>306</v>
      </c>
      <c r="G2870" t="s">
        <v>56</v>
      </c>
      <c r="H2870" t="s">
        <v>6873</v>
      </c>
      <c r="I2870" t="s">
        <v>90</v>
      </c>
      <c r="J2870" t="s">
        <v>307</v>
      </c>
      <c r="K2870" t="s">
        <v>308</v>
      </c>
      <c r="L2870" t="s">
        <v>6874</v>
      </c>
      <c r="M2870" t="s">
        <v>2911</v>
      </c>
      <c r="N2870" t="s">
        <v>76</v>
      </c>
      <c r="O2870" t="s">
        <v>64</v>
      </c>
      <c r="P2870" t="s">
        <v>6875</v>
      </c>
      <c r="Q2870">
        <v>85</v>
      </c>
      <c r="R2870">
        <v>85</v>
      </c>
      <c r="S2870">
        <v>85</v>
      </c>
      <c r="T2870">
        <v>85</v>
      </c>
      <c r="U2870">
        <v>85</v>
      </c>
      <c r="V2870">
        <v>14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75</v>
      </c>
      <c r="AG2870">
        <v>0</v>
      </c>
      <c r="AH2870">
        <v>0</v>
      </c>
      <c r="AI2870">
        <v>75</v>
      </c>
      <c r="AJ2870">
        <v>75</v>
      </c>
      <c r="AT2870" s="1">
        <v>380.10180000000003</v>
      </c>
      <c r="AU2870" s="1">
        <v>32308.653000000002</v>
      </c>
      <c r="AV2870" s="1">
        <v>28507.635000000002</v>
      </c>
      <c r="AW2870" s="1">
        <v>0</v>
      </c>
      <c r="AX2870" t="s">
        <v>308</v>
      </c>
    </row>
    <row r="2871" spans="1:50" x14ac:dyDescent="0.25">
      <c r="A2871" t="s">
        <v>7592</v>
      </c>
      <c r="B2871" t="s">
        <v>6870</v>
      </c>
      <c r="C2871" t="s">
        <v>3349</v>
      </c>
      <c r="D2871" t="s">
        <v>7593</v>
      </c>
      <c r="E2871" t="s">
        <v>76</v>
      </c>
      <c r="F2871" t="s">
        <v>900</v>
      </c>
      <c r="G2871" t="s">
        <v>71</v>
      </c>
      <c r="H2871" t="s">
        <v>6036</v>
      </c>
      <c r="I2871" t="s">
        <v>230</v>
      </c>
      <c r="J2871" t="s">
        <v>901</v>
      </c>
      <c r="K2871" t="s">
        <v>902</v>
      </c>
      <c r="L2871" t="s">
        <v>6874</v>
      </c>
      <c r="M2871" t="s">
        <v>2911</v>
      </c>
      <c r="N2871" t="s">
        <v>76</v>
      </c>
      <c r="O2871" t="s">
        <v>76</v>
      </c>
      <c r="P2871" t="s">
        <v>110</v>
      </c>
      <c r="Q2871">
        <v>39</v>
      </c>
      <c r="R2871">
        <v>36</v>
      </c>
      <c r="S2871">
        <v>26</v>
      </c>
      <c r="T2871">
        <v>26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100</v>
      </c>
      <c r="AG2871">
        <v>0</v>
      </c>
      <c r="AH2871">
        <v>0</v>
      </c>
      <c r="AI2871">
        <v>100</v>
      </c>
      <c r="AJ2871">
        <v>0</v>
      </c>
      <c r="AT2871" s="1">
        <v>689.26639999999998</v>
      </c>
      <c r="AU2871" s="1">
        <v>26881.389599999999</v>
      </c>
      <c r="AV2871" s="1">
        <v>68926.64</v>
      </c>
      <c r="AW2871" s="1">
        <v>0</v>
      </c>
      <c r="AX2871" t="s">
        <v>902</v>
      </c>
    </row>
    <row r="2872" spans="1:50" x14ac:dyDescent="0.25">
      <c r="A2872" t="s">
        <v>7594</v>
      </c>
      <c r="B2872" t="s">
        <v>6870</v>
      </c>
      <c r="C2872" t="s">
        <v>7211</v>
      </c>
      <c r="D2872" t="s">
        <v>7595</v>
      </c>
      <c r="E2872" t="s">
        <v>76</v>
      </c>
      <c r="F2872" t="s">
        <v>1357</v>
      </c>
      <c r="G2872" t="s">
        <v>4293</v>
      </c>
      <c r="H2872" t="s">
        <v>885</v>
      </c>
      <c r="I2872" t="s">
        <v>355</v>
      </c>
      <c r="J2872" t="s">
        <v>1356</v>
      </c>
      <c r="K2872" t="s">
        <v>1357</v>
      </c>
      <c r="L2872" t="s">
        <v>6874</v>
      </c>
      <c r="M2872" t="s">
        <v>7216</v>
      </c>
      <c r="N2872" t="s">
        <v>7217</v>
      </c>
      <c r="O2872" t="s">
        <v>6036</v>
      </c>
      <c r="P2872" t="s">
        <v>110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T2872" s="1" t="s">
        <v>78</v>
      </c>
      <c r="AU2872" s="1" t="s">
        <v>78</v>
      </c>
      <c r="AV2872" s="1">
        <v>0</v>
      </c>
      <c r="AW2872" s="1">
        <v>0</v>
      </c>
      <c r="AX2872" t="s">
        <v>1357</v>
      </c>
    </row>
    <row r="2873" spans="1:50" x14ac:dyDescent="0.25">
      <c r="A2873" t="s">
        <v>7596</v>
      </c>
      <c r="B2873" t="s">
        <v>6870</v>
      </c>
      <c r="C2873" t="s">
        <v>3349</v>
      </c>
      <c r="D2873" t="s">
        <v>7597</v>
      </c>
      <c r="E2873" t="s">
        <v>76</v>
      </c>
      <c r="F2873" t="s">
        <v>1214</v>
      </c>
      <c r="G2873" t="s">
        <v>71</v>
      </c>
      <c r="H2873" t="s">
        <v>757</v>
      </c>
      <c r="I2873" t="s">
        <v>107</v>
      </c>
      <c r="J2873" t="s">
        <v>1215</v>
      </c>
      <c r="K2873" t="s">
        <v>1216</v>
      </c>
      <c r="L2873" t="s">
        <v>6874</v>
      </c>
      <c r="M2873" t="s">
        <v>2911</v>
      </c>
      <c r="N2873" t="s">
        <v>76</v>
      </c>
      <c r="O2873" t="s">
        <v>76</v>
      </c>
      <c r="P2873" t="s">
        <v>65</v>
      </c>
      <c r="Q2873">
        <v>543</v>
      </c>
      <c r="R2873">
        <v>543</v>
      </c>
      <c r="S2873">
        <v>543</v>
      </c>
      <c r="T2873">
        <v>543</v>
      </c>
      <c r="U2873">
        <v>363</v>
      </c>
      <c r="V2873">
        <v>363</v>
      </c>
      <c r="W2873">
        <v>363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T2873" s="1">
        <v>578.64</v>
      </c>
      <c r="AU2873" s="1">
        <v>314201.52</v>
      </c>
      <c r="AV2873" s="1">
        <v>0</v>
      </c>
      <c r="AW2873" s="1">
        <v>0</v>
      </c>
      <c r="AX2873" t="s">
        <v>1216</v>
      </c>
    </row>
    <row r="2874" spans="1:50" x14ac:dyDescent="0.25">
      <c r="A2874" t="s">
        <v>7598</v>
      </c>
      <c r="B2874" t="s">
        <v>6870</v>
      </c>
      <c r="C2874" t="s">
        <v>6885</v>
      </c>
      <c r="D2874" t="s">
        <v>7599</v>
      </c>
      <c r="E2874" t="s">
        <v>76</v>
      </c>
      <c r="F2874" t="s">
        <v>741</v>
      </c>
      <c r="G2874" t="s">
        <v>56</v>
      </c>
      <c r="H2874" t="s">
        <v>757</v>
      </c>
      <c r="I2874" t="s">
        <v>58</v>
      </c>
      <c r="J2874" t="s">
        <v>740</v>
      </c>
      <c r="K2874" t="s">
        <v>742</v>
      </c>
      <c r="L2874" t="s">
        <v>6874</v>
      </c>
      <c r="M2874" t="s">
        <v>6887</v>
      </c>
      <c r="N2874" t="s">
        <v>76</v>
      </c>
      <c r="O2874" t="s">
        <v>76</v>
      </c>
      <c r="P2874" t="s">
        <v>65</v>
      </c>
      <c r="Q2874">
        <v>186</v>
      </c>
      <c r="R2874">
        <v>186</v>
      </c>
      <c r="S2874">
        <v>186</v>
      </c>
      <c r="T2874">
        <v>186</v>
      </c>
      <c r="U2874">
        <v>186</v>
      </c>
      <c r="V2874">
        <v>102</v>
      </c>
      <c r="W2874">
        <v>102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168</v>
      </c>
      <c r="AI2874">
        <v>168</v>
      </c>
      <c r="AJ2874">
        <v>168</v>
      </c>
      <c r="AT2874" s="1">
        <v>668.95</v>
      </c>
      <c r="AU2874" s="1">
        <v>124424.70000000001</v>
      </c>
      <c r="AV2874" s="1">
        <v>112383.6</v>
      </c>
      <c r="AW2874" s="1">
        <v>0</v>
      </c>
      <c r="AX2874" t="s">
        <v>742</v>
      </c>
    </row>
    <row r="2875" spans="1:50" x14ac:dyDescent="0.25">
      <c r="A2875" t="s">
        <v>7600</v>
      </c>
      <c r="B2875" t="s">
        <v>6870</v>
      </c>
      <c r="C2875" t="s">
        <v>3349</v>
      </c>
      <c r="D2875" t="s">
        <v>7601</v>
      </c>
      <c r="E2875" t="s">
        <v>76</v>
      </c>
      <c r="F2875" t="s">
        <v>1214</v>
      </c>
      <c r="G2875" t="s">
        <v>71</v>
      </c>
      <c r="H2875" t="s">
        <v>757</v>
      </c>
      <c r="I2875" t="s">
        <v>107</v>
      </c>
      <c r="J2875" t="s">
        <v>1215</v>
      </c>
      <c r="K2875" t="s">
        <v>1216</v>
      </c>
      <c r="L2875" t="s">
        <v>6874</v>
      </c>
      <c r="M2875" t="s">
        <v>2911</v>
      </c>
      <c r="N2875" t="s">
        <v>76</v>
      </c>
      <c r="O2875" t="s">
        <v>76</v>
      </c>
      <c r="P2875" t="s">
        <v>65</v>
      </c>
      <c r="Q2875">
        <v>240</v>
      </c>
      <c r="R2875">
        <v>240</v>
      </c>
      <c r="S2875">
        <v>240</v>
      </c>
      <c r="T2875">
        <v>150</v>
      </c>
      <c r="U2875">
        <v>150</v>
      </c>
      <c r="V2875">
        <v>7</v>
      </c>
      <c r="W2875">
        <v>2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180</v>
      </c>
      <c r="AI2875">
        <v>180</v>
      </c>
      <c r="AJ2875">
        <v>0</v>
      </c>
      <c r="AT2875" s="1">
        <v>543.63</v>
      </c>
      <c r="AU2875" s="1">
        <v>130471.2</v>
      </c>
      <c r="AV2875" s="1">
        <v>97853.4</v>
      </c>
      <c r="AW2875" s="1">
        <v>0</v>
      </c>
      <c r="AX2875" t="s">
        <v>1216</v>
      </c>
    </row>
    <row r="2876" spans="1:50" x14ac:dyDescent="0.25">
      <c r="A2876" t="s">
        <v>7602</v>
      </c>
      <c r="B2876" t="s">
        <v>6870</v>
      </c>
      <c r="C2876" t="s">
        <v>6885</v>
      </c>
      <c r="D2876" t="s">
        <v>7603</v>
      </c>
      <c r="E2876" t="s">
        <v>76</v>
      </c>
      <c r="F2876" t="s">
        <v>748</v>
      </c>
      <c r="G2876" t="s">
        <v>56</v>
      </c>
      <c r="H2876" t="s">
        <v>757</v>
      </c>
      <c r="I2876" t="s">
        <v>58</v>
      </c>
      <c r="J2876" t="s">
        <v>749</v>
      </c>
      <c r="K2876" t="s">
        <v>750</v>
      </c>
      <c r="L2876" t="s">
        <v>6874</v>
      </c>
      <c r="M2876" t="s">
        <v>6887</v>
      </c>
      <c r="N2876" t="s">
        <v>76</v>
      </c>
      <c r="O2876" t="s">
        <v>76</v>
      </c>
      <c r="P2876" t="s">
        <v>65</v>
      </c>
      <c r="Q2876">
        <v>654</v>
      </c>
      <c r="R2876">
        <v>652</v>
      </c>
      <c r="S2876">
        <v>375</v>
      </c>
      <c r="T2876">
        <v>2</v>
      </c>
      <c r="U2876">
        <v>2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216</v>
      </c>
      <c r="AF2876">
        <v>0</v>
      </c>
      <c r="AG2876">
        <v>0</v>
      </c>
      <c r="AH2876">
        <v>1152</v>
      </c>
      <c r="AI2876">
        <v>1368</v>
      </c>
      <c r="AJ2876">
        <v>598</v>
      </c>
      <c r="AT2876" s="1">
        <v>626.65</v>
      </c>
      <c r="AU2876" s="1">
        <v>409829.1</v>
      </c>
      <c r="AV2876" s="1">
        <v>857257.2</v>
      </c>
      <c r="AW2876" s="1">
        <v>0</v>
      </c>
      <c r="AX2876" t="s">
        <v>750</v>
      </c>
    </row>
    <row r="2877" spans="1:50" x14ac:dyDescent="0.25">
      <c r="A2877" t="s">
        <v>7604</v>
      </c>
      <c r="B2877" t="s">
        <v>6870</v>
      </c>
      <c r="C2877" t="s">
        <v>6909</v>
      </c>
      <c r="D2877" t="s">
        <v>7605</v>
      </c>
      <c r="E2877" t="s">
        <v>76</v>
      </c>
      <c r="F2877" t="s">
        <v>1267</v>
      </c>
      <c r="G2877" t="s">
        <v>56</v>
      </c>
      <c r="H2877" t="s">
        <v>757</v>
      </c>
      <c r="I2877" t="s">
        <v>90</v>
      </c>
      <c r="J2877" t="s">
        <v>91</v>
      </c>
      <c r="K2877" t="s">
        <v>1268</v>
      </c>
      <c r="L2877" t="s">
        <v>6874</v>
      </c>
      <c r="M2877" t="s">
        <v>6905</v>
      </c>
      <c r="N2877" t="s">
        <v>76</v>
      </c>
      <c r="O2877" t="s">
        <v>757</v>
      </c>
      <c r="P2877" t="s">
        <v>65</v>
      </c>
      <c r="Q2877">
        <v>73</v>
      </c>
      <c r="R2877">
        <v>59</v>
      </c>
      <c r="S2877">
        <v>59</v>
      </c>
      <c r="T2877">
        <v>35</v>
      </c>
      <c r="U2877">
        <v>35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168</v>
      </c>
      <c r="AG2877">
        <v>0</v>
      </c>
      <c r="AH2877">
        <v>0</v>
      </c>
      <c r="AI2877">
        <v>168</v>
      </c>
      <c r="AJ2877">
        <v>48</v>
      </c>
      <c r="AT2877" s="1">
        <v>530.84</v>
      </c>
      <c r="AU2877" s="1">
        <v>38751.32</v>
      </c>
      <c r="AV2877" s="1">
        <v>89181.12000000001</v>
      </c>
      <c r="AW2877" s="1">
        <v>0</v>
      </c>
      <c r="AX2877" t="s">
        <v>1268</v>
      </c>
    </row>
    <row r="2878" spans="1:50" x14ac:dyDescent="0.25">
      <c r="A2878" t="s">
        <v>7606</v>
      </c>
      <c r="B2878" t="s">
        <v>6870</v>
      </c>
      <c r="C2878" t="s">
        <v>6885</v>
      </c>
      <c r="D2878" t="s">
        <v>7607</v>
      </c>
      <c r="E2878" t="s">
        <v>76</v>
      </c>
      <c r="F2878" t="s">
        <v>1077</v>
      </c>
      <c r="G2878" t="s">
        <v>56</v>
      </c>
      <c r="H2878" t="s">
        <v>757</v>
      </c>
      <c r="I2878" t="s">
        <v>58</v>
      </c>
      <c r="J2878" t="s">
        <v>1078</v>
      </c>
      <c r="K2878" t="s">
        <v>1079</v>
      </c>
      <c r="L2878" t="s">
        <v>6874</v>
      </c>
      <c r="M2878" t="s">
        <v>6905</v>
      </c>
      <c r="N2878" t="s">
        <v>76</v>
      </c>
      <c r="O2878" t="s">
        <v>76</v>
      </c>
      <c r="P2878" t="s">
        <v>65</v>
      </c>
      <c r="Q2878">
        <v>152</v>
      </c>
      <c r="R2878">
        <v>149</v>
      </c>
      <c r="S2878">
        <v>149</v>
      </c>
      <c r="T2878">
        <v>149</v>
      </c>
      <c r="U2878">
        <v>149</v>
      </c>
      <c r="V2878">
        <v>149</v>
      </c>
      <c r="W2878">
        <v>149</v>
      </c>
      <c r="X2878">
        <v>149</v>
      </c>
      <c r="Y2878">
        <v>149</v>
      </c>
      <c r="Z2878">
        <v>149</v>
      </c>
      <c r="AA2878">
        <v>65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T2878" s="1">
        <v>731.04</v>
      </c>
      <c r="AU2878" s="1">
        <v>111118.07999999999</v>
      </c>
      <c r="AV2878" s="1">
        <v>0</v>
      </c>
      <c r="AW2878" s="1">
        <v>108924.95999999999</v>
      </c>
      <c r="AX2878" t="s">
        <v>1079</v>
      </c>
    </row>
    <row r="2879" spans="1:50" x14ac:dyDescent="0.25">
      <c r="A2879" t="s">
        <v>7608</v>
      </c>
      <c r="B2879" t="s">
        <v>6870</v>
      </c>
      <c r="C2879" t="s">
        <v>6909</v>
      </c>
      <c r="D2879" t="s">
        <v>7609</v>
      </c>
      <c r="E2879" t="s">
        <v>76</v>
      </c>
      <c r="F2879" t="s">
        <v>306</v>
      </c>
      <c r="G2879" t="s">
        <v>56</v>
      </c>
      <c r="H2879" t="s">
        <v>6873</v>
      </c>
      <c r="I2879" t="s">
        <v>90</v>
      </c>
      <c r="J2879" t="s">
        <v>307</v>
      </c>
      <c r="K2879" t="s">
        <v>308</v>
      </c>
      <c r="L2879" t="s">
        <v>6874</v>
      </c>
      <c r="M2879" t="s">
        <v>6911</v>
      </c>
      <c r="N2879" t="s">
        <v>76</v>
      </c>
      <c r="O2879" t="s">
        <v>64</v>
      </c>
      <c r="P2879" t="s">
        <v>6875</v>
      </c>
      <c r="Q2879">
        <v>330</v>
      </c>
      <c r="R2879">
        <v>330</v>
      </c>
      <c r="S2879">
        <v>330</v>
      </c>
      <c r="T2879">
        <v>330</v>
      </c>
      <c r="U2879">
        <v>330</v>
      </c>
      <c r="V2879">
        <v>330</v>
      </c>
      <c r="W2879">
        <v>330</v>
      </c>
      <c r="X2879">
        <v>150</v>
      </c>
      <c r="Y2879">
        <v>150</v>
      </c>
      <c r="Z2879">
        <v>150</v>
      </c>
      <c r="AA2879">
        <v>150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T2879" s="1">
        <v>380.11</v>
      </c>
      <c r="AU2879" s="1">
        <v>125436.3</v>
      </c>
      <c r="AV2879" s="1">
        <v>0</v>
      </c>
      <c r="AW2879" s="1">
        <v>57016.5</v>
      </c>
      <c r="AX2879" t="s">
        <v>308</v>
      </c>
    </row>
    <row r="2880" spans="1:50" x14ac:dyDescent="0.25">
      <c r="A2880" t="s">
        <v>7610</v>
      </c>
      <c r="B2880" t="s">
        <v>6870</v>
      </c>
      <c r="C2880" t="s">
        <v>6885</v>
      </c>
      <c r="D2880" t="s">
        <v>7611</v>
      </c>
      <c r="E2880" t="s">
        <v>76</v>
      </c>
      <c r="F2880" t="s">
        <v>748</v>
      </c>
      <c r="G2880" t="s">
        <v>56</v>
      </c>
      <c r="H2880" t="s">
        <v>757</v>
      </c>
      <c r="I2880" t="s">
        <v>58</v>
      </c>
      <c r="J2880" t="s">
        <v>749</v>
      </c>
      <c r="K2880" t="s">
        <v>750</v>
      </c>
      <c r="L2880" t="s">
        <v>6874</v>
      </c>
      <c r="M2880" t="s">
        <v>6881</v>
      </c>
      <c r="N2880" t="s">
        <v>76</v>
      </c>
      <c r="O2880" t="s">
        <v>76</v>
      </c>
      <c r="P2880" t="s">
        <v>65</v>
      </c>
      <c r="Q2880">
        <v>59</v>
      </c>
      <c r="R2880">
        <v>58</v>
      </c>
      <c r="S2880">
        <v>58</v>
      </c>
      <c r="T2880">
        <v>58</v>
      </c>
      <c r="U2880">
        <v>58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T2880" s="1">
        <v>661.73</v>
      </c>
      <c r="AU2880" s="1">
        <v>39042.07</v>
      </c>
      <c r="AV2880" s="1">
        <v>0</v>
      </c>
      <c r="AW2880" s="1">
        <v>0</v>
      </c>
      <c r="AX2880" t="s">
        <v>750</v>
      </c>
    </row>
    <row r="2881" spans="1:50" x14ac:dyDescent="0.25">
      <c r="A2881" t="s">
        <v>7612</v>
      </c>
      <c r="B2881" t="s">
        <v>6870</v>
      </c>
      <c r="C2881" t="s">
        <v>6909</v>
      </c>
      <c r="D2881" t="s">
        <v>7613</v>
      </c>
      <c r="E2881" t="s">
        <v>76</v>
      </c>
      <c r="F2881" t="s">
        <v>2233</v>
      </c>
      <c r="G2881" t="s">
        <v>56</v>
      </c>
      <c r="H2881" t="s">
        <v>757</v>
      </c>
      <c r="I2881" t="s">
        <v>90</v>
      </c>
      <c r="J2881" t="s">
        <v>505</v>
      </c>
      <c r="K2881" t="s">
        <v>2234</v>
      </c>
      <c r="L2881" t="s">
        <v>6874</v>
      </c>
      <c r="M2881" t="s">
        <v>6887</v>
      </c>
      <c r="N2881" t="s">
        <v>76</v>
      </c>
      <c r="O2881" t="s">
        <v>76</v>
      </c>
      <c r="P2881" t="s">
        <v>65</v>
      </c>
      <c r="Q2881">
        <v>490</v>
      </c>
      <c r="R2881">
        <v>486</v>
      </c>
      <c r="S2881">
        <v>486</v>
      </c>
      <c r="T2881">
        <v>486</v>
      </c>
      <c r="U2881">
        <v>486</v>
      </c>
      <c r="V2881">
        <v>345</v>
      </c>
      <c r="W2881">
        <v>33</v>
      </c>
      <c r="X2881">
        <v>21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384</v>
      </c>
      <c r="AG2881">
        <v>0</v>
      </c>
      <c r="AH2881">
        <v>0</v>
      </c>
      <c r="AI2881">
        <v>384</v>
      </c>
      <c r="AJ2881">
        <v>0</v>
      </c>
      <c r="AT2881" s="1">
        <v>518.67999999999995</v>
      </c>
      <c r="AU2881" s="1">
        <v>254153.19999999998</v>
      </c>
      <c r="AV2881" s="1">
        <v>199173.12</v>
      </c>
      <c r="AW2881" s="1">
        <v>10892.279999999999</v>
      </c>
      <c r="AX2881" t="s">
        <v>2234</v>
      </c>
    </row>
    <row r="2882" spans="1:50" x14ac:dyDescent="0.25">
      <c r="A2882" t="s">
        <v>8686</v>
      </c>
      <c r="B2882" t="s">
        <v>6870</v>
      </c>
      <c r="C2882" t="s">
        <v>171</v>
      </c>
      <c r="D2882" t="s">
        <v>8687</v>
      </c>
      <c r="E2882" t="s">
        <v>76</v>
      </c>
      <c r="F2882" t="s">
        <v>2410</v>
      </c>
      <c r="G2882" t="s">
        <v>71</v>
      </c>
      <c r="H2882" t="s">
        <v>6890</v>
      </c>
      <c r="I2882" t="s">
        <v>230</v>
      </c>
      <c r="J2882" t="s">
        <v>2411</v>
      </c>
      <c r="K2882" t="s">
        <v>2412</v>
      </c>
      <c r="L2882" t="s">
        <v>6874</v>
      </c>
      <c r="M2882" t="s">
        <v>2911</v>
      </c>
      <c r="N2882" t="s">
        <v>76</v>
      </c>
      <c r="O2882" t="s">
        <v>76</v>
      </c>
      <c r="P2882" t="s">
        <v>110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42</v>
      </c>
      <c r="AT2882" s="1" t="s">
        <v>78</v>
      </c>
      <c r="AU2882" s="1" t="s">
        <v>78</v>
      </c>
      <c r="AV2882" s="1">
        <v>0</v>
      </c>
      <c r="AW2882" s="1">
        <v>0</v>
      </c>
      <c r="AX2882" t="s">
        <v>2412</v>
      </c>
    </row>
    <row r="2883" spans="1:50" x14ac:dyDescent="0.25">
      <c r="A2883" t="s">
        <v>7614</v>
      </c>
      <c r="B2883" t="s">
        <v>6870</v>
      </c>
      <c r="C2883" t="s">
        <v>6885</v>
      </c>
      <c r="D2883" t="s">
        <v>7615</v>
      </c>
      <c r="E2883" t="s">
        <v>76</v>
      </c>
      <c r="F2883" t="s">
        <v>242</v>
      </c>
      <c r="G2883" t="s">
        <v>56</v>
      </c>
      <c r="H2883" t="s">
        <v>757</v>
      </c>
      <c r="I2883" t="s">
        <v>58</v>
      </c>
      <c r="J2883" t="s">
        <v>243</v>
      </c>
      <c r="K2883" t="s">
        <v>244</v>
      </c>
      <c r="L2883" t="s">
        <v>6874</v>
      </c>
      <c r="M2883" t="s">
        <v>6887</v>
      </c>
      <c r="N2883" t="s">
        <v>76</v>
      </c>
      <c r="O2883" t="s">
        <v>76</v>
      </c>
      <c r="P2883" t="s">
        <v>65</v>
      </c>
      <c r="Q2883">
        <v>214</v>
      </c>
      <c r="R2883">
        <v>310</v>
      </c>
      <c r="S2883">
        <v>171</v>
      </c>
      <c r="T2883">
        <v>171</v>
      </c>
      <c r="U2883">
        <v>171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2</v>
      </c>
      <c r="AF2883">
        <v>0</v>
      </c>
      <c r="AG2883">
        <v>0</v>
      </c>
      <c r="AH2883">
        <v>486</v>
      </c>
      <c r="AI2883">
        <v>488</v>
      </c>
      <c r="AJ2883">
        <v>162</v>
      </c>
      <c r="AT2883" s="1">
        <v>840.76</v>
      </c>
      <c r="AU2883" s="1">
        <v>179922.63999999998</v>
      </c>
      <c r="AV2883" s="1">
        <v>410290.88</v>
      </c>
      <c r="AW2883" s="1">
        <v>0</v>
      </c>
      <c r="AX2883" t="s">
        <v>244</v>
      </c>
    </row>
    <row r="2884" spans="1:50" x14ac:dyDescent="0.25">
      <c r="A2884" t="s">
        <v>7616</v>
      </c>
      <c r="B2884" t="s">
        <v>6870</v>
      </c>
      <c r="C2884" t="s">
        <v>143</v>
      </c>
      <c r="D2884" t="s">
        <v>7617</v>
      </c>
      <c r="E2884" t="s">
        <v>2190</v>
      </c>
      <c r="F2884" t="s">
        <v>1449</v>
      </c>
      <c r="G2884" t="s">
        <v>56</v>
      </c>
      <c r="H2884" t="s">
        <v>757</v>
      </c>
      <c r="I2884" t="s">
        <v>90</v>
      </c>
      <c r="J2884" t="s">
        <v>1450</v>
      </c>
      <c r="K2884" t="s">
        <v>1451</v>
      </c>
      <c r="L2884" t="s">
        <v>6874</v>
      </c>
      <c r="M2884" t="s">
        <v>2911</v>
      </c>
      <c r="N2884" t="s">
        <v>76</v>
      </c>
      <c r="O2884" t="s">
        <v>76</v>
      </c>
      <c r="P2884" t="s">
        <v>65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60</v>
      </c>
      <c r="AG2884">
        <v>0</v>
      </c>
      <c r="AH2884">
        <v>0</v>
      </c>
      <c r="AI2884">
        <v>60</v>
      </c>
      <c r="AJ2884">
        <v>0</v>
      </c>
      <c r="AT2884" s="1">
        <v>632.26</v>
      </c>
      <c r="AU2884" s="1">
        <v>0</v>
      </c>
      <c r="AV2884" s="1">
        <v>37935.599999999999</v>
      </c>
      <c r="AW2884" s="1">
        <v>0</v>
      </c>
      <c r="AX2884" t="s">
        <v>1451</v>
      </c>
    </row>
    <row r="2885" spans="1:50" x14ac:dyDescent="0.25">
      <c r="A2885" t="s">
        <v>7618</v>
      </c>
      <c r="B2885" t="s">
        <v>6870</v>
      </c>
      <c r="C2885" t="s">
        <v>6909</v>
      </c>
      <c r="D2885" t="s">
        <v>7619</v>
      </c>
      <c r="E2885" t="s">
        <v>76</v>
      </c>
      <c r="F2885" t="s">
        <v>504</v>
      </c>
      <c r="G2885" t="s">
        <v>56</v>
      </c>
      <c r="H2885" t="s">
        <v>757</v>
      </c>
      <c r="I2885" t="s">
        <v>90</v>
      </c>
      <c r="J2885" t="s">
        <v>505</v>
      </c>
      <c r="K2885" t="s">
        <v>506</v>
      </c>
      <c r="L2885" t="s">
        <v>6874</v>
      </c>
      <c r="M2885" t="s">
        <v>6881</v>
      </c>
      <c r="N2885" t="s">
        <v>76</v>
      </c>
      <c r="O2885" t="s">
        <v>76</v>
      </c>
      <c r="P2885" t="s">
        <v>65</v>
      </c>
      <c r="Q2885">
        <v>573</v>
      </c>
      <c r="R2885">
        <v>605</v>
      </c>
      <c r="S2885">
        <v>471</v>
      </c>
      <c r="T2885">
        <v>471</v>
      </c>
      <c r="U2885">
        <v>447</v>
      </c>
      <c r="V2885">
        <v>447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816</v>
      </c>
      <c r="AG2885">
        <v>0</v>
      </c>
      <c r="AH2885">
        <v>0</v>
      </c>
      <c r="AI2885">
        <v>816</v>
      </c>
      <c r="AJ2885">
        <v>432</v>
      </c>
      <c r="AT2885" s="1">
        <v>510.23</v>
      </c>
      <c r="AU2885" s="1">
        <v>292361.79000000004</v>
      </c>
      <c r="AV2885" s="1">
        <v>416347.68</v>
      </c>
      <c r="AW2885" s="1">
        <v>0</v>
      </c>
      <c r="AX2885" t="s">
        <v>506</v>
      </c>
    </row>
    <row r="2886" spans="1:50" x14ac:dyDescent="0.25">
      <c r="A2886" t="s">
        <v>7620</v>
      </c>
      <c r="B2886" t="s">
        <v>6870</v>
      </c>
      <c r="C2886" t="s">
        <v>143</v>
      </c>
      <c r="D2886" t="s">
        <v>7621</v>
      </c>
      <c r="E2886" t="s">
        <v>76</v>
      </c>
      <c r="F2886" t="s">
        <v>741</v>
      </c>
      <c r="G2886" t="s">
        <v>56</v>
      </c>
      <c r="H2886" t="s">
        <v>757</v>
      </c>
      <c r="I2886" t="s">
        <v>58</v>
      </c>
      <c r="J2886" t="s">
        <v>740</v>
      </c>
      <c r="K2886" t="s">
        <v>742</v>
      </c>
      <c r="L2886" t="s">
        <v>6874</v>
      </c>
      <c r="M2886" t="s">
        <v>2911</v>
      </c>
      <c r="N2886" t="s">
        <v>76</v>
      </c>
      <c r="O2886" t="s">
        <v>76</v>
      </c>
      <c r="P2886" t="s">
        <v>65</v>
      </c>
      <c r="Q2886">
        <v>193</v>
      </c>
      <c r="R2886">
        <v>193</v>
      </c>
      <c r="S2886">
        <v>193</v>
      </c>
      <c r="T2886">
        <v>193</v>
      </c>
      <c r="U2886">
        <v>193</v>
      </c>
      <c r="V2886">
        <v>109</v>
      </c>
      <c r="W2886">
        <v>109</v>
      </c>
      <c r="X2886">
        <v>109</v>
      </c>
      <c r="Y2886">
        <v>25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T2886" s="1">
        <v>739.45</v>
      </c>
      <c r="AU2886" s="1">
        <v>142713.85</v>
      </c>
      <c r="AV2886" s="1">
        <v>0</v>
      </c>
      <c r="AW2886" s="1">
        <v>80600.05</v>
      </c>
      <c r="AX2886" t="s">
        <v>742</v>
      </c>
    </row>
    <row r="2887" spans="1:50" x14ac:dyDescent="0.25">
      <c r="A2887" t="s">
        <v>7622</v>
      </c>
      <c r="B2887" t="s">
        <v>6870</v>
      </c>
      <c r="C2887" t="s">
        <v>3349</v>
      </c>
      <c r="D2887" t="s">
        <v>7623</v>
      </c>
      <c r="E2887" t="s">
        <v>76</v>
      </c>
      <c r="F2887" t="s">
        <v>397</v>
      </c>
      <c r="G2887" t="s">
        <v>71</v>
      </c>
      <c r="H2887" t="s">
        <v>6036</v>
      </c>
      <c r="I2887" t="s">
        <v>230</v>
      </c>
      <c r="J2887" t="s">
        <v>398</v>
      </c>
      <c r="K2887" t="s">
        <v>399</v>
      </c>
      <c r="L2887" t="s">
        <v>6874</v>
      </c>
      <c r="M2887" t="s">
        <v>2911</v>
      </c>
      <c r="N2887" t="s">
        <v>76</v>
      </c>
      <c r="O2887" t="s">
        <v>6036</v>
      </c>
      <c r="P2887" t="s">
        <v>110</v>
      </c>
      <c r="Q2887">
        <v>2</v>
      </c>
      <c r="R2887">
        <v>2</v>
      </c>
      <c r="S2887">
        <v>2</v>
      </c>
      <c r="T2887">
        <v>2</v>
      </c>
      <c r="U2887">
        <v>2</v>
      </c>
      <c r="V2887">
        <v>2</v>
      </c>
      <c r="W2887">
        <v>2</v>
      </c>
      <c r="X2887">
        <v>2</v>
      </c>
      <c r="Y2887">
        <v>2</v>
      </c>
      <c r="Z2887">
        <v>2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T2887" s="1">
        <v>394.28</v>
      </c>
      <c r="AU2887" s="1">
        <v>788.56</v>
      </c>
      <c r="AV2887" s="1">
        <v>0</v>
      </c>
      <c r="AW2887" s="1">
        <v>788.56</v>
      </c>
      <c r="AX2887" t="s">
        <v>399</v>
      </c>
    </row>
    <row r="2888" spans="1:50" x14ac:dyDescent="0.25">
      <c r="A2888" t="s">
        <v>8688</v>
      </c>
      <c r="B2888" t="s">
        <v>6870</v>
      </c>
      <c r="C2888" t="s">
        <v>143</v>
      </c>
      <c r="D2888" t="s">
        <v>8689</v>
      </c>
      <c r="E2888" t="s">
        <v>6517</v>
      </c>
      <c r="F2888" t="s">
        <v>755</v>
      </c>
      <c r="G2888" t="s">
        <v>56</v>
      </c>
      <c r="H2888" t="s">
        <v>757</v>
      </c>
      <c r="I2888" t="s">
        <v>90</v>
      </c>
      <c r="J2888" t="s">
        <v>91</v>
      </c>
      <c r="K2888" t="s">
        <v>756</v>
      </c>
      <c r="L2888" t="s">
        <v>6874</v>
      </c>
      <c r="M2888" t="s">
        <v>2911</v>
      </c>
      <c r="N2888" t="s">
        <v>76</v>
      </c>
      <c r="O2888" t="s">
        <v>757</v>
      </c>
      <c r="P2888" t="s">
        <v>65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30</v>
      </c>
      <c r="AT2888" s="1" t="s">
        <v>78</v>
      </c>
      <c r="AU2888" s="1" t="s">
        <v>78</v>
      </c>
      <c r="AV2888" s="1">
        <v>0</v>
      </c>
      <c r="AW2888" s="1">
        <v>0</v>
      </c>
      <c r="AX2888" t="s">
        <v>756</v>
      </c>
    </row>
    <row r="2889" spans="1:50" x14ac:dyDescent="0.25">
      <c r="A2889" t="s">
        <v>7624</v>
      </c>
      <c r="B2889" t="s">
        <v>6870</v>
      </c>
      <c r="C2889" t="s">
        <v>2911</v>
      </c>
      <c r="D2889" t="s">
        <v>7625</v>
      </c>
      <c r="E2889" t="s">
        <v>76</v>
      </c>
      <c r="F2889" t="s">
        <v>1045</v>
      </c>
      <c r="G2889" t="s">
        <v>688</v>
      </c>
      <c r="H2889" t="s">
        <v>757</v>
      </c>
      <c r="I2889" t="s">
        <v>689</v>
      </c>
      <c r="J2889" t="s">
        <v>1046</v>
      </c>
      <c r="K2889" t="s">
        <v>1047</v>
      </c>
      <c r="L2889" t="s">
        <v>6874</v>
      </c>
      <c r="M2889" t="s">
        <v>2911</v>
      </c>
      <c r="N2889" t="s">
        <v>76</v>
      </c>
      <c r="O2889" t="s">
        <v>76</v>
      </c>
      <c r="P2889" t="s">
        <v>65</v>
      </c>
      <c r="Q2889">
        <v>38</v>
      </c>
      <c r="R2889">
        <v>38</v>
      </c>
      <c r="S2889">
        <v>38</v>
      </c>
      <c r="T2889">
        <v>38</v>
      </c>
      <c r="U2889">
        <v>38</v>
      </c>
      <c r="V2889">
        <v>38</v>
      </c>
      <c r="W2889">
        <v>38</v>
      </c>
      <c r="X2889">
        <v>38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T2889" s="1">
        <v>120.62</v>
      </c>
      <c r="AU2889" s="1">
        <v>4583.5600000000004</v>
      </c>
      <c r="AV2889" s="1">
        <v>0</v>
      </c>
      <c r="AW2889" s="1">
        <v>4583.5600000000004</v>
      </c>
      <c r="AX2889" t="s">
        <v>1047</v>
      </c>
    </row>
    <row r="2890" spans="1:50" x14ac:dyDescent="0.25">
      <c r="A2890" t="s">
        <v>7626</v>
      </c>
      <c r="B2890" t="s">
        <v>6870</v>
      </c>
      <c r="C2890" t="s">
        <v>609</v>
      </c>
      <c r="D2890" t="s">
        <v>7627</v>
      </c>
      <c r="E2890" t="s">
        <v>76</v>
      </c>
      <c r="F2890" t="s">
        <v>2233</v>
      </c>
      <c r="G2890" t="s">
        <v>56</v>
      </c>
      <c r="H2890" t="s">
        <v>6873</v>
      </c>
      <c r="I2890" t="s">
        <v>90</v>
      </c>
      <c r="J2890" t="s">
        <v>505</v>
      </c>
      <c r="K2890" t="s">
        <v>2234</v>
      </c>
      <c r="L2890" t="s">
        <v>6874</v>
      </c>
      <c r="M2890" t="s">
        <v>6911</v>
      </c>
      <c r="N2890" t="s">
        <v>76</v>
      </c>
      <c r="O2890" t="s">
        <v>76</v>
      </c>
      <c r="P2890" t="s">
        <v>6875</v>
      </c>
      <c r="Q2890">
        <v>135</v>
      </c>
      <c r="R2890">
        <v>135</v>
      </c>
      <c r="S2890">
        <v>135</v>
      </c>
      <c r="T2890">
        <v>135</v>
      </c>
      <c r="U2890">
        <v>135</v>
      </c>
      <c r="V2890">
        <v>135</v>
      </c>
      <c r="W2890">
        <v>120</v>
      </c>
      <c r="X2890">
        <v>12</v>
      </c>
      <c r="Y2890">
        <v>8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12</v>
      </c>
      <c r="AT2890" s="1">
        <v>367.4</v>
      </c>
      <c r="AU2890" s="1">
        <v>49599</v>
      </c>
      <c r="AV2890" s="1">
        <v>0</v>
      </c>
      <c r="AW2890" s="1">
        <v>4408.7999999999993</v>
      </c>
      <c r="AX2890" t="s">
        <v>2234</v>
      </c>
    </row>
    <row r="2891" spans="1:50" x14ac:dyDescent="0.25">
      <c r="A2891" t="s">
        <v>7628</v>
      </c>
      <c r="B2891" t="s">
        <v>6870</v>
      </c>
      <c r="C2891" t="s">
        <v>171</v>
      </c>
      <c r="D2891" t="s">
        <v>7629</v>
      </c>
      <c r="E2891" t="s">
        <v>76</v>
      </c>
      <c r="F2891" t="s">
        <v>1591</v>
      </c>
      <c r="G2891" t="s">
        <v>71</v>
      </c>
      <c r="H2891" t="s">
        <v>757</v>
      </c>
      <c r="I2891" t="s">
        <v>674</v>
      </c>
      <c r="J2891" t="s">
        <v>1592</v>
      </c>
      <c r="K2891" t="s">
        <v>1593</v>
      </c>
      <c r="L2891" t="s">
        <v>6874</v>
      </c>
      <c r="M2891" t="s">
        <v>2911</v>
      </c>
      <c r="N2891" t="s">
        <v>76</v>
      </c>
      <c r="O2891" t="s">
        <v>76</v>
      </c>
      <c r="P2891" t="s">
        <v>65</v>
      </c>
      <c r="Q2891">
        <v>24</v>
      </c>
      <c r="R2891">
        <v>24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444</v>
      </c>
      <c r="AG2891">
        <v>0</v>
      </c>
      <c r="AH2891">
        <v>0</v>
      </c>
      <c r="AI2891">
        <v>444</v>
      </c>
      <c r="AJ2891">
        <v>0</v>
      </c>
      <c r="AT2891" s="1">
        <v>445.59</v>
      </c>
      <c r="AU2891" s="1">
        <v>10694.16</v>
      </c>
      <c r="AV2891" s="1">
        <v>197841.96</v>
      </c>
      <c r="AW2891" s="1">
        <v>0</v>
      </c>
      <c r="AX2891" t="s">
        <v>1593</v>
      </c>
    </row>
    <row r="2892" spans="1:50" x14ac:dyDescent="0.25">
      <c r="A2892" t="s">
        <v>7630</v>
      </c>
      <c r="B2892" t="s">
        <v>6870</v>
      </c>
      <c r="C2892" t="s">
        <v>3349</v>
      </c>
      <c r="D2892" t="s">
        <v>7631</v>
      </c>
      <c r="E2892" t="s">
        <v>76</v>
      </c>
      <c r="F2892" t="s">
        <v>474</v>
      </c>
      <c r="G2892" t="s">
        <v>71</v>
      </c>
      <c r="H2892" t="s">
        <v>6036</v>
      </c>
      <c r="I2892" t="s">
        <v>230</v>
      </c>
      <c r="J2892" t="s">
        <v>475</v>
      </c>
      <c r="K2892" t="s">
        <v>476</v>
      </c>
      <c r="L2892" t="s">
        <v>6874</v>
      </c>
      <c r="M2892" t="s">
        <v>2911</v>
      </c>
      <c r="N2892" t="s">
        <v>76</v>
      </c>
      <c r="O2892" t="s">
        <v>885</v>
      </c>
      <c r="P2892" t="s">
        <v>110</v>
      </c>
      <c r="Q2892">
        <v>4</v>
      </c>
      <c r="R2892">
        <v>4</v>
      </c>
      <c r="S2892">
        <v>4</v>
      </c>
      <c r="T2892">
        <v>4</v>
      </c>
      <c r="U2892">
        <v>4</v>
      </c>
      <c r="V2892">
        <v>4</v>
      </c>
      <c r="W2892">
        <v>4</v>
      </c>
      <c r="X2892">
        <v>3</v>
      </c>
      <c r="Y2892">
        <v>2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T2892" s="1">
        <v>1086.8399999999999</v>
      </c>
      <c r="AU2892" s="1">
        <v>4347.3599999999997</v>
      </c>
      <c r="AV2892" s="1">
        <v>0</v>
      </c>
      <c r="AW2892" s="1">
        <v>3260.5199999999995</v>
      </c>
      <c r="AX2892" t="s">
        <v>476</v>
      </c>
    </row>
    <row r="2893" spans="1:50" x14ac:dyDescent="0.25">
      <c r="A2893" t="s">
        <v>8690</v>
      </c>
      <c r="B2893" t="s">
        <v>6870</v>
      </c>
      <c r="C2893" t="s">
        <v>143</v>
      </c>
      <c r="D2893" t="s">
        <v>8691</v>
      </c>
      <c r="E2893" t="s">
        <v>305</v>
      </c>
      <c r="F2893" t="s">
        <v>306</v>
      </c>
      <c r="G2893" t="s">
        <v>56</v>
      </c>
      <c r="H2893" t="s">
        <v>757</v>
      </c>
      <c r="I2893" t="s">
        <v>90</v>
      </c>
      <c r="J2893" t="s">
        <v>307</v>
      </c>
      <c r="K2893" t="s">
        <v>308</v>
      </c>
      <c r="L2893" t="s">
        <v>6874</v>
      </c>
      <c r="M2893" t="s">
        <v>2911</v>
      </c>
      <c r="N2893" t="s">
        <v>76</v>
      </c>
      <c r="O2893" t="s">
        <v>64</v>
      </c>
      <c r="P2893" t="s">
        <v>65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20</v>
      </c>
      <c r="AT2893" s="1" t="s">
        <v>78</v>
      </c>
      <c r="AU2893" s="1" t="s">
        <v>78</v>
      </c>
      <c r="AV2893" s="1">
        <v>0</v>
      </c>
      <c r="AW2893" s="1">
        <v>0</v>
      </c>
      <c r="AX2893" t="s">
        <v>308</v>
      </c>
    </row>
    <row r="2894" spans="1:50" x14ac:dyDescent="0.25">
      <c r="A2894" t="s">
        <v>7632</v>
      </c>
      <c r="B2894" t="s">
        <v>6870</v>
      </c>
      <c r="C2894" t="s">
        <v>171</v>
      </c>
      <c r="D2894" t="s">
        <v>7633</v>
      </c>
      <c r="E2894" t="s">
        <v>76</v>
      </c>
      <c r="F2894" t="s">
        <v>1808</v>
      </c>
      <c r="G2894" t="s">
        <v>71</v>
      </c>
      <c r="H2894" t="s">
        <v>6890</v>
      </c>
      <c r="I2894" t="s">
        <v>73</v>
      </c>
      <c r="J2894" t="s">
        <v>1809</v>
      </c>
      <c r="K2894" t="s">
        <v>1810</v>
      </c>
      <c r="L2894" t="s">
        <v>6874</v>
      </c>
      <c r="M2894" t="s">
        <v>2911</v>
      </c>
      <c r="N2894" t="s">
        <v>76</v>
      </c>
      <c r="O2894" t="s">
        <v>76</v>
      </c>
      <c r="P2894" t="s">
        <v>110</v>
      </c>
      <c r="Q2894">
        <v>59</v>
      </c>
      <c r="R2894">
        <v>59</v>
      </c>
      <c r="S2894">
        <v>35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24</v>
      </c>
      <c r="AF2894">
        <v>0</v>
      </c>
      <c r="AG2894">
        <v>0</v>
      </c>
      <c r="AH2894">
        <v>144</v>
      </c>
      <c r="AI2894">
        <v>168</v>
      </c>
      <c r="AJ2894">
        <v>0</v>
      </c>
      <c r="AT2894" s="1">
        <v>561.68759999999997</v>
      </c>
      <c r="AU2894" s="1">
        <v>33139.568399999996</v>
      </c>
      <c r="AV2894" s="1">
        <v>94363.516799999998</v>
      </c>
      <c r="AW2894" s="1">
        <v>0</v>
      </c>
      <c r="AX2894" t="s">
        <v>1810</v>
      </c>
    </row>
    <row r="2895" spans="1:50" x14ac:dyDescent="0.25">
      <c r="A2895" t="s">
        <v>7634</v>
      </c>
      <c r="B2895" t="s">
        <v>6870</v>
      </c>
      <c r="C2895" t="s">
        <v>143</v>
      </c>
      <c r="D2895" t="s">
        <v>7635</v>
      </c>
      <c r="E2895" t="s">
        <v>76</v>
      </c>
      <c r="F2895" t="s">
        <v>115</v>
      </c>
      <c r="G2895" t="s">
        <v>116</v>
      </c>
      <c r="H2895" t="s">
        <v>117</v>
      </c>
      <c r="I2895" t="s">
        <v>117</v>
      </c>
      <c r="J2895" t="s">
        <v>118</v>
      </c>
      <c r="K2895" t="s">
        <v>119</v>
      </c>
      <c r="L2895" t="s">
        <v>6874</v>
      </c>
      <c r="M2895" t="s">
        <v>2911</v>
      </c>
      <c r="N2895" t="s">
        <v>76</v>
      </c>
      <c r="O2895" t="s">
        <v>117</v>
      </c>
      <c r="P2895" t="s">
        <v>120</v>
      </c>
      <c r="Q2895">
        <v>129</v>
      </c>
      <c r="R2895">
        <v>129</v>
      </c>
      <c r="S2895">
        <v>129</v>
      </c>
      <c r="T2895">
        <v>129</v>
      </c>
      <c r="U2895">
        <v>129</v>
      </c>
      <c r="V2895">
        <v>79</v>
      </c>
      <c r="W2895">
        <v>79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T2895" s="1">
        <v>473.01</v>
      </c>
      <c r="AU2895" s="1">
        <v>61018.29</v>
      </c>
      <c r="AV2895" s="1">
        <v>0</v>
      </c>
      <c r="AW2895" s="1">
        <v>0</v>
      </c>
      <c r="AX2895" t="s">
        <v>119</v>
      </c>
    </row>
    <row r="2896" spans="1:50" x14ac:dyDescent="0.25">
      <c r="A2896" t="s">
        <v>7636</v>
      </c>
      <c r="B2896" t="s">
        <v>6870</v>
      </c>
      <c r="C2896" t="s">
        <v>838</v>
      </c>
      <c r="D2896" t="s">
        <v>7637</v>
      </c>
      <c r="E2896" t="s">
        <v>76</v>
      </c>
      <c r="F2896" t="s">
        <v>724</v>
      </c>
      <c r="G2896" t="s">
        <v>116</v>
      </c>
      <c r="H2896" t="s">
        <v>757</v>
      </c>
      <c r="I2896" t="s">
        <v>117</v>
      </c>
      <c r="J2896" t="s">
        <v>725</v>
      </c>
      <c r="K2896" t="s">
        <v>726</v>
      </c>
      <c r="L2896" t="s">
        <v>6874</v>
      </c>
      <c r="M2896" t="s">
        <v>7189</v>
      </c>
      <c r="N2896" t="s">
        <v>7189</v>
      </c>
      <c r="O2896" t="s">
        <v>120</v>
      </c>
      <c r="P2896" t="s">
        <v>120</v>
      </c>
      <c r="Q2896">
        <v>17</v>
      </c>
      <c r="R2896">
        <v>17</v>
      </c>
      <c r="S2896">
        <v>17</v>
      </c>
      <c r="T2896">
        <v>17</v>
      </c>
      <c r="U2896">
        <v>17</v>
      </c>
      <c r="V2896">
        <v>17</v>
      </c>
      <c r="W2896">
        <v>17</v>
      </c>
      <c r="X2896">
        <v>17</v>
      </c>
      <c r="Y2896">
        <v>17</v>
      </c>
      <c r="Z2896">
        <v>17</v>
      </c>
      <c r="AA2896">
        <v>17</v>
      </c>
      <c r="AB2896">
        <v>17</v>
      </c>
      <c r="AC2896">
        <v>17</v>
      </c>
      <c r="AD2896">
        <v>17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T2896" s="1">
        <v>369.84</v>
      </c>
      <c r="AU2896" s="1">
        <v>6287.28</v>
      </c>
      <c r="AV2896" s="1">
        <v>0</v>
      </c>
      <c r="AW2896" s="1">
        <v>6287.28</v>
      </c>
      <c r="AX2896" t="s">
        <v>726</v>
      </c>
    </row>
    <row r="2897" spans="1:50" x14ac:dyDescent="0.25">
      <c r="A2897" t="s">
        <v>7638</v>
      </c>
      <c r="B2897" t="s">
        <v>6870</v>
      </c>
      <c r="C2897" t="s">
        <v>6998</v>
      </c>
      <c r="D2897" t="s">
        <v>7639</v>
      </c>
      <c r="E2897" t="s">
        <v>76</v>
      </c>
      <c r="F2897" t="s">
        <v>4423</v>
      </c>
      <c r="G2897" t="s">
        <v>56</v>
      </c>
      <c r="H2897" t="s">
        <v>757</v>
      </c>
      <c r="I2897" t="s">
        <v>58</v>
      </c>
      <c r="J2897" t="s">
        <v>4424</v>
      </c>
      <c r="K2897" t="s">
        <v>4425</v>
      </c>
      <c r="L2897" t="s">
        <v>6874</v>
      </c>
      <c r="M2897" t="s">
        <v>6881</v>
      </c>
      <c r="N2897" t="s">
        <v>76</v>
      </c>
      <c r="O2897" t="s">
        <v>64</v>
      </c>
      <c r="P2897" t="s">
        <v>65</v>
      </c>
      <c r="Q2897">
        <v>5</v>
      </c>
      <c r="R2897">
        <v>5</v>
      </c>
      <c r="S2897">
        <v>5</v>
      </c>
      <c r="T2897">
        <v>5</v>
      </c>
      <c r="U2897">
        <v>5</v>
      </c>
      <c r="V2897">
        <v>5</v>
      </c>
      <c r="W2897">
        <v>5</v>
      </c>
      <c r="X2897">
        <v>5</v>
      </c>
      <c r="Y2897">
        <v>5</v>
      </c>
      <c r="Z2897">
        <v>5</v>
      </c>
      <c r="AA2897">
        <v>5</v>
      </c>
      <c r="AB2897">
        <v>5</v>
      </c>
      <c r="AC2897">
        <v>5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T2897" s="1">
        <v>597.20000000000005</v>
      </c>
      <c r="AU2897" s="1">
        <v>2986</v>
      </c>
      <c r="AV2897" s="1">
        <v>0</v>
      </c>
      <c r="AW2897" s="1">
        <v>2986</v>
      </c>
      <c r="AX2897" t="s">
        <v>4425</v>
      </c>
    </row>
    <row r="2898" spans="1:50" x14ac:dyDescent="0.25">
      <c r="A2898" t="s">
        <v>7640</v>
      </c>
      <c r="B2898" t="s">
        <v>6870</v>
      </c>
      <c r="C2898" t="s">
        <v>143</v>
      </c>
      <c r="D2898" t="s">
        <v>7641</v>
      </c>
      <c r="E2898" t="s">
        <v>76</v>
      </c>
      <c r="F2898" t="s">
        <v>242</v>
      </c>
      <c r="G2898" t="s">
        <v>56</v>
      </c>
      <c r="H2898" t="s">
        <v>757</v>
      </c>
      <c r="I2898" t="s">
        <v>58</v>
      </c>
      <c r="J2898" t="s">
        <v>243</v>
      </c>
      <c r="K2898" t="s">
        <v>244</v>
      </c>
      <c r="L2898" t="s">
        <v>6874</v>
      </c>
      <c r="M2898" t="s">
        <v>2911</v>
      </c>
      <c r="N2898" t="s">
        <v>76</v>
      </c>
      <c r="O2898" t="s">
        <v>76</v>
      </c>
      <c r="P2898" t="s">
        <v>65</v>
      </c>
      <c r="Q2898">
        <v>123</v>
      </c>
      <c r="R2898">
        <v>98</v>
      </c>
      <c r="S2898">
        <v>98</v>
      </c>
      <c r="T2898">
        <v>98</v>
      </c>
      <c r="U2898">
        <v>98</v>
      </c>
      <c r="V2898">
        <v>17</v>
      </c>
      <c r="W2898">
        <v>17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T2898" s="1">
        <v>840.23</v>
      </c>
      <c r="AU2898" s="1">
        <v>103348.29000000001</v>
      </c>
      <c r="AV2898" s="1">
        <v>0</v>
      </c>
      <c r="AW2898" s="1">
        <v>0</v>
      </c>
      <c r="AX2898" t="s">
        <v>244</v>
      </c>
    </row>
    <row r="2899" spans="1:50" x14ac:dyDescent="0.25">
      <c r="A2899" t="s">
        <v>7642</v>
      </c>
      <c r="B2899" t="s">
        <v>6870</v>
      </c>
      <c r="C2899" t="s">
        <v>7090</v>
      </c>
      <c r="D2899" t="s">
        <v>7643</v>
      </c>
      <c r="E2899" t="s">
        <v>567</v>
      </c>
      <c r="F2899" t="s">
        <v>339</v>
      </c>
      <c r="G2899" t="s">
        <v>71</v>
      </c>
      <c r="H2899" t="s">
        <v>6036</v>
      </c>
      <c r="I2899" t="s">
        <v>73</v>
      </c>
      <c r="J2899" t="s">
        <v>340</v>
      </c>
      <c r="K2899" t="s">
        <v>341</v>
      </c>
      <c r="L2899" t="s">
        <v>6874</v>
      </c>
      <c r="M2899" t="s">
        <v>2911</v>
      </c>
      <c r="N2899" t="s">
        <v>76</v>
      </c>
      <c r="O2899" t="s">
        <v>76</v>
      </c>
      <c r="P2899" t="s">
        <v>110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T2899" s="1" t="s">
        <v>78</v>
      </c>
      <c r="AU2899" s="1" t="s">
        <v>78</v>
      </c>
      <c r="AV2899" s="1">
        <v>0</v>
      </c>
      <c r="AW2899" s="1">
        <v>0</v>
      </c>
      <c r="AX2899" t="s">
        <v>341</v>
      </c>
    </row>
    <row r="2900" spans="1:50" x14ac:dyDescent="0.25">
      <c r="A2900" t="s">
        <v>7644</v>
      </c>
      <c r="B2900" t="s">
        <v>6870</v>
      </c>
      <c r="C2900" t="s">
        <v>143</v>
      </c>
      <c r="D2900" t="s">
        <v>7645</v>
      </c>
      <c r="E2900" t="s">
        <v>76</v>
      </c>
      <c r="F2900" t="s">
        <v>741</v>
      </c>
      <c r="G2900" t="s">
        <v>56</v>
      </c>
      <c r="H2900" t="s">
        <v>757</v>
      </c>
      <c r="I2900" t="s">
        <v>58</v>
      </c>
      <c r="J2900" t="s">
        <v>740</v>
      </c>
      <c r="K2900" t="s">
        <v>742</v>
      </c>
      <c r="L2900" t="s">
        <v>6874</v>
      </c>
      <c r="M2900" t="s">
        <v>2911</v>
      </c>
      <c r="N2900" t="s">
        <v>76</v>
      </c>
      <c r="O2900" t="s">
        <v>76</v>
      </c>
      <c r="P2900" t="s">
        <v>65</v>
      </c>
      <c r="Q2900">
        <v>106</v>
      </c>
      <c r="R2900">
        <v>106</v>
      </c>
      <c r="S2900">
        <v>106</v>
      </c>
      <c r="T2900">
        <v>106</v>
      </c>
      <c r="U2900">
        <v>106</v>
      </c>
      <c r="V2900">
        <v>106</v>
      </c>
      <c r="W2900">
        <v>106</v>
      </c>
      <c r="X2900">
        <v>106</v>
      </c>
      <c r="Y2900">
        <v>22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T2900" s="1">
        <v>659.63</v>
      </c>
      <c r="AU2900" s="1">
        <v>69920.78</v>
      </c>
      <c r="AV2900" s="1">
        <v>0</v>
      </c>
      <c r="AW2900" s="1">
        <v>69920.78</v>
      </c>
      <c r="AX2900" t="s">
        <v>742</v>
      </c>
    </row>
    <row r="2901" spans="1:50" x14ac:dyDescent="0.25">
      <c r="A2901" t="s">
        <v>7646</v>
      </c>
      <c r="B2901" t="s">
        <v>6870</v>
      </c>
      <c r="C2901" t="s">
        <v>3349</v>
      </c>
      <c r="D2901" t="s">
        <v>7647</v>
      </c>
      <c r="E2901" t="s">
        <v>76</v>
      </c>
      <c r="F2901" t="s">
        <v>1214</v>
      </c>
      <c r="G2901" t="s">
        <v>71</v>
      </c>
      <c r="H2901" t="s">
        <v>757</v>
      </c>
      <c r="I2901" t="s">
        <v>107</v>
      </c>
      <c r="J2901" t="s">
        <v>1215</v>
      </c>
      <c r="K2901" t="s">
        <v>1216</v>
      </c>
      <c r="L2901" t="s">
        <v>6874</v>
      </c>
      <c r="M2901" t="s">
        <v>2911</v>
      </c>
      <c r="N2901" t="s">
        <v>76</v>
      </c>
      <c r="O2901" t="s">
        <v>76</v>
      </c>
      <c r="P2901" t="s">
        <v>65</v>
      </c>
      <c r="Q2901">
        <v>808</v>
      </c>
      <c r="R2901">
        <v>807</v>
      </c>
      <c r="S2901">
        <v>807</v>
      </c>
      <c r="T2901">
        <v>807</v>
      </c>
      <c r="U2901">
        <v>807</v>
      </c>
      <c r="V2901">
        <v>717</v>
      </c>
      <c r="W2901">
        <v>447</v>
      </c>
      <c r="X2901">
        <v>177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T2901" s="1">
        <v>395.64</v>
      </c>
      <c r="AU2901" s="1">
        <v>319677.12</v>
      </c>
      <c r="AV2901" s="1">
        <v>0</v>
      </c>
      <c r="AW2901" s="1">
        <v>70028.28</v>
      </c>
      <c r="AX2901" t="s">
        <v>1216</v>
      </c>
    </row>
    <row r="2902" spans="1:50" x14ac:dyDescent="0.25">
      <c r="A2902" t="s">
        <v>7648</v>
      </c>
      <c r="B2902" t="s">
        <v>6870</v>
      </c>
      <c r="C2902" t="s">
        <v>6909</v>
      </c>
      <c r="D2902" t="s">
        <v>7649</v>
      </c>
      <c r="E2902" t="s">
        <v>76</v>
      </c>
      <c r="F2902" t="s">
        <v>306</v>
      </c>
      <c r="G2902" t="s">
        <v>56</v>
      </c>
      <c r="H2902" t="s">
        <v>757</v>
      </c>
      <c r="I2902" t="s">
        <v>90</v>
      </c>
      <c r="J2902" t="s">
        <v>307</v>
      </c>
      <c r="K2902" t="s">
        <v>308</v>
      </c>
      <c r="L2902" t="s">
        <v>6874</v>
      </c>
      <c r="M2902" t="s">
        <v>6881</v>
      </c>
      <c r="N2902" t="s">
        <v>76</v>
      </c>
      <c r="O2902" t="s">
        <v>64</v>
      </c>
      <c r="P2902" t="s">
        <v>65</v>
      </c>
      <c r="Q2902">
        <v>100</v>
      </c>
      <c r="R2902">
        <v>86</v>
      </c>
      <c r="S2902">
        <v>86</v>
      </c>
      <c r="T2902">
        <v>26</v>
      </c>
      <c r="U2902">
        <v>26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132</v>
      </c>
      <c r="AG2902">
        <v>0</v>
      </c>
      <c r="AH2902">
        <v>0</v>
      </c>
      <c r="AI2902">
        <v>132</v>
      </c>
      <c r="AJ2902">
        <v>24</v>
      </c>
      <c r="AT2902" s="1">
        <v>330.58</v>
      </c>
      <c r="AU2902" s="1">
        <v>33058</v>
      </c>
      <c r="AV2902" s="1">
        <v>43636.56</v>
      </c>
      <c r="AW2902" s="1">
        <v>0</v>
      </c>
      <c r="AX2902" t="s">
        <v>308</v>
      </c>
    </row>
    <row r="2903" spans="1:50" x14ac:dyDescent="0.25">
      <c r="A2903" t="s">
        <v>7650</v>
      </c>
      <c r="B2903" t="s">
        <v>6870</v>
      </c>
      <c r="C2903" t="s">
        <v>3349</v>
      </c>
      <c r="D2903" t="s">
        <v>7651</v>
      </c>
      <c r="E2903" t="s">
        <v>76</v>
      </c>
      <c r="F2903" t="s">
        <v>339</v>
      </c>
      <c r="G2903" t="s">
        <v>71</v>
      </c>
      <c r="H2903" t="s">
        <v>6036</v>
      </c>
      <c r="I2903" t="s">
        <v>73</v>
      </c>
      <c r="J2903" t="s">
        <v>340</v>
      </c>
      <c r="K2903" t="s">
        <v>341</v>
      </c>
      <c r="L2903" t="s">
        <v>6874</v>
      </c>
      <c r="M2903" t="s">
        <v>2911</v>
      </c>
      <c r="N2903" t="s">
        <v>76</v>
      </c>
      <c r="O2903" t="s">
        <v>76</v>
      </c>
      <c r="P2903" t="s">
        <v>110</v>
      </c>
      <c r="Q2903">
        <v>1</v>
      </c>
      <c r="R2903">
        <v>1</v>
      </c>
      <c r="S2903">
        <v>1</v>
      </c>
      <c r="T2903">
        <v>1</v>
      </c>
      <c r="U2903">
        <v>1</v>
      </c>
      <c r="V2903">
        <v>1</v>
      </c>
      <c r="W2903">
        <v>1</v>
      </c>
      <c r="X2903">
        <v>1</v>
      </c>
      <c r="Y2903">
        <v>1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T2903" s="1">
        <v>1021.97</v>
      </c>
      <c r="AU2903" s="1">
        <v>1021.97</v>
      </c>
      <c r="AV2903" s="1">
        <v>0</v>
      </c>
      <c r="AW2903" s="1">
        <v>1021.97</v>
      </c>
      <c r="AX2903" t="s">
        <v>341</v>
      </c>
    </row>
    <row r="2904" spans="1:50" x14ac:dyDescent="0.25">
      <c r="A2904" t="s">
        <v>7652</v>
      </c>
      <c r="B2904" t="s">
        <v>6870</v>
      </c>
      <c r="C2904" t="s">
        <v>6909</v>
      </c>
      <c r="D2904" t="s">
        <v>7653</v>
      </c>
      <c r="E2904" t="s">
        <v>76</v>
      </c>
      <c r="F2904" t="s">
        <v>1449</v>
      </c>
      <c r="G2904" t="s">
        <v>56</v>
      </c>
      <c r="H2904" t="s">
        <v>757</v>
      </c>
      <c r="I2904" t="s">
        <v>90</v>
      </c>
      <c r="J2904" t="s">
        <v>1450</v>
      </c>
      <c r="K2904" t="s">
        <v>1451</v>
      </c>
      <c r="L2904" t="s">
        <v>6874</v>
      </c>
      <c r="M2904" t="s">
        <v>6905</v>
      </c>
      <c r="N2904" t="s">
        <v>76</v>
      </c>
      <c r="O2904" t="s">
        <v>76</v>
      </c>
      <c r="P2904" t="s">
        <v>65</v>
      </c>
      <c r="Q2904">
        <v>585</v>
      </c>
      <c r="R2904">
        <v>577</v>
      </c>
      <c r="S2904">
        <v>557</v>
      </c>
      <c r="T2904">
        <v>497</v>
      </c>
      <c r="U2904">
        <v>277</v>
      </c>
      <c r="V2904">
        <v>75</v>
      </c>
      <c r="W2904">
        <v>75</v>
      </c>
      <c r="X2904">
        <v>75</v>
      </c>
      <c r="Y2904">
        <v>1</v>
      </c>
      <c r="Z2904">
        <v>1</v>
      </c>
      <c r="AA2904">
        <v>1</v>
      </c>
      <c r="AB2904">
        <v>0</v>
      </c>
      <c r="AC2904">
        <v>0</v>
      </c>
      <c r="AD2904">
        <v>0</v>
      </c>
      <c r="AE2904">
        <v>0</v>
      </c>
      <c r="AF2904">
        <v>460</v>
      </c>
      <c r="AG2904">
        <v>40</v>
      </c>
      <c r="AH2904">
        <v>0</v>
      </c>
      <c r="AI2904">
        <v>500</v>
      </c>
      <c r="AJ2904">
        <v>140</v>
      </c>
      <c r="AT2904" s="1">
        <v>500.01</v>
      </c>
      <c r="AU2904" s="1">
        <v>292505.84999999998</v>
      </c>
      <c r="AV2904" s="1">
        <v>250005</v>
      </c>
      <c r="AW2904" s="1">
        <v>37500.75</v>
      </c>
      <c r="AX2904" t="s">
        <v>1451</v>
      </c>
    </row>
    <row r="2905" spans="1:50" x14ac:dyDescent="0.25">
      <c r="A2905" t="s">
        <v>7654</v>
      </c>
      <c r="B2905" t="s">
        <v>6870</v>
      </c>
      <c r="C2905" t="s">
        <v>3349</v>
      </c>
      <c r="D2905" t="s">
        <v>7655</v>
      </c>
      <c r="E2905" t="s">
        <v>76</v>
      </c>
      <c r="F2905" t="s">
        <v>397</v>
      </c>
      <c r="G2905" t="s">
        <v>71</v>
      </c>
      <c r="H2905" t="s">
        <v>6036</v>
      </c>
      <c r="I2905" t="s">
        <v>230</v>
      </c>
      <c r="J2905" t="s">
        <v>398</v>
      </c>
      <c r="K2905" t="s">
        <v>399</v>
      </c>
      <c r="L2905" t="s">
        <v>6874</v>
      </c>
      <c r="M2905" t="s">
        <v>2911</v>
      </c>
      <c r="N2905" t="s">
        <v>76</v>
      </c>
      <c r="O2905" t="s">
        <v>6036</v>
      </c>
      <c r="P2905" t="s">
        <v>110</v>
      </c>
      <c r="Q2905">
        <v>36</v>
      </c>
      <c r="R2905">
        <v>36</v>
      </c>
      <c r="S2905">
        <v>36</v>
      </c>
      <c r="T2905">
        <v>36</v>
      </c>
      <c r="U2905">
        <v>36</v>
      </c>
      <c r="V2905">
        <v>17</v>
      </c>
      <c r="W2905">
        <v>17</v>
      </c>
      <c r="X2905">
        <v>17</v>
      </c>
      <c r="Y2905">
        <v>13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24</v>
      </c>
      <c r="AT2905" s="1">
        <v>681.35</v>
      </c>
      <c r="AU2905" s="1">
        <v>24528.600000000002</v>
      </c>
      <c r="AV2905" s="1">
        <v>0</v>
      </c>
      <c r="AW2905" s="1">
        <v>11582.95</v>
      </c>
      <c r="AX2905" t="s">
        <v>399</v>
      </c>
    </row>
    <row r="2906" spans="1:50" x14ac:dyDescent="0.25">
      <c r="A2906" t="s">
        <v>7656</v>
      </c>
      <c r="B2906" t="s">
        <v>6870</v>
      </c>
      <c r="C2906" t="s">
        <v>6885</v>
      </c>
      <c r="D2906" t="s">
        <v>7657</v>
      </c>
      <c r="E2906" t="s">
        <v>76</v>
      </c>
      <c r="F2906" t="s">
        <v>748</v>
      </c>
      <c r="G2906" t="s">
        <v>56</v>
      </c>
      <c r="H2906" t="s">
        <v>757</v>
      </c>
      <c r="I2906" t="s">
        <v>58</v>
      </c>
      <c r="J2906" t="s">
        <v>749</v>
      </c>
      <c r="K2906" t="s">
        <v>750</v>
      </c>
      <c r="L2906" t="s">
        <v>6874</v>
      </c>
      <c r="M2906" t="s">
        <v>6887</v>
      </c>
      <c r="N2906" t="s">
        <v>76</v>
      </c>
      <c r="O2906" t="s">
        <v>76</v>
      </c>
      <c r="P2906" t="s">
        <v>65</v>
      </c>
      <c r="Q2906">
        <v>364</v>
      </c>
      <c r="R2906">
        <v>329</v>
      </c>
      <c r="S2906">
        <v>311</v>
      </c>
      <c r="T2906">
        <v>239</v>
      </c>
      <c r="U2906">
        <v>218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366</v>
      </c>
      <c r="AI2906">
        <v>366</v>
      </c>
      <c r="AJ2906">
        <v>216</v>
      </c>
      <c r="AT2906" s="1">
        <v>662.26</v>
      </c>
      <c r="AU2906" s="1">
        <v>241062.63999999998</v>
      </c>
      <c r="AV2906" s="1">
        <v>242387.16</v>
      </c>
      <c r="AW2906" s="1">
        <v>0</v>
      </c>
      <c r="AX2906" t="s">
        <v>750</v>
      </c>
    </row>
    <row r="2907" spans="1:50" x14ac:dyDescent="0.25">
      <c r="A2907" t="s">
        <v>7658</v>
      </c>
      <c r="B2907" t="s">
        <v>6870</v>
      </c>
      <c r="C2907" t="s">
        <v>2911</v>
      </c>
      <c r="D2907" t="s">
        <v>7659</v>
      </c>
      <c r="E2907" t="s">
        <v>76</v>
      </c>
      <c r="F2907" t="s">
        <v>1045</v>
      </c>
      <c r="G2907" t="s">
        <v>688</v>
      </c>
      <c r="H2907" t="s">
        <v>757</v>
      </c>
      <c r="I2907" t="s">
        <v>689</v>
      </c>
      <c r="J2907" t="s">
        <v>1046</v>
      </c>
      <c r="K2907" t="s">
        <v>1047</v>
      </c>
      <c r="L2907" t="s">
        <v>6874</v>
      </c>
      <c r="M2907" t="s">
        <v>2911</v>
      </c>
      <c r="N2907" t="s">
        <v>76</v>
      </c>
      <c r="O2907" t="s">
        <v>76</v>
      </c>
      <c r="P2907" t="s">
        <v>65</v>
      </c>
      <c r="Q2907">
        <v>76</v>
      </c>
      <c r="R2907">
        <v>76</v>
      </c>
      <c r="S2907">
        <v>76</v>
      </c>
      <c r="T2907">
        <v>76</v>
      </c>
      <c r="U2907">
        <v>76</v>
      </c>
      <c r="V2907">
        <v>56</v>
      </c>
      <c r="W2907">
        <v>27</v>
      </c>
      <c r="X2907">
        <v>27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T2907" s="1">
        <v>120.35</v>
      </c>
      <c r="AU2907" s="1">
        <v>9146.6</v>
      </c>
      <c r="AV2907" s="1">
        <v>0</v>
      </c>
      <c r="AW2907" s="1">
        <v>3249.45</v>
      </c>
      <c r="AX2907" t="s">
        <v>1047</v>
      </c>
    </row>
    <row r="2908" spans="1:50" x14ac:dyDescent="0.25">
      <c r="A2908" t="s">
        <v>7660</v>
      </c>
      <c r="B2908" t="s">
        <v>6870</v>
      </c>
      <c r="C2908" t="s">
        <v>6909</v>
      </c>
      <c r="D2908" t="s">
        <v>7661</v>
      </c>
      <c r="E2908" t="s">
        <v>76</v>
      </c>
      <c r="F2908" t="s">
        <v>2233</v>
      </c>
      <c r="G2908" t="s">
        <v>56</v>
      </c>
      <c r="H2908" t="s">
        <v>757</v>
      </c>
      <c r="I2908" t="s">
        <v>90</v>
      </c>
      <c r="J2908" t="s">
        <v>505</v>
      </c>
      <c r="K2908" t="s">
        <v>2234</v>
      </c>
      <c r="L2908" t="s">
        <v>6874</v>
      </c>
      <c r="M2908" t="s">
        <v>6881</v>
      </c>
      <c r="N2908" t="s">
        <v>76</v>
      </c>
      <c r="O2908" t="s">
        <v>76</v>
      </c>
      <c r="P2908" t="s">
        <v>65</v>
      </c>
      <c r="Q2908">
        <v>59</v>
      </c>
      <c r="R2908">
        <v>55</v>
      </c>
      <c r="S2908">
        <v>55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216</v>
      </c>
      <c r="AG2908">
        <v>0</v>
      </c>
      <c r="AH2908">
        <v>0</v>
      </c>
      <c r="AI2908">
        <v>216</v>
      </c>
      <c r="AJ2908">
        <v>84</v>
      </c>
      <c r="AT2908" s="1">
        <v>397.76</v>
      </c>
      <c r="AU2908" s="1">
        <v>23467.84</v>
      </c>
      <c r="AV2908" s="1">
        <v>85916.160000000003</v>
      </c>
      <c r="AW2908" s="1">
        <v>0</v>
      </c>
      <c r="AX2908" t="s">
        <v>2234</v>
      </c>
    </row>
    <row r="2909" spans="1:50" x14ac:dyDescent="0.25">
      <c r="A2909" t="s">
        <v>8575</v>
      </c>
      <c r="B2909" t="s">
        <v>6870</v>
      </c>
      <c r="C2909" t="s">
        <v>143</v>
      </c>
      <c r="D2909" t="s">
        <v>8576</v>
      </c>
      <c r="E2909" t="s">
        <v>943</v>
      </c>
      <c r="F2909" t="s">
        <v>159</v>
      </c>
      <c r="G2909" t="s">
        <v>56</v>
      </c>
      <c r="H2909" t="s">
        <v>757</v>
      </c>
      <c r="I2909" t="s">
        <v>90</v>
      </c>
      <c r="J2909" t="s">
        <v>91</v>
      </c>
      <c r="K2909" t="s">
        <v>160</v>
      </c>
      <c r="L2909" t="s">
        <v>6874</v>
      </c>
      <c r="M2909" t="s">
        <v>2911</v>
      </c>
      <c r="N2909" t="s">
        <v>76</v>
      </c>
      <c r="O2909" t="s">
        <v>76</v>
      </c>
      <c r="P2909" t="s">
        <v>65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T2909" s="1" t="s">
        <v>78</v>
      </c>
      <c r="AU2909" s="1" t="s">
        <v>78</v>
      </c>
      <c r="AV2909" s="1">
        <v>0</v>
      </c>
      <c r="AW2909" s="1">
        <v>0</v>
      </c>
      <c r="AX2909" t="s">
        <v>160</v>
      </c>
    </row>
    <row r="2910" spans="1:50" x14ac:dyDescent="0.25">
      <c r="A2910" t="s">
        <v>7662</v>
      </c>
      <c r="B2910" t="s">
        <v>6870</v>
      </c>
      <c r="C2910" t="s">
        <v>3349</v>
      </c>
      <c r="D2910" t="s">
        <v>7663</v>
      </c>
      <c r="E2910" t="s">
        <v>76</v>
      </c>
      <c r="F2910" t="s">
        <v>451</v>
      </c>
      <c r="G2910" t="s">
        <v>71</v>
      </c>
      <c r="H2910" t="s">
        <v>6036</v>
      </c>
      <c r="I2910" t="s">
        <v>73</v>
      </c>
      <c r="J2910" t="s">
        <v>452</v>
      </c>
      <c r="K2910" t="s">
        <v>453</v>
      </c>
      <c r="L2910" t="s">
        <v>6874</v>
      </c>
      <c r="M2910" t="s">
        <v>2911</v>
      </c>
      <c r="N2910" t="s">
        <v>76</v>
      </c>
      <c r="O2910" t="s">
        <v>76</v>
      </c>
      <c r="P2910" t="s">
        <v>110</v>
      </c>
      <c r="Q2910">
        <v>28</v>
      </c>
      <c r="R2910">
        <v>28</v>
      </c>
      <c r="S2910">
        <v>28</v>
      </c>
      <c r="T2910">
        <v>28</v>
      </c>
      <c r="U2910">
        <v>28</v>
      </c>
      <c r="V2910">
        <v>28</v>
      </c>
      <c r="W2910">
        <v>28</v>
      </c>
      <c r="X2910">
        <v>28</v>
      </c>
      <c r="Y2910">
        <v>28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T2910" s="1">
        <v>515.26</v>
      </c>
      <c r="AU2910" s="1">
        <v>14427.279999999999</v>
      </c>
      <c r="AV2910" s="1">
        <v>0</v>
      </c>
      <c r="AW2910" s="1">
        <v>14427.279999999999</v>
      </c>
      <c r="AX2910" t="s">
        <v>453</v>
      </c>
    </row>
    <row r="2911" spans="1:50" x14ac:dyDescent="0.25">
      <c r="A2911" t="s">
        <v>7664</v>
      </c>
      <c r="B2911" t="s">
        <v>6870</v>
      </c>
      <c r="C2911" t="s">
        <v>2911</v>
      </c>
      <c r="D2911" t="s">
        <v>7665</v>
      </c>
      <c r="E2911" t="s">
        <v>76</v>
      </c>
      <c r="F2911" t="s">
        <v>1707</v>
      </c>
      <c r="G2911" t="s">
        <v>688</v>
      </c>
      <c r="H2911" t="s">
        <v>757</v>
      </c>
      <c r="I2911" t="s">
        <v>689</v>
      </c>
      <c r="J2911" t="s">
        <v>1046</v>
      </c>
      <c r="K2911" t="s">
        <v>1708</v>
      </c>
      <c r="L2911" t="s">
        <v>6874</v>
      </c>
      <c r="M2911" t="s">
        <v>2911</v>
      </c>
      <c r="N2911" t="s">
        <v>76</v>
      </c>
      <c r="O2911" t="s">
        <v>76</v>
      </c>
      <c r="P2911" t="s">
        <v>65</v>
      </c>
      <c r="Q2911">
        <v>367</v>
      </c>
      <c r="R2911">
        <v>367</v>
      </c>
      <c r="S2911">
        <v>367</v>
      </c>
      <c r="T2911">
        <v>367</v>
      </c>
      <c r="U2911">
        <v>367</v>
      </c>
      <c r="V2911">
        <v>367</v>
      </c>
      <c r="W2911">
        <v>367</v>
      </c>
      <c r="X2911">
        <v>254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T2911" s="1">
        <v>175.25</v>
      </c>
      <c r="AU2911" s="1">
        <v>64316.75</v>
      </c>
      <c r="AV2911" s="1">
        <v>0</v>
      </c>
      <c r="AW2911" s="1">
        <v>44513.5</v>
      </c>
      <c r="AX2911" t="s">
        <v>1708</v>
      </c>
    </row>
    <row r="2912" spans="1:50" x14ac:dyDescent="0.25">
      <c r="A2912" t="s">
        <v>7666</v>
      </c>
      <c r="B2912" t="s">
        <v>6870</v>
      </c>
      <c r="C2912" t="s">
        <v>143</v>
      </c>
      <c r="D2912" t="s">
        <v>7667</v>
      </c>
      <c r="E2912" t="s">
        <v>943</v>
      </c>
      <c r="F2912" t="s">
        <v>159</v>
      </c>
      <c r="G2912" t="s">
        <v>56</v>
      </c>
      <c r="H2912" t="s">
        <v>757</v>
      </c>
      <c r="I2912" t="s">
        <v>90</v>
      </c>
      <c r="J2912" t="s">
        <v>91</v>
      </c>
      <c r="K2912" t="s">
        <v>160</v>
      </c>
      <c r="L2912" t="s">
        <v>6874</v>
      </c>
      <c r="M2912" t="s">
        <v>2911</v>
      </c>
      <c r="N2912" t="s">
        <v>76</v>
      </c>
      <c r="O2912" t="s">
        <v>76</v>
      </c>
      <c r="P2912" t="s">
        <v>65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T2912" s="1" t="s">
        <v>78</v>
      </c>
      <c r="AU2912" s="1" t="s">
        <v>78</v>
      </c>
      <c r="AV2912" s="1">
        <v>0</v>
      </c>
      <c r="AW2912" s="1">
        <v>0</v>
      </c>
      <c r="AX2912" t="s">
        <v>160</v>
      </c>
    </row>
    <row r="2913" spans="1:50" x14ac:dyDescent="0.25">
      <c r="A2913" t="s">
        <v>7668</v>
      </c>
      <c r="B2913" t="s">
        <v>6870</v>
      </c>
      <c r="C2913" t="s">
        <v>6903</v>
      </c>
      <c r="D2913" t="s">
        <v>7669</v>
      </c>
      <c r="E2913" t="s">
        <v>76</v>
      </c>
      <c r="F2913" t="s">
        <v>2233</v>
      </c>
      <c r="G2913" t="s">
        <v>56</v>
      </c>
      <c r="H2913" t="s">
        <v>757</v>
      </c>
      <c r="I2913" t="s">
        <v>90</v>
      </c>
      <c r="J2913" t="s">
        <v>505</v>
      </c>
      <c r="K2913" t="s">
        <v>2234</v>
      </c>
      <c r="L2913" t="s">
        <v>6874</v>
      </c>
      <c r="M2913" t="s">
        <v>6905</v>
      </c>
      <c r="N2913" t="s">
        <v>76</v>
      </c>
      <c r="O2913" t="s">
        <v>76</v>
      </c>
      <c r="P2913" t="s">
        <v>65</v>
      </c>
      <c r="Q2913">
        <v>1</v>
      </c>
      <c r="R2913">
        <v>1</v>
      </c>
      <c r="S2913">
        <v>1</v>
      </c>
      <c r="T2913">
        <v>1</v>
      </c>
      <c r="U2913">
        <v>1</v>
      </c>
      <c r="V2913">
        <v>1</v>
      </c>
      <c r="W2913">
        <v>1</v>
      </c>
      <c r="X2913">
        <v>1</v>
      </c>
      <c r="Y2913">
        <v>1</v>
      </c>
      <c r="Z2913">
        <v>1</v>
      </c>
      <c r="AA2913">
        <v>1</v>
      </c>
      <c r="AB2913">
        <v>1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T2913" s="1">
        <v>397.77</v>
      </c>
      <c r="AU2913" s="1">
        <v>397.77</v>
      </c>
      <c r="AV2913" s="1">
        <v>0</v>
      </c>
      <c r="AW2913" s="1">
        <v>397.77</v>
      </c>
      <c r="AX2913" t="s">
        <v>2234</v>
      </c>
    </row>
    <row r="2914" spans="1:50" x14ac:dyDescent="0.25">
      <c r="A2914" t="s">
        <v>7670</v>
      </c>
      <c r="B2914" t="s">
        <v>6870</v>
      </c>
      <c r="C2914" t="s">
        <v>143</v>
      </c>
      <c r="D2914" t="s">
        <v>7671</v>
      </c>
      <c r="E2914" t="s">
        <v>1294</v>
      </c>
      <c r="F2914" t="s">
        <v>55</v>
      </c>
      <c r="G2914" t="s">
        <v>56</v>
      </c>
      <c r="H2914" t="s">
        <v>757</v>
      </c>
      <c r="I2914" t="s">
        <v>58</v>
      </c>
      <c r="J2914" t="s">
        <v>59</v>
      </c>
      <c r="K2914" t="s">
        <v>60</v>
      </c>
      <c r="L2914" t="s">
        <v>6874</v>
      </c>
      <c r="M2914" t="s">
        <v>2911</v>
      </c>
      <c r="N2914" t="s">
        <v>76</v>
      </c>
      <c r="O2914" t="s">
        <v>757</v>
      </c>
      <c r="P2914" t="s">
        <v>65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15</v>
      </c>
      <c r="AF2914">
        <v>0</v>
      </c>
      <c r="AG2914">
        <v>0</v>
      </c>
      <c r="AH2914">
        <v>0</v>
      </c>
      <c r="AI2914">
        <v>15</v>
      </c>
      <c r="AJ2914">
        <v>0</v>
      </c>
      <c r="AT2914" s="1">
        <v>586.72439999999995</v>
      </c>
      <c r="AU2914" s="1">
        <v>0</v>
      </c>
      <c r="AV2914" s="1">
        <v>8800.866</v>
      </c>
      <c r="AW2914" s="1">
        <v>0</v>
      </c>
      <c r="AX2914" t="s">
        <v>60</v>
      </c>
    </row>
    <row r="2915" spans="1:50" x14ac:dyDescent="0.25">
      <c r="A2915" t="s">
        <v>7672</v>
      </c>
      <c r="B2915" t="s">
        <v>6870</v>
      </c>
      <c r="C2915" t="s">
        <v>143</v>
      </c>
      <c r="D2915" t="s">
        <v>7673</v>
      </c>
      <c r="E2915" t="s">
        <v>2768</v>
      </c>
      <c r="F2915" t="s">
        <v>1267</v>
      </c>
      <c r="G2915" t="s">
        <v>56</v>
      </c>
      <c r="H2915" t="s">
        <v>757</v>
      </c>
      <c r="I2915" t="s">
        <v>90</v>
      </c>
      <c r="J2915" t="s">
        <v>91</v>
      </c>
      <c r="K2915" t="s">
        <v>1268</v>
      </c>
      <c r="L2915" t="s">
        <v>6874</v>
      </c>
      <c r="M2915" t="s">
        <v>2911</v>
      </c>
      <c r="N2915" t="s">
        <v>76</v>
      </c>
      <c r="O2915" t="s">
        <v>757</v>
      </c>
      <c r="P2915" t="s">
        <v>65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20</v>
      </c>
      <c r="AT2915" s="1">
        <v>499.46</v>
      </c>
      <c r="AU2915" s="1">
        <v>0</v>
      </c>
      <c r="AV2915" s="1">
        <v>0</v>
      </c>
      <c r="AW2915" s="1">
        <v>0</v>
      </c>
      <c r="AX2915" t="s">
        <v>1268</v>
      </c>
    </row>
    <row r="2916" spans="1:50" x14ac:dyDescent="0.25">
      <c r="A2916" t="s">
        <v>7674</v>
      </c>
      <c r="B2916" t="s">
        <v>6870</v>
      </c>
      <c r="C2916" t="s">
        <v>143</v>
      </c>
      <c r="D2916" t="s">
        <v>7675</v>
      </c>
      <c r="E2916" t="s">
        <v>6927</v>
      </c>
      <c r="F2916" t="s">
        <v>741</v>
      </c>
      <c r="G2916" t="s">
        <v>56</v>
      </c>
      <c r="H2916" t="s">
        <v>757</v>
      </c>
      <c r="I2916" t="s">
        <v>58</v>
      </c>
      <c r="J2916" t="s">
        <v>740</v>
      </c>
      <c r="K2916" t="s">
        <v>742</v>
      </c>
      <c r="L2916" t="s">
        <v>6874</v>
      </c>
      <c r="M2916" t="s">
        <v>2911</v>
      </c>
      <c r="N2916" t="s">
        <v>76</v>
      </c>
      <c r="O2916" t="s">
        <v>76</v>
      </c>
      <c r="P2916" t="s">
        <v>65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45</v>
      </c>
      <c r="AI2916">
        <v>45</v>
      </c>
      <c r="AJ2916">
        <v>30</v>
      </c>
      <c r="AT2916" s="1">
        <v>855.4135</v>
      </c>
      <c r="AU2916" s="1">
        <v>0</v>
      </c>
      <c r="AV2916" s="1">
        <v>38493.607499999998</v>
      </c>
      <c r="AW2916" s="1">
        <v>0</v>
      </c>
      <c r="AX2916" t="s">
        <v>742</v>
      </c>
    </row>
    <row r="2917" spans="1:50" x14ac:dyDescent="0.25">
      <c r="A2917" t="s">
        <v>7676</v>
      </c>
      <c r="B2917" t="s">
        <v>6870</v>
      </c>
      <c r="C2917" t="s">
        <v>791</v>
      </c>
      <c r="D2917" t="s">
        <v>7677</v>
      </c>
      <c r="E2917" t="s">
        <v>76</v>
      </c>
      <c r="F2917" t="s">
        <v>480</v>
      </c>
      <c r="G2917" t="s">
        <v>71</v>
      </c>
      <c r="H2917" t="s">
        <v>6036</v>
      </c>
      <c r="I2917" t="s">
        <v>73</v>
      </c>
      <c r="J2917" t="s">
        <v>481</v>
      </c>
      <c r="K2917" t="s">
        <v>482</v>
      </c>
      <c r="L2917" t="s">
        <v>6874</v>
      </c>
      <c r="M2917" t="s">
        <v>2911</v>
      </c>
      <c r="N2917" t="s">
        <v>76</v>
      </c>
      <c r="O2917" t="s">
        <v>76</v>
      </c>
      <c r="P2917" t="s">
        <v>110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T2917" s="1">
        <v>398.16</v>
      </c>
      <c r="AU2917" s="1">
        <v>0</v>
      </c>
      <c r="AV2917" s="1">
        <v>0</v>
      </c>
      <c r="AW2917" s="1">
        <v>0</v>
      </c>
      <c r="AX2917" t="s">
        <v>482</v>
      </c>
    </row>
    <row r="2918" spans="1:50" x14ac:dyDescent="0.25">
      <c r="A2918" t="s">
        <v>7678</v>
      </c>
      <c r="B2918" t="s">
        <v>6870</v>
      </c>
      <c r="C2918" t="s">
        <v>6885</v>
      </c>
      <c r="D2918" t="s">
        <v>7679</v>
      </c>
      <c r="E2918" t="s">
        <v>76</v>
      </c>
      <c r="F2918" t="s">
        <v>748</v>
      </c>
      <c r="G2918" t="s">
        <v>56</v>
      </c>
      <c r="H2918" t="s">
        <v>757</v>
      </c>
      <c r="I2918" t="s">
        <v>58</v>
      </c>
      <c r="J2918" t="s">
        <v>749</v>
      </c>
      <c r="K2918" t="s">
        <v>750</v>
      </c>
      <c r="L2918" t="s">
        <v>6874</v>
      </c>
      <c r="M2918" t="s">
        <v>6905</v>
      </c>
      <c r="N2918" t="s">
        <v>76</v>
      </c>
      <c r="O2918" t="s">
        <v>76</v>
      </c>
      <c r="P2918" t="s">
        <v>65</v>
      </c>
      <c r="Q2918">
        <v>1</v>
      </c>
      <c r="R2918">
        <v>1</v>
      </c>
      <c r="S2918">
        <v>1</v>
      </c>
      <c r="T2918">
        <v>1</v>
      </c>
      <c r="U2918">
        <v>1</v>
      </c>
      <c r="V2918">
        <v>1</v>
      </c>
      <c r="W2918">
        <v>1</v>
      </c>
      <c r="X2918">
        <v>1</v>
      </c>
      <c r="Y2918">
        <v>1</v>
      </c>
      <c r="Z2918">
        <v>1</v>
      </c>
      <c r="AA2918">
        <v>1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T2918" s="1">
        <v>719.92</v>
      </c>
      <c r="AU2918" s="1">
        <v>719.92</v>
      </c>
      <c r="AV2918" s="1">
        <v>0</v>
      </c>
      <c r="AW2918" s="1">
        <v>719.92</v>
      </c>
      <c r="AX2918" t="s">
        <v>750</v>
      </c>
    </row>
    <row r="2919" spans="1:50" x14ac:dyDescent="0.25">
      <c r="A2919" t="s">
        <v>7680</v>
      </c>
      <c r="B2919" t="s">
        <v>6870</v>
      </c>
      <c r="C2919" t="s">
        <v>143</v>
      </c>
      <c r="D2919" t="s">
        <v>7681</v>
      </c>
      <c r="E2919" t="s">
        <v>4329</v>
      </c>
      <c r="F2919" t="s">
        <v>1999</v>
      </c>
      <c r="G2919" t="s">
        <v>56</v>
      </c>
      <c r="H2919" t="s">
        <v>757</v>
      </c>
      <c r="I2919" t="s">
        <v>90</v>
      </c>
      <c r="J2919" t="s">
        <v>2000</v>
      </c>
      <c r="K2919" t="s">
        <v>2001</v>
      </c>
      <c r="L2919" t="s">
        <v>6874</v>
      </c>
      <c r="M2919" t="s">
        <v>2911</v>
      </c>
      <c r="N2919" t="s">
        <v>76</v>
      </c>
      <c r="O2919" t="s">
        <v>76</v>
      </c>
      <c r="P2919" t="s">
        <v>65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10</v>
      </c>
      <c r="AG2919">
        <v>19</v>
      </c>
      <c r="AH2919">
        <v>0</v>
      </c>
      <c r="AI2919">
        <v>29</v>
      </c>
      <c r="AJ2919">
        <v>0</v>
      </c>
      <c r="AT2919" s="1">
        <v>665.14</v>
      </c>
      <c r="AU2919" s="1">
        <v>0</v>
      </c>
      <c r="AV2919" s="1">
        <v>19289.060000000001</v>
      </c>
      <c r="AW2919" s="1">
        <v>0</v>
      </c>
      <c r="AX2919" t="s">
        <v>2001</v>
      </c>
    </row>
    <row r="2920" spans="1:50" x14ac:dyDescent="0.25">
      <c r="A2920" t="s">
        <v>7682</v>
      </c>
      <c r="B2920" t="s">
        <v>6870</v>
      </c>
      <c r="C2920" t="s">
        <v>6909</v>
      </c>
      <c r="D2920" t="s">
        <v>7683</v>
      </c>
      <c r="E2920" t="s">
        <v>76</v>
      </c>
      <c r="F2920" t="s">
        <v>504</v>
      </c>
      <c r="G2920" t="s">
        <v>56</v>
      </c>
      <c r="H2920" t="s">
        <v>757</v>
      </c>
      <c r="I2920" t="s">
        <v>90</v>
      </c>
      <c r="J2920" t="s">
        <v>505</v>
      </c>
      <c r="K2920" t="s">
        <v>506</v>
      </c>
      <c r="L2920" t="s">
        <v>6874</v>
      </c>
      <c r="M2920" t="s">
        <v>6887</v>
      </c>
      <c r="N2920" t="s">
        <v>76</v>
      </c>
      <c r="O2920" t="s">
        <v>76</v>
      </c>
      <c r="P2920" t="s">
        <v>65</v>
      </c>
      <c r="Q2920">
        <v>10</v>
      </c>
      <c r="R2920">
        <v>10</v>
      </c>
      <c r="S2920">
        <v>3</v>
      </c>
      <c r="T2920">
        <v>1</v>
      </c>
      <c r="U2920">
        <v>1</v>
      </c>
      <c r="V2920">
        <v>1</v>
      </c>
      <c r="W2920">
        <v>1</v>
      </c>
      <c r="X2920">
        <v>1</v>
      </c>
      <c r="Y2920">
        <v>1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250</v>
      </c>
      <c r="AT2920" s="1">
        <v>340.55</v>
      </c>
      <c r="AU2920" s="1">
        <v>3405.5</v>
      </c>
      <c r="AV2920" s="1">
        <v>0</v>
      </c>
      <c r="AW2920" s="1">
        <v>340.55</v>
      </c>
      <c r="AX2920" t="s">
        <v>506</v>
      </c>
    </row>
    <row r="2921" spans="1:50" x14ac:dyDescent="0.25">
      <c r="A2921" t="s">
        <v>7684</v>
      </c>
      <c r="B2921" t="s">
        <v>6870</v>
      </c>
      <c r="C2921" t="s">
        <v>171</v>
      </c>
      <c r="D2921" t="s">
        <v>7685</v>
      </c>
      <c r="E2921" t="s">
        <v>76</v>
      </c>
      <c r="F2921" t="s">
        <v>451</v>
      </c>
      <c r="G2921" t="s">
        <v>71</v>
      </c>
      <c r="H2921" t="s">
        <v>6890</v>
      </c>
      <c r="I2921" t="s">
        <v>73</v>
      </c>
      <c r="J2921" t="s">
        <v>452</v>
      </c>
      <c r="K2921" t="s">
        <v>453</v>
      </c>
      <c r="L2921" t="s">
        <v>6874</v>
      </c>
      <c r="M2921" t="s">
        <v>2911</v>
      </c>
      <c r="N2921" t="s">
        <v>76</v>
      </c>
      <c r="O2921" t="s">
        <v>76</v>
      </c>
      <c r="P2921" t="s">
        <v>110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630</v>
      </c>
      <c r="AI2921">
        <v>630</v>
      </c>
      <c r="AJ2921">
        <v>0</v>
      </c>
      <c r="AT2921" s="1">
        <v>519.47540000000004</v>
      </c>
      <c r="AU2921" s="1">
        <v>0</v>
      </c>
      <c r="AV2921" s="1">
        <v>327269.50200000004</v>
      </c>
      <c r="AW2921" s="1">
        <v>0</v>
      </c>
      <c r="AX2921" t="s">
        <v>453</v>
      </c>
    </row>
    <row r="2922" spans="1:50" x14ac:dyDescent="0.25">
      <c r="A2922" t="s">
        <v>7686</v>
      </c>
      <c r="B2922" t="s">
        <v>6870</v>
      </c>
      <c r="C2922" t="s">
        <v>6885</v>
      </c>
      <c r="D2922" t="s">
        <v>7687</v>
      </c>
      <c r="E2922" t="s">
        <v>76</v>
      </c>
      <c r="F2922" t="s">
        <v>741</v>
      </c>
      <c r="G2922" t="s">
        <v>56</v>
      </c>
      <c r="H2922" t="s">
        <v>757</v>
      </c>
      <c r="I2922" t="s">
        <v>58</v>
      </c>
      <c r="J2922" t="s">
        <v>740</v>
      </c>
      <c r="K2922" t="s">
        <v>742</v>
      </c>
      <c r="L2922" t="s">
        <v>6874</v>
      </c>
      <c r="M2922" t="s">
        <v>6881</v>
      </c>
      <c r="N2922" t="s">
        <v>76</v>
      </c>
      <c r="O2922" t="s">
        <v>76</v>
      </c>
      <c r="P2922" t="s">
        <v>65</v>
      </c>
      <c r="Q2922">
        <v>258</v>
      </c>
      <c r="R2922">
        <v>241</v>
      </c>
      <c r="S2922">
        <v>28</v>
      </c>
      <c r="T2922">
        <v>28</v>
      </c>
      <c r="U2922">
        <v>28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36</v>
      </c>
      <c r="AF2922">
        <v>0</v>
      </c>
      <c r="AG2922">
        <v>0</v>
      </c>
      <c r="AH2922">
        <v>252</v>
      </c>
      <c r="AI2922">
        <v>288</v>
      </c>
      <c r="AJ2922">
        <v>84</v>
      </c>
      <c r="AT2922" s="1">
        <v>747.4</v>
      </c>
      <c r="AU2922" s="1">
        <v>192829.19999999998</v>
      </c>
      <c r="AV2922" s="1">
        <v>215251.19999999998</v>
      </c>
      <c r="AW2922" s="1">
        <v>0</v>
      </c>
      <c r="AX2922" t="s">
        <v>742</v>
      </c>
    </row>
    <row r="2923" spans="1:50" x14ac:dyDescent="0.25">
      <c r="A2923" t="s">
        <v>7688</v>
      </c>
      <c r="B2923" t="s">
        <v>6870</v>
      </c>
      <c r="C2923" t="s">
        <v>6879</v>
      </c>
      <c r="D2923" t="s">
        <v>7689</v>
      </c>
      <c r="E2923" t="s">
        <v>76</v>
      </c>
      <c r="F2923" t="s">
        <v>306</v>
      </c>
      <c r="G2923" t="s">
        <v>56</v>
      </c>
      <c r="H2923" t="s">
        <v>757</v>
      </c>
      <c r="I2923" t="s">
        <v>90</v>
      </c>
      <c r="J2923" t="s">
        <v>307</v>
      </c>
      <c r="K2923" t="s">
        <v>308</v>
      </c>
      <c r="L2923" t="s">
        <v>6874</v>
      </c>
      <c r="M2923" t="s">
        <v>6979</v>
      </c>
      <c r="N2923" t="s">
        <v>76</v>
      </c>
      <c r="O2923" t="s">
        <v>64</v>
      </c>
      <c r="P2923" t="s">
        <v>65</v>
      </c>
      <c r="Q2923">
        <v>2418</v>
      </c>
      <c r="R2923">
        <v>2411</v>
      </c>
      <c r="S2923">
        <v>2279</v>
      </c>
      <c r="T2923">
        <v>2159</v>
      </c>
      <c r="U2923">
        <v>2159</v>
      </c>
      <c r="V2923">
        <v>24</v>
      </c>
      <c r="W2923">
        <v>24</v>
      </c>
      <c r="X2923">
        <v>24</v>
      </c>
      <c r="Y2923">
        <v>24</v>
      </c>
      <c r="Z2923">
        <v>24</v>
      </c>
      <c r="AA2923">
        <v>12</v>
      </c>
      <c r="AB2923">
        <v>0</v>
      </c>
      <c r="AC2923">
        <v>0</v>
      </c>
      <c r="AD2923">
        <v>0</v>
      </c>
      <c r="AE2923">
        <v>0</v>
      </c>
      <c r="AF2923">
        <v>696</v>
      </c>
      <c r="AG2923">
        <v>12</v>
      </c>
      <c r="AH2923">
        <v>0</v>
      </c>
      <c r="AI2923">
        <v>708</v>
      </c>
      <c r="AJ2923">
        <v>276</v>
      </c>
      <c r="AT2923" s="1">
        <v>449.86</v>
      </c>
      <c r="AU2923" s="1">
        <v>1087761.48</v>
      </c>
      <c r="AV2923" s="1">
        <v>318500.88</v>
      </c>
      <c r="AW2923" s="1">
        <v>10796.64</v>
      </c>
      <c r="AX2923" t="s">
        <v>308</v>
      </c>
    </row>
    <row r="2924" spans="1:50" x14ac:dyDescent="0.25">
      <c r="A2924" t="s">
        <v>8692</v>
      </c>
      <c r="B2924" t="s">
        <v>6870</v>
      </c>
      <c r="C2924" t="s">
        <v>143</v>
      </c>
      <c r="D2924" t="s">
        <v>8693</v>
      </c>
      <c r="E2924" t="s">
        <v>76</v>
      </c>
      <c r="F2924" t="s">
        <v>3274</v>
      </c>
      <c r="G2924" t="s">
        <v>56</v>
      </c>
      <c r="H2924" t="s">
        <v>757</v>
      </c>
      <c r="I2924" t="s">
        <v>2754</v>
      </c>
      <c r="J2924" t="s">
        <v>2755</v>
      </c>
      <c r="K2924" t="s">
        <v>3275</v>
      </c>
      <c r="L2924" t="s">
        <v>6874</v>
      </c>
      <c r="M2924" t="s">
        <v>2911</v>
      </c>
      <c r="N2924" t="s">
        <v>76</v>
      </c>
      <c r="O2924" t="s">
        <v>64</v>
      </c>
      <c r="P2924" t="s">
        <v>65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3</v>
      </c>
      <c r="AT2924" s="1" t="s">
        <v>78</v>
      </c>
      <c r="AU2924" s="1" t="s">
        <v>78</v>
      </c>
      <c r="AV2924" s="1">
        <v>0</v>
      </c>
      <c r="AW2924" s="1">
        <v>0</v>
      </c>
      <c r="AX2924" t="s">
        <v>3275</v>
      </c>
    </row>
    <row r="2925" spans="1:50" x14ac:dyDescent="0.25">
      <c r="A2925" t="s">
        <v>7690</v>
      </c>
      <c r="B2925" t="s">
        <v>6870</v>
      </c>
      <c r="C2925" t="s">
        <v>143</v>
      </c>
      <c r="D2925" t="s">
        <v>7691</v>
      </c>
      <c r="E2925" t="s">
        <v>76</v>
      </c>
      <c r="F2925" t="s">
        <v>306</v>
      </c>
      <c r="G2925" t="s">
        <v>56</v>
      </c>
      <c r="H2925" t="s">
        <v>6873</v>
      </c>
      <c r="I2925" t="s">
        <v>90</v>
      </c>
      <c r="J2925" t="s">
        <v>307</v>
      </c>
      <c r="K2925" t="s">
        <v>308</v>
      </c>
      <c r="L2925" t="s">
        <v>6874</v>
      </c>
      <c r="M2925" t="s">
        <v>2911</v>
      </c>
      <c r="N2925" t="s">
        <v>76</v>
      </c>
      <c r="O2925" t="s">
        <v>64</v>
      </c>
      <c r="P2925" t="s">
        <v>6875</v>
      </c>
      <c r="Q2925">
        <v>5</v>
      </c>
      <c r="R2925">
        <v>5</v>
      </c>
      <c r="S2925">
        <v>5</v>
      </c>
      <c r="T2925">
        <v>5</v>
      </c>
      <c r="U2925">
        <v>5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75</v>
      </c>
      <c r="AG2925">
        <v>0</v>
      </c>
      <c r="AH2925">
        <v>0</v>
      </c>
      <c r="AI2925">
        <v>75</v>
      </c>
      <c r="AJ2925">
        <v>75</v>
      </c>
      <c r="AT2925" s="1">
        <v>450.29880000000003</v>
      </c>
      <c r="AU2925" s="1">
        <v>2251.4940000000001</v>
      </c>
      <c r="AV2925" s="1">
        <v>33772.410000000003</v>
      </c>
      <c r="AW2925" s="1">
        <v>0</v>
      </c>
      <c r="AX2925" t="s">
        <v>308</v>
      </c>
    </row>
    <row r="2926" spans="1:50" x14ac:dyDescent="0.25">
      <c r="A2926" t="s">
        <v>7692</v>
      </c>
      <c r="B2926" t="s">
        <v>6870</v>
      </c>
      <c r="C2926" t="s">
        <v>143</v>
      </c>
      <c r="D2926" t="s">
        <v>7693</v>
      </c>
      <c r="E2926" t="s">
        <v>76</v>
      </c>
      <c r="F2926" t="s">
        <v>1848</v>
      </c>
      <c r="G2926" t="s">
        <v>56</v>
      </c>
      <c r="H2926" t="s">
        <v>757</v>
      </c>
      <c r="I2926" t="s">
        <v>1849</v>
      </c>
      <c r="J2926" t="s">
        <v>1850</v>
      </c>
      <c r="K2926" t="s">
        <v>1851</v>
      </c>
      <c r="L2926" t="s">
        <v>6874</v>
      </c>
      <c r="M2926" t="s">
        <v>2911</v>
      </c>
      <c r="N2926" t="s">
        <v>76</v>
      </c>
      <c r="O2926" t="s">
        <v>757</v>
      </c>
      <c r="P2926" t="s">
        <v>65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T2926" s="1" t="s">
        <v>78</v>
      </c>
      <c r="AU2926" s="1" t="s">
        <v>78</v>
      </c>
      <c r="AV2926" s="1">
        <v>0</v>
      </c>
      <c r="AW2926" s="1">
        <v>0</v>
      </c>
      <c r="AX2926" t="s">
        <v>1851</v>
      </c>
    </row>
    <row r="2927" spans="1:50" x14ac:dyDescent="0.25">
      <c r="A2927" t="s">
        <v>7694</v>
      </c>
      <c r="B2927" t="s">
        <v>6870</v>
      </c>
      <c r="C2927" t="s">
        <v>143</v>
      </c>
      <c r="D2927" t="s">
        <v>7695</v>
      </c>
      <c r="E2927" t="s">
        <v>76</v>
      </c>
      <c r="F2927" t="s">
        <v>741</v>
      </c>
      <c r="G2927" t="s">
        <v>56</v>
      </c>
      <c r="H2927" t="s">
        <v>757</v>
      </c>
      <c r="I2927" t="s">
        <v>58</v>
      </c>
      <c r="J2927" t="s">
        <v>740</v>
      </c>
      <c r="K2927" t="s">
        <v>742</v>
      </c>
      <c r="L2927" t="s">
        <v>6874</v>
      </c>
      <c r="M2927" t="s">
        <v>2911</v>
      </c>
      <c r="N2927" t="s">
        <v>76</v>
      </c>
      <c r="O2927" t="s">
        <v>76</v>
      </c>
      <c r="P2927" t="s">
        <v>65</v>
      </c>
      <c r="Q2927">
        <v>49</v>
      </c>
      <c r="R2927">
        <v>49</v>
      </c>
      <c r="S2927">
        <v>49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168</v>
      </c>
      <c r="AI2927">
        <v>168</v>
      </c>
      <c r="AJ2927">
        <v>250</v>
      </c>
      <c r="AT2927" s="1">
        <v>759.08619999999996</v>
      </c>
      <c r="AU2927" s="1">
        <v>37195.2238</v>
      </c>
      <c r="AV2927" s="1">
        <v>127526.4816</v>
      </c>
      <c r="AW2927" s="1">
        <v>0</v>
      </c>
      <c r="AX2927" t="s">
        <v>742</v>
      </c>
    </row>
    <row r="2928" spans="1:50" x14ac:dyDescent="0.25">
      <c r="A2928" t="s">
        <v>7696</v>
      </c>
      <c r="B2928" t="s">
        <v>6870</v>
      </c>
      <c r="C2928" t="s">
        <v>6885</v>
      </c>
      <c r="D2928" t="s">
        <v>7697</v>
      </c>
      <c r="E2928" t="s">
        <v>76</v>
      </c>
      <c r="F2928" t="s">
        <v>409</v>
      </c>
      <c r="G2928" t="s">
        <v>56</v>
      </c>
      <c r="H2928" t="s">
        <v>757</v>
      </c>
      <c r="I2928" t="s">
        <v>90</v>
      </c>
      <c r="J2928" t="s">
        <v>307</v>
      </c>
      <c r="K2928" t="s">
        <v>410</v>
      </c>
      <c r="L2928" t="s">
        <v>6874</v>
      </c>
      <c r="M2928" t="s">
        <v>6905</v>
      </c>
      <c r="N2928" t="s">
        <v>76</v>
      </c>
      <c r="O2928" t="s">
        <v>76</v>
      </c>
      <c r="P2928" t="s">
        <v>65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T2928" s="1" t="s">
        <v>78</v>
      </c>
      <c r="AU2928" s="1" t="s">
        <v>78</v>
      </c>
      <c r="AV2928" s="1">
        <v>0</v>
      </c>
      <c r="AW2928" s="1">
        <v>0</v>
      </c>
      <c r="AX2928" t="s">
        <v>410</v>
      </c>
    </row>
    <row r="2929" spans="1:50" x14ac:dyDescent="0.25">
      <c r="A2929" t="s">
        <v>7698</v>
      </c>
      <c r="B2929" t="s">
        <v>6870</v>
      </c>
      <c r="C2929" t="s">
        <v>6885</v>
      </c>
      <c r="D2929" t="s">
        <v>7699</v>
      </c>
      <c r="E2929" t="s">
        <v>76</v>
      </c>
      <c r="F2929" t="s">
        <v>1789</v>
      </c>
      <c r="G2929" t="s">
        <v>56</v>
      </c>
      <c r="H2929" t="s">
        <v>757</v>
      </c>
      <c r="I2929" t="s">
        <v>58</v>
      </c>
      <c r="J2929" t="s">
        <v>1790</v>
      </c>
      <c r="K2929" t="s">
        <v>1791</v>
      </c>
      <c r="L2929" t="s">
        <v>6874</v>
      </c>
      <c r="M2929" t="s">
        <v>6887</v>
      </c>
      <c r="N2929" t="s">
        <v>76</v>
      </c>
      <c r="O2929" t="s">
        <v>76</v>
      </c>
      <c r="P2929" t="s">
        <v>65</v>
      </c>
      <c r="Q2929">
        <v>650</v>
      </c>
      <c r="R2929">
        <v>649</v>
      </c>
      <c r="S2929">
        <v>649</v>
      </c>
      <c r="T2929">
        <v>649</v>
      </c>
      <c r="U2929">
        <v>649</v>
      </c>
      <c r="V2929">
        <v>587</v>
      </c>
      <c r="W2929">
        <v>503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168</v>
      </c>
      <c r="AI2929">
        <v>168</v>
      </c>
      <c r="AJ2929">
        <v>0</v>
      </c>
      <c r="AT2929" s="1">
        <v>581.35</v>
      </c>
      <c r="AU2929" s="1">
        <v>377877.5</v>
      </c>
      <c r="AV2929" s="1">
        <v>97666.8</v>
      </c>
      <c r="AW2929" s="1">
        <v>0</v>
      </c>
      <c r="AX2929" t="s">
        <v>1791</v>
      </c>
    </row>
    <row r="2930" spans="1:50" x14ac:dyDescent="0.25">
      <c r="A2930" t="s">
        <v>7700</v>
      </c>
      <c r="B2930" t="s">
        <v>6870</v>
      </c>
      <c r="C2930" t="s">
        <v>7108</v>
      </c>
      <c r="D2930" t="s">
        <v>7701</v>
      </c>
      <c r="E2930" t="s">
        <v>76</v>
      </c>
      <c r="F2930" t="s">
        <v>3591</v>
      </c>
      <c r="G2930" t="s">
        <v>116</v>
      </c>
      <c r="H2930" t="s">
        <v>117</v>
      </c>
      <c r="I2930" t="s">
        <v>117</v>
      </c>
      <c r="J2930" t="s">
        <v>3592</v>
      </c>
      <c r="K2930" t="s">
        <v>3593</v>
      </c>
      <c r="L2930" t="s">
        <v>6874</v>
      </c>
      <c r="M2930" t="s">
        <v>2911</v>
      </c>
      <c r="N2930" t="s">
        <v>76</v>
      </c>
      <c r="O2930" t="s">
        <v>76</v>
      </c>
      <c r="P2930" t="s">
        <v>120</v>
      </c>
      <c r="Q2930">
        <v>1526</v>
      </c>
      <c r="R2930">
        <v>1525</v>
      </c>
      <c r="S2930">
        <v>1525</v>
      </c>
      <c r="T2930">
        <v>1525</v>
      </c>
      <c r="U2930">
        <v>1525</v>
      </c>
      <c r="V2930">
        <v>1525</v>
      </c>
      <c r="W2930">
        <v>1525</v>
      </c>
      <c r="X2930">
        <v>1525</v>
      </c>
      <c r="Y2930">
        <v>1525</v>
      </c>
      <c r="Z2930">
        <v>1525</v>
      </c>
      <c r="AA2930">
        <v>1525</v>
      </c>
      <c r="AB2930">
        <v>910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T2930" s="1">
        <v>332.11</v>
      </c>
      <c r="AU2930" s="1">
        <v>506799.86000000004</v>
      </c>
      <c r="AV2930" s="1">
        <v>0</v>
      </c>
      <c r="AW2930" s="1">
        <v>506467.75</v>
      </c>
      <c r="AX2930" t="s">
        <v>3593</v>
      </c>
    </row>
    <row r="2931" spans="1:50" x14ac:dyDescent="0.25">
      <c r="A2931" t="s">
        <v>7702</v>
      </c>
      <c r="B2931" t="s">
        <v>6870</v>
      </c>
      <c r="C2931" t="s">
        <v>143</v>
      </c>
      <c r="D2931" t="s">
        <v>7703</v>
      </c>
      <c r="E2931" t="s">
        <v>76</v>
      </c>
      <c r="F2931" t="s">
        <v>708</v>
      </c>
      <c r="G2931" t="s">
        <v>56</v>
      </c>
      <c r="H2931" t="s">
        <v>757</v>
      </c>
      <c r="I2931" t="s">
        <v>58</v>
      </c>
      <c r="J2931" t="s">
        <v>709</v>
      </c>
      <c r="K2931" t="s">
        <v>710</v>
      </c>
      <c r="L2931" t="s">
        <v>6874</v>
      </c>
      <c r="M2931" t="s">
        <v>2911</v>
      </c>
      <c r="N2931" t="s">
        <v>76</v>
      </c>
      <c r="O2931" t="s">
        <v>76</v>
      </c>
      <c r="P2931" t="s">
        <v>65</v>
      </c>
      <c r="Q2931">
        <v>106</v>
      </c>
      <c r="R2931">
        <v>106</v>
      </c>
      <c r="S2931">
        <v>22</v>
      </c>
      <c r="T2931">
        <v>22</v>
      </c>
      <c r="U2931">
        <v>22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84</v>
      </c>
      <c r="AI2931">
        <v>84</v>
      </c>
      <c r="AJ2931">
        <v>0</v>
      </c>
      <c r="AT2931" s="1">
        <v>859.78510000000006</v>
      </c>
      <c r="AU2931" s="1">
        <v>91137.220600000001</v>
      </c>
      <c r="AV2931" s="1">
        <v>72221.948400000008</v>
      </c>
      <c r="AW2931" s="1">
        <v>0</v>
      </c>
      <c r="AX2931" t="s">
        <v>710</v>
      </c>
    </row>
    <row r="2932" spans="1:50" x14ac:dyDescent="0.25">
      <c r="A2932" t="s">
        <v>7704</v>
      </c>
      <c r="B2932" t="s">
        <v>6870</v>
      </c>
      <c r="C2932" t="s">
        <v>3349</v>
      </c>
      <c r="D2932" t="s">
        <v>7705</v>
      </c>
      <c r="E2932" t="s">
        <v>76</v>
      </c>
      <c r="F2932" t="s">
        <v>206</v>
      </c>
      <c r="G2932" t="s">
        <v>71</v>
      </c>
      <c r="H2932" t="s">
        <v>6036</v>
      </c>
      <c r="I2932" t="s">
        <v>133</v>
      </c>
      <c r="J2932" t="s">
        <v>207</v>
      </c>
      <c r="K2932" t="s">
        <v>208</v>
      </c>
      <c r="L2932" t="s">
        <v>6874</v>
      </c>
      <c r="M2932" t="s">
        <v>2911</v>
      </c>
      <c r="N2932" t="s">
        <v>76</v>
      </c>
      <c r="O2932" t="s">
        <v>76</v>
      </c>
      <c r="P2932" t="s">
        <v>110</v>
      </c>
      <c r="Q2932">
        <v>2</v>
      </c>
      <c r="R2932">
        <v>2</v>
      </c>
      <c r="S2932">
        <v>2</v>
      </c>
      <c r="T2932">
        <v>2</v>
      </c>
      <c r="U2932">
        <v>2</v>
      </c>
      <c r="V2932">
        <v>2</v>
      </c>
      <c r="W2932">
        <v>2</v>
      </c>
      <c r="X2932">
        <v>2</v>
      </c>
      <c r="Y2932">
        <v>2</v>
      </c>
      <c r="Z2932">
        <v>2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T2932" s="1">
        <v>1183.73</v>
      </c>
      <c r="AU2932" s="1">
        <v>2367.46</v>
      </c>
      <c r="AV2932" s="1">
        <v>0</v>
      </c>
      <c r="AW2932" s="1">
        <v>2367.46</v>
      </c>
      <c r="AX2932" t="s">
        <v>208</v>
      </c>
    </row>
    <row r="2933" spans="1:50" x14ac:dyDescent="0.25">
      <c r="A2933" t="s">
        <v>7706</v>
      </c>
      <c r="B2933" t="s">
        <v>6870</v>
      </c>
      <c r="C2933" t="s">
        <v>6879</v>
      </c>
      <c r="D2933" t="s">
        <v>7707</v>
      </c>
      <c r="E2933" t="s">
        <v>76</v>
      </c>
      <c r="F2933" t="s">
        <v>612</v>
      </c>
      <c r="G2933" t="s">
        <v>56</v>
      </c>
      <c r="H2933" t="s">
        <v>757</v>
      </c>
      <c r="I2933" t="s">
        <v>90</v>
      </c>
      <c r="J2933" t="s">
        <v>307</v>
      </c>
      <c r="K2933" t="s">
        <v>613</v>
      </c>
      <c r="L2933" t="s">
        <v>6874</v>
      </c>
      <c r="M2933" t="s">
        <v>7124</v>
      </c>
      <c r="N2933" t="s">
        <v>76</v>
      </c>
      <c r="O2933" t="s">
        <v>64</v>
      </c>
      <c r="P2933" t="s">
        <v>65</v>
      </c>
      <c r="Q2933">
        <v>10</v>
      </c>
      <c r="R2933">
        <v>10</v>
      </c>
      <c r="S2933">
        <v>10</v>
      </c>
      <c r="T2933">
        <v>10</v>
      </c>
      <c r="U2933">
        <v>10</v>
      </c>
      <c r="V2933">
        <v>10</v>
      </c>
      <c r="W2933">
        <v>10</v>
      </c>
      <c r="X2933">
        <v>10</v>
      </c>
      <c r="Y2933">
        <v>10</v>
      </c>
      <c r="Z2933">
        <v>10</v>
      </c>
      <c r="AA2933">
        <v>10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T2933" s="1">
        <v>374.5</v>
      </c>
      <c r="AU2933" s="1">
        <v>3745</v>
      </c>
      <c r="AV2933" s="1">
        <v>0</v>
      </c>
      <c r="AW2933" s="1">
        <v>3745</v>
      </c>
      <c r="AX2933" t="s">
        <v>613</v>
      </c>
    </row>
    <row r="2934" spans="1:50" x14ac:dyDescent="0.25">
      <c r="A2934" t="s">
        <v>7708</v>
      </c>
      <c r="B2934" t="s">
        <v>6870</v>
      </c>
      <c r="C2934" t="s">
        <v>3349</v>
      </c>
      <c r="D2934" t="s">
        <v>7709</v>
      </c>
      <c r="E2934" t="s">
        <v>76</v>
      </c>
      <c r="F2934" t="s">
        <v>965</v>
      </c>
      <c r="G2934" t="s">
        <v>71</v>
      </c>
      <c r="H2934" t="s">
        <v>6036</v>
      </c>
      <c r="I2934" t="s">
        <v>230</v>
      </c>
      <c r="J2934" t="s">
        <v>966</v>
      </c>
      <c r="K2934" t="s">
        <v>967</v>
      </c>
      <c r="L2934" t="s">
        <v>6874</v>
      </c>
      <c r="M2934" t="s">
        <v>2911</v>
      </c>
      <c r="N2934" t="s">
        <v>76</v>
      </c>
      <c r="O2934" t="s">
        <v>76</v>
      </c>
      <c r="P2934" t="s">
        <v>110</v>
      </c>
      <c r="Q2934">
        <v>1</v>
      </c>
      <c r="R2934">
        <v>1</v>
      </c>
      <c r="S2934">
        <v>1</v>
      </c>
      <c r="T2934">
        <v>1</v>
      </c>
      <c r="U2934">
        <v>1</v>
      </c>
      <c r="V2934">
        <v>1</v>
      </c>
      <c r="W2934">
        <v>1</v>
      </c>
      <c r="X2934">
        <v>1</v>
      </c>
      <c r="Y2934">
        <v>1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T2934" s="1">
        <v>187.14</v>
      </c>
      <c r="AU2934" s="1">
        <v>187.14</v>
      </c>
      <c r="AV2934" s="1">
        <v>0</v>
      </c>
      <c r="AW2934" s="1">
        <v>187.14</v>
      </c>
      <c r="AX2934" t="s">
        <v>967</v>
      </c>
    </row>
    <row r="2935" spans="1:50" x14ac:dyDescent="0.25">
      <c r="A2935" t="s">
        <v>7710</v>
      </c>
      <c r="B2935" t="s">
        <v>6870</v>
      </c>
      <c r="C2935" t="s">
        <v>3349</v>
      </c>
      <c r="D2935" t="s">
        <v>7711</v>
      </c>
      <c r="E2935" t="s">
        <v>76</v>
      </c>
      <c r="F2935" t="s">
        <v>1214</v>
      </c>
      <c r="G2935" t="s">
        <v>71</v>
      </c>
      <c r="H2935" t="s">
        <v>757</v>
      </c>
      <c r="I2935" t="s">
        <v>107</v>
      </c>
      <c r="J2935" t="s">
        <v>1215</v>
      </c>
      <c r="K2935" t="s">
        <v>1216</v>
      </c>
      <c r="L2935" t="s">
        <v>6874</v>
      </c>
      <c r="M2935" t="s">
        <v>2911</v>
      </c>
      <c r="N2935" t="s">
        <v>76</v>
      </c>
      <c r="O2935" t="s">
        <v>76</v>
      </c>
      <c r="P2935" t="s">
        <v>65</v>
      </c>
      <c r="Q2935">
        <v>578</v>
      </c>
      <c r="R2935">
        <v>572</v>
      </c>
      <c r="S2935">
        <v>572</v>
      </c>
      <c r="T2935">
        <v>572</v>
      </c>
      <c r="U2935">
        <v>572</v>
      </c>
      <c r="V2935">
        <v>302</v>
      </c>
      <c r="W2935">
        <v>32</v>
      </c>
      <c r="X2935">
        <v>32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T2935" s="1">
        <v>578.64</v>
      </c>
      <c r="AU2935" s="1">
        <v>334453.92</v>
      </c>
      <c r="AV2935" s="1">
        <v>0</v>
      </c>
      <c r="AW2935" s="1">
        <v>18516.48</v>
      </c>
      <c r="AX2935" t="s">
        <v>1216</v>
      </c>
    </row>
    <row r="2936" spans="1:50" x14ac:dyDescent="0.25">
      <c r="A2936" t="s">
        <v>8247</v>
      </c>
      <c r="B2936" t="s">
        <v>6870</v>
      </c>
      <c r="C2936" t="s">
        <v>171</v>
      </c>
      <c r="D2936" t="s">
        <v>8248</v>
      </c>
      <c r="E2936" t="s">
        <v>76</v>
      </c>
      <c r="F2936" t="s">
        <v>451</v>
      </c>
      <c r="G2936" t="s">
        <v>71</v>
      </c>
      <c r="H2936" t="s">
        <v>6036</v>
      </c>
      <c r="I2936" t="s">
        <v>73</v>
      </c>
      <c r="J2936" t="s">
        <v>452</v>
      </c>
      <c r="K2936" t="s">
        <v>453</v>
      </c>
      <c r="L2936" t="s">
        <v>6874</v>
      </c>
      <c r="M2936" t="s">
        <v>2911</v>
      </c>
      <c r="N2936" t="s">
        <v>76</v>
      </c>
      <c r="O2936" t="s">
        <v>76</v>
      </c>
      <c r="P2936" t="s">
        <v>110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1460</v>
      </c>
      <c r="AI2936">
        <v>1460</v>
      </c>
      <c r="AJ2936">
        <v>0</v>
      </c>
      <c r="AT2936" s="1">
        <v>541.18169999999998</v>
      </c>
      <c r="AU2936" s="1">
        <v>0</v>
      </c>
      <c r="AV2936" s="1">
        <v>790125.28200000001</v>
      </c>
      <c r="AW2936" s="1">
        <v>0</v>
      </c>
      <c r="AX2936" t="s">
        <v>453</v>
      </c>
    </row>
    <row r="2937" spans="1:50" x14ac:dyDescent="0.25">
      <c r="A2937" t="s">
        <v>7712</v>
      </c>
      <c r="B2937" t="s">
        <v>6870</v>
      </c>
      <c r="C2937" t="s">
        <v>6909</v>
      </c>
      <c r="D2937" t="s">
        <v>7713</v>
      </c>
      <c r="E2937" t="s">
        <v>76</v>
      </c>
      <c r="F2937" t="s">
        <v>504</v>
      </c>
      <c r="G2937" t="s">
        <v>56</v>
      </c>
      <c r="H2937" t="s">
        <v>757</v>
      </c>
      <c r="I2937" t="s">
        <v>90</v>
      </c>
      <c r="J2937" t="s">
        <v>505</v>
      </c>
      <c r="K2937" t="s">
        <v>506</v>
      </c>
      <c r="L2937" t="s">
        <v>6874</v>
      </c>
      <c r="M2937" t="s">
        <v>6881</v>
      </c>
      <c r="N2937" t="s">
        <v>76</v>
      </c>
      <c r="O2937" t="s">
        <v>76</v>
      </c>
      <c r="P2937" t="s">
        <v>65</v>
      </c>
      <c r="Q2937">
        <v>158</v>
      </c>
      <c r="R2937">
        <v>116</v>
      </c>
      <c r="S2937">
        <v>116</v>
      </c>
      <c r="T2937">
        <v>20</v>
      </c>
      <c r="U2937">
        <v>20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696</v>
      </c>
      <c r="AG2937">
        <v>0</v>
      </c>
      <c r="AH2937">
        <v>0</v>
      </c>
      <c r="AI2937">
        <v>696</v>
      </c>
      <c r="AJ2937">
        <v>120</v>
      </c>
      <c r="AT2937" s="1">
        <v>491.19</v>
      </c>
      <c r="AU2937" s="1">
        <v>77608.02</v>
      </c>
      <c r="AV2937" s="1">
        <v>341868.24</v>
      </c>
      <c r="AW2937" s="1">
        <v>0</v>
      </c>
      <c r="AX2937" t="s">
        <v>506</v>
      </c>
    </row>
    <row r="2938" spans="1:50" x14ac:dyDescent="0.25">
      <c r="A2938" t="s">
        <v>7714</v>
      </c>
      <c r="B2938" t="s">
        <v>6870</v>
      </c>
      <c r="C2938" t="s">
        <v>3349</v>
      </c>
      <c r="D2938" t="s">
        <v>7715</v>
      </c>
      <c r="E2938" t="s">
        <v>76</v>
      </c>
      <c r="F2938" t="s">
        <v>556</v>
      </c>
      <c r="G2938" t="s">
        <v>71</v>
      </c>
      <c r="H2938" t="s">
        <v>6036</v>
      </c>
      <c r="I2938" t="s">
        <v>355</v>
      </c>
      <c r="J2938" t="s">
        <v>557</v>
      </c>
      <c r="K2938" t="s">
        <v>558</v>
      </c>
      <c r="L2938" t="s">
        <v>6874</v>
      </c>
      <c r="M2938" t="s">
        <v>2911</v>
      </c>
      <c r="N2938" t="s">
        <v>76</v>
      </c>
      <c r="O2938" t="s">
        <v>6036</v>
      </c>
      <c r="P2938" t="s">
        <v>110</v>
      </c>
      <c r="Q2938">
        <v>93</v>
      </c>
      <c r="R2938">
        <v>91</v>
      </c>
      <c r="S2938">
        <v>91</v>
      </c>
      <c r="T2938">
        <v>91</v>
      </c>
      <c r="U2938">
        <v>91</v>
      </c>
      <c r="V2938">
        <v>38</v>
      </c>
      <c r="W2938">
        <v>2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T2938" s="1">
        <v>784.94</v>
      </c>
      <c r="AU2938" s="1">
        <v>72999.42</v>
      </c>
      <c r="AV2938" s="1">
        <v>0</v>
      </c>
      <c r="AW2938" s="1">
        <v>0</v>
      </c>
      <c r="AX2938" t="s">
        <v>558</v>
      </c>
    </row>
    <row r="2939" spans="1:50" x14ac:dyDescent="0.25">
      <c r="A2939" t="s">
        <v>7716</v>
      </c>
      <c r="B2939" t="s">
        <v>6870</v>
      </c>
      <c r="C2939" t="s">
        <v>6909</v>
      </c>
      <c r="D2939" t="s">
        <v>7717</v>
      </c>
      <c r="E2939" t="s">
        <v>76</v>
      </c>
      <c r="F2939" t="s">
        <v>306</v>
      </c>
      <c r="G2939" t="s">
        <v>56</v>
      </c>
      <c r="H2939" t="s">
        <v>6873</v>
      </c>
      <c r="I2939" t="s">
        <v>90</v>
      </c>
      <c r="J2939" t="s">
        <v>307</v>
      </c>
      <c r="K2939" t="s">
        <v>308</v>
      </c>
      <c r="L2939" t="s">
        <v>6874</v>
      </c>
      <c r="M2939" t="s">
        <v>7718</v>
      </c>
      <c r="N2939" t="s">
        <v>76</v>
      </c>
      <c r="O2939" t="s">
        <v>64</v>
      </c>
      <c r="P2939" t="s">
        <v>6875</v>
      </c>
      <c r="Q2939">
        <v>4</v>
      </c>
      <c r="R2939">
        <v>4</v>
      </c>
      <c r="S2939">
        <v>4</v>
      </c>
      <c r="T2939">
        <v>4</v>
      </c>
      <c r="U2939">
        <v>4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150</v>
      </c>
      <c r="AG2939">
        <v>0</v>
      </c>
      <c r="AH2939">
        <v>0</v>
      </c>
      <c r="AI2939">
        <v>150</v>
      </c>
      <c r="AJ2939">
        <v>150</v>
      </c>
      <c r="AT2939" s="1">
        <v>278.37889999999999</v>
      </c>
      <c r="AU2939" s="1">
        <v>1113.5155999999999</v>
      </c>
      <c r="AV2939" s="1">
        <v>41756.834999999999</v>
      </c>
      <c r="AW2939" s="1">
        <v>0</v>
      </c>
      <c r="AX2939" t="s">
        <v>308</v>
      </c>
    </row>
    <row r="2940" spans="1:50" x14ac:dyDescent="0.25">
      <c r="A2940" t="s">
        <v>7719</v>
      </c>
      <c r="B2940" t="s">
        <v>6870</v>
      </c>
      <c r="C2940" t="s">
        <v>143</v>
      </c>
      <c r="D2940" t="s">
        <v>7720</v>
      </c>
      <c r="E2940" t="s">
        <v>3876</v>
      </c>
      <c r="F2940" t="s">
        <v>409</v>
      </c>
      <c r="G2940" t="s">
        <v>56</v>
      </c>
      <c r="H2940" t="s">
        <v>757</v>
      </c>
      <c r="I2940" t="s">
        <v>90</v>
      </c>
      <c r="J2940" t="s">
        <v>307</v>
      </c>
      <c r="K2940" t="s">
        <v>410</v>
      </c>
      <c r="L2940" t="s">
        <v>6874</v>
      </c>
      <c r="M2940" t="s">
        <v>2911</v>
      </c>
      <c r="N2940" t="s">
        <v>76</v>
      </c>
      <c r="O2940" t="s">
        <v>76</v>
      </c>
      <c r="P2940" t="s">
        <v>65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T2940" s="1" t="s">
        <v>78</v>
      </c>
      <c r="AU2940" s="1" t="s">
        <v>78</v>
      </c>
      <c r="AV2940" s="1">
        <v>0</v>
      </c>
      <c r="AW2940" s="1">
        <v>0</v>
      </c>
      <c r="AX2940" t="s">
        <v>410</v>
      </c>
    </row>
    <row r="2941" spans="1:50" x14ac:dyDescent="0.25">
      <c r="A2941" t="s">
        <v>8577</v>
      </c>
      <c r="B2941" t="s">
        <v>6870</v>
      </c>
      <c r="C2941" t="s">
        <v>171</v>
      </c>
      <c r="D2941" t="s">
        <v>8578</v>
      </c>
      <c r="E2941" t="s">
        <v>76</v>
      </c>
      <c r="F2941" t="s">
        <v>1808</v>
      </c>
      <c r="G2941" t="s">
        <v>71</v>
      </c>
      <c r="H2941" t="s">
        <v>6890</v>
      </c>
      <c r="I2941" t="s">
        <v>73</v>
      </c>
      <c r="J2941" t="s">
        <v>1809</v>
      </c>
      <c r="K2941" t="s">
        <v>1810</v>
      </c>
      <c r="L2941" t="s">
        <v>6874</v>
      </c>
      <c r="M2941" t="s">
        <v>2911</v>
      </c>
      <c r="N2941" t="s">
        <v>76</v>
      </c>
      <c r="O2941" t="s">
        <v>76</v>
      </c>
      <c r="P2941" t="s">
        <v>110</v>
      </c>
      <c r="Q2941">
        <v>59</v>
      </c>
      <c r="R2941">
        <v>59</v>
      </c>
      <c r="S2941">
        <v>35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24</v>
      </c>
      <c r="AF2941">
        <v>0</v>
      </c>
      <c r="AG2941">
        <v>0</v>
      </c>
      <c r="AH2941">
        <v>72</v>
      </c>
      <c r="AI2941">
        <v>96</v>
      </c>
      <c r="AJ2941">
        <v>72</v>
      </c>
      <c r="AT2941" s="1">
        <v>561.68359999999996</v>
      </c>
      <c r="AU2941" s="1">
        <v>33139.332399999999</v>
      </c>
      <c r="AV2941" s="1">
        <v>53921.625599999999</v>
      </c>
      <c r="AW2941" s="1">
        <v>0</v>
      </c>
      <c r="AX2941" t="s">
        <v>1810</v>
      </c>
    </row>
    <row r="2942" spans="1:50" x14ac:dyDescent="0.25">
      <c r="A2942" t="s">
        <v>7721</v>
      </c>
      <c r="B2942" t="s">
        <v>6870</v>
      </c>
      <c r="C2942" t="s">
        <v>6879</v>
      </c>
      <c r="D2942" t="s">
        <v>7722</v>
      </c>
      <c r="E2942" t="s">
        <v>76</v>
      </c>
      <c r="F2942" t="s">
        <v>755</v>
      </c>
      <c r="G2942" t="s">
        <v>56</v>
      </c>
      <c r="H2942" t="s">
        <v>6873</v>
      </c>
      <c r="I2942" t="s">
        <v>90</v>
      </c>
      <c r="J2942" t="s">
        <v>91</v>
      </c>
      <c r="K2942" t="s">
        <v>756</v>
      </c>
      <c r="L2942" t="s">
        <v>6874</v>
      </c>
      <c r="M2942" t="s">
        <v>6911</v>
      </c>
      <c r="N2942" t="s">
        <v>76</v>
      </c>
      <c r="O2942" t="s">
        <v>757</v>
      </c>
      <c r="P2942" t="s">
        <v>6875</v>
      </c>
      <c r="Q2942">
        <v>346</v>
      </c>
      <c r="R2942">
        <v>346</v>
      </c>
      <c r="S2942">
        <v>346</v>
      </c>
      <c r="T2942">
        <v>346</v>
      </c>
      <c r="U2942">
        <v>346</v>
      </c>
      <c r="V2942">
        <v>346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T2942" s="1">
        <v>562.99</v>
      </c>
      <c r="AU2942" s="1">
        <v>194794.54</v>
      </c>
      <c r="AV2942" s="1">
        <v>0</v>
      </c>
      <c r="AW2942" s="1">
        <v>0</v>
      </c>
      <c r="AX2942" t="s">
        <v>756</v>
      </c>
    </row>
    <row r="2943" spans="1:50" x14ac:dyDescent="0.25">
      <c r="A2943" t="s">
        <v>7723</v>
      </c>
      <c r="B2943" t="s">
        <v>6870</v>
      </c>
      <c r="C2943" t="s">
        <v>143</v>
      </c>
      <c r="D2943" t="s">
        <v>7724</v>
      </c>
      <c r="E2943" t="s">
        <v>76</v>
      </c>
      <c r="F2943" t="s">
        <v>3274</v>
      </c>
      <c r="G2943" t="s">
        <v>56</v>
      </c>
      <c r="H2943" t="s">
        <v>757</v>
      </c>
      <c r="I2943" t="s">
        <v>2754</v>
      </c>
      <c r="J2943" t="s">
        <v>2755</v>
      </c>
      <c r="K2943" t="s">
        <v>3275</v>
      </c>
      <c r="L2943" t="s">
        <v>6874</v>
      </c>
      <c r="M2943" t="s">
        <v>2911</v>
      </c>
      <c r="N2943" t="s">
        <v>76</v>
      </c>
      <c r="O2943" t="s">
        <v>64</v>
      </c>
      <c r="P2943" t="s">
        <v>65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T2943" s="1" t="s">
        <v>78</v>
      </c>
      <c r="AU2943" s="1" t="s">
        <v>78</v>
      </c>
      <c r="AV2943" s="1">
        <v>0</v>
      </c>
      <c r="AW2943" s="1">
        <v>0</v>
      </c>
      <c r="AX2943" t="s">
        <v>3275</v>
      </c>
    </row>
    <row r="2944" spans="1:50" x14ac:dyDescent="0.25">
      <c r="A2944" t="s">
        <v>7725</v>
      </c>
      <c r="B2944" t="s">
        <v>6870</v>
      </c>
      <c r="C2944" t="s">
        <v>4186</v>
      </c>
      <c r="D2944" t="s">
        <v>7726</v>
      </c>
      <c r="E2944" t="s">
        <v>76</v>
      </c>
      <c r="F2944" t="s">
        <v>1754</v>
      </c>
      <c r="G2944" t="s">
        <v>116</v>
      </c>
      <c r="H2944" t="s">
        <v>6972</v>
      </c>
      <c r="I2944" t="s">
        <v>117</v>
      </c>
      <c r="J2944" t="s">
        <v>1755</v>
      </c>
      <c r="K2944" t="s">
        <v>1756</v>
      </c>
      <c r="L2944" t="s">
        <v>6874</v>
      </c>
      <c r="M2944" t="s">
        <v>7727</v>
      </c>
      <c r="N2944" t="s">
        <v>7217</v>
      </c>
      <c r="O2944" t="s">
        <v>117</v>
      </c>
      <c r="P2944" t="s">
        <v>120</v>
      </c>
      <c r="Q2944">
        <v>2</v>
      </c>
      <c r="R2944">
        <v>2</v>
      </c>
      <c r="S2944">
        <v>2</v>
      </c>
      <c r="T2944">
        <v>2</v>
      </c>
      <c r="U2944">
        <v>2</v>
      </c>
      <c r="V2944">
        <v>2</v>
      </c>
      <c r="W2944">
        <v>2</v>
      </c>
      <c r="X2944">
        <v>2</v>
      </c>
      <c r="Y2944">
        <v>2</v>
      </c>
      <c r="Z2944">
        <v>2</v>
      </c>
      <c r="AA2944">
        <v>2</v>
      </c>
      <c r="AB2944">
        <v>2</v>
      </c>
      <c r="AC2944">
        <v>2</v>
      </c>
      <c r="AD2944">
        <v>2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T2944" s="1">
        <v>543.83000000000004</v>
      </c>
      <c r="AU2944" s="1">
        <v>1087.6600000000001</v>
      </c>
      <c r="AV2944" s="1">
        <v>0</v>
      </c>
      <c r="AW2944" s="1">
        <v>1087.6600000000001</v>
      </c>
      <c r="AX2944" t="s">
        <v>1756</v>
      </c>
    </row>
    <row r="2945" spans="1:50" x14ac:dyDescent="0.25">
      <c r="A2945" t="s">
        <v>7728</v>
      </c>
      <c r="B2945" t="s">
        <v>6870</v>
      </c>
      <c r="C2945" t="s">
        <v>171</v>
      </c>
      <c r="D2945" t="s">
        <v>7729</v>
      </c>
      <c r="E2945" t="s">
        <v>76</v>
      </c>
      <c r="F2945" t="s">
        <v>1773</v>
      </c>
      <c r="G2945" t="s">
        <v>71</v>
      </c>
      <c r="H2945" t="s">
        <v>6890</v>
      </c>
      <c r="I2945" t="s">
        <v>73</v>
      </c>
      <c r="J2945" t="s">
        <v>1774</v>
      </c>
      <c r="K2945" t="s">
        <v>1775</v>
      </c>
      <c r="L2945" t="s">
        <v>6874</v>
      </c>
      <c r="M2945" t="s">
        <v>2911</v>
      </c>
      <c r="N2945" t="s">
        <v>76</v>
      </c>
      <c r="O2945" t="s">
        <v>76</v>
      </c>
      <c r="P2945" t="s">
        <v>110</v>
      </c>
      <c r="Q2945">
        <v>390</v>
      </c>
      <c r="R2945">
        <v>390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160</v>
      </c>
      <c r="AF2945">
        <v>0</v>
      </c>
      <c r="AG2945">
        <v>0</v>
      </c>
      <c r="AH2945">
        <v>720</v>
      </c>
      <c r="AI2945">
        <v>880</v>
      </c>
      <c r="AJ2945">
        <v>90</v>
      </c>
      <c r="AT2945" s="1">
        <v>395.2099</v>
      </c>
      <c r="AU2945" s="1">
        <v>154131.861</v>
      </c>
      <c r="AV2945" s="1">
        <v>347784.712</v>
      </c>
      <c r="AW2945" s="1">
        <v>0</v>
      </c>
      <c r="AX2945" t="s">
        <v>1775</v>
      </c>
    </row>
    <row r="2946" spans="1:50" x14ac:dyDescent="0.25">
      <c r="A2946" t="s">
        <v>7730</v>
      </c>
      <c r="B2946" t="s">
        <v>6870</v>
      </c>
      <c r="C2946" t="s">
        <v>6885</v>
      </c>
      <c r="D2946" t="s">
        <v>7731</v>
      </c>
      <c r="E2946" t="s">
        <v>76</v>
      </c>
      <c r="F2946" t="s">
        <v>2652</v>
      </c>
      <c r="G2946" t="s">
        <v>56</v>
      </c>
      <c r="H2946" t="s">
        <v>757</v>
      </c>
      <c r="I2946" t="s">
        <v>58</v>
      </c>
      <c r="J2946" t="s">
        <v>2653</v>
      </c>
      <c r="K2946" t="s">
        <v>2654</v>
      </c>
      <c r="L2946" t="s">
        <v>6874</v>
      </c>
      <c r="M2946" t="s">
        <v>6887</v>
      </c>
      <c r="N2946" t="s">
        <v>76</v>
      </c>
      <c r="O2946" t="s">
        <v>76</v>
      </c>
      <c r="P2946" t="s">
        <v>65</v>
      </c>
      <c r="Q2946">
        <v>745</v>
      </c>
      <c r="R2946">
        <v>745</v>
      </c>
      <c r="S2946">
        <v>745</v>
      </c>
      <c r="T2946">
        <v>679</v>
      </c>
      <c r="U2946">
        <v>679</v>
      </c>
      <c r="V2946">
        <v>575</v>
      </c>
      <c r="W2946">
        <v>575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66</v>
      </c>
      <c r="AI2946">
        <v>66</v>
      </c>
      <c r="AJ2946">
        <v>0</v>
      </c>
      <c r="AT2946" s="1">
        <v>567.02</v>
      </c>
      <c r="AU2946" s="1">
        <v>422429.89999999997</v>
      </c>
      <c r="AV2946" s="1">
        <v>37423.32</v>
      </c>
      <c r="AW2946" s="1">
        <v>0</v>
      </c>
      <c r="AX2946" t="s">
        <v>2654</v>
      </c>
    </row>
    <row r="2947" spans="1:50" x14ac:dyDescent="0.25">
      <c r="A2947" t="s">
        <v>8694</v>
      </c>
      <c r="B2947" t="s">
        <v>6870</v>
      </c>
      <c r="C2947" t="s">
        <v>143</v>
      </c>
      <c r="D2947" t="s">
        <v>8695</v>
      </c>
      <c r="E2947" t="s">
        <v>76</v>
      </c>
      <c r="F2947" t="s">
        <v>3274</v>
      </c>
      <c r="G2947" t="s">
        <v>56</v>
      </c>
      <c r="H2947" t="s">
        <v>757</v>
      </c>
      <c r="I2947" t="s">
        <v>2754</v>
      </c>
      <c r="J2947" t="s">
        <v>2755</v>
      </c>
      <c r="K2947" t="s">
        <v>3275</v>
      </c>
      <c r="L2947" t="s">
        <v>6874</v>
      </c>
      <c r="M2947" t="s">
        <v>2911</v>
      </c>
      <c r="N2947" t="s">
        <v>76</v>
      </c>
      <c r="O2947" t="s">
        <v>64</v>
      </c>
      <c r="P2947" t="s">
        <v>65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3</v>
      </c>
      <c r="AT2947" s="1" t="s">
        <v>78</v>
      </c>
      <c r="AU2947" s="1" t="s">
        <v>78</v>
      </c>
      <c r="AV2947" s="1">
        <v>0</v>
      </c>
      <c r="AW2947" s="1">
        <v>0</v>
      </c>
      <c r="AX2947" t="s">
        <v>3275</v>
      </c>
    </row>
    <row r="2948" spans="1:50" x14ac:dyDescent="0.25">
      <c r="A2948" t="s">
        <v>7732</v>
      </c>
      <c r="B2948" t="s">
        <v>6870</v>
      </c>
      <c r="C2948" t="s">
        <v>3349</v>
      </c>
      <c r="D2948" t="s">
        <v>7733</v>
      </c>
      <c r="E2948" t="s">
        <v>76</v>
      </c>
      <c r="F2948" t="s">
        <v>1677</v>
      </c>
      <c r="G2948" t="s">
        <v>71</v>
      </c>
      <c r="H2948" t="s">
        <v>6036</v>
      </c>
      <c r="I2948" t="s">
        <v>73</v>
      </c>
      <c r="J2948" t="s">
        <v>1678</v>
      </c>
      <c r="K2948" t="s">
        <v>1679</v>
      </c>
      <c r="L2948" t="s">
        <v>6874</v>
      </c>
      <c r="M2948" t="s">
        <v>2911</v>
      </c>
      <c r="N2948" t="s">
        <v>76</v>
      </c>
      <c r="O2948" t="s">
        <v>76</v>
      </c>
      <c r="P2948" t="s">
        <v>110</v>
      </c>
      <c r="Q2948">
        <v>3</v>
      </c>
      <c r="R2948">
        <v>3</v>
      </c>
      <c r="S2948">
        <v>3</v>
      </c>
      <c r="T2948">
        <v>3</v>
      </c>
      <c r="U2948">
        <v>3</v>
      </c>
      <c r="V2948">
        <v>3</v>
      </c>
      <c r="W2948">
        <v>3</v>
      </c>
      <c r="X2948">
        <v>3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T2948" s="1">
        <v>1037.92</v>
      </c>
      <c r="AU2948" s="1">
        <v>3113.76</v>
      </c>
      <c r="AV2948" s="1">
        <v>0</v>
      </c>
      <c r="AW2948" s="1">
        <v>3113.76</v>
      </c>
      <c r="AX2948" t="s">
        <v>1679</v>
      </c>
    </row>
    <row r="2949" spans="1:50" x14ac:dyDescent="0.25">
      <c r="A2949" t="s">
        <v>7734</v>
      </c>
      <c r="B2949" t="s">
        <v>6870</v>
      </c>
      <c r="C2949" t="s">
        <v>6903</v>
      </c>
      <c r="D2949" t="s">
        <v>7735</v>
      </c>
      <c r="E2949" t="s">
        <v>76</v>
      </c>
      <c r="F2949" t="s">
        <v>55</v>
      </c>
      <c r="G2949" t="s">
        <v>56</v>
      </c>
      <c r="H2949" t="s">
        <v>757</v>
      </c>
      <c r="I2949" t="s">
        <v>58</v>
      </c>
      <c r="J2949" t="s">
        <v>59</v>
      </c>
      <c r="K2949" t="s">
        <v>60</v>
      </c>
      <c r="L2949" t="s">
        <v>6874</v>
      </c>
      <c r="M2949" t="s">
        <v>6905</v>
      </c>
      <c r="N2949" t="s">
        <v>76</v>
      </c>
      <c r="O2949" t="s">
        <v>757</v>
      </c>
      <c r="P2949" t="s">
        <v>65</v>
      </c>
      <c r="Q2949">
        <v>115</v>
      </c>
      <c r="R2949">
        <v>114</v>
      </c>
      <c r="S2949">
        <v>114</v>
      </c>
      <c r="T2949">
        <v>84</v>
      </c>
      <c r="U2949">
        <v>54</v>
      </c>
      <c r="V2949">
        <v>54</v>
      </c>
      <c r="W2949">
        <v>1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78</v>
      </c>
      <c r="AI2949">
        <v>78</v>
      </c>
      <c r="AJ2949">
        <v>0</v>
      </c>
      <c r="AT2949" s="1">
        <v>587.16999999999996</v>
      </c>
      <c r="AU2949" s="1">
        <v>67524.549999999988</v>
      </c>
      <c r="AV2949" s="1">
        <v>45799.259999999995</v>
      </c>
      <c r="AW2949" s="1">
        <v>0</v>
      </c>
      <c r="AX2949" t="s">
        <v>60</v>
      </c>
    </row>
    <row r="2950" spans="1:50" x14ac:dyDescent="0.25">
      <c r="A2950" t="s">
        <v>8696</v>
      </c>
      <c r="B2950" t="s">
        <v>6870</v>
      </c>
      <c r="C2950" t="s">
        <v>171</v>
      </c>
      <c r="D2950" t="s">
        <v>8697</v>
      </c>
      <c r="E2950" t="s">
        <v>76</v>
      </c>
      <c r="F2950" t="s">
        <v>1724</v>
      </c>
      <c r="G2950" t="s">
        <v>71</v>
      </c>
      <c r="H2950" t="s">
        <v>6890</v>
      </c>
      <c r="I2950" t="s">
        <v>73</v>
      </c>
      <c r="J2950" t="s">
        <v>1725</v>
      </c>
      <c r="K2950" t="s">
        <v>1726</v>
      </c>
      <c r="L2950" t="s">
        <v>6874</v>
      </c>
      <c r="M2950" t="s">
        <v>2911</v>
      </c>
      <c r="N2950" t="s">
        <v>76</v>
      </c>
      <c r="O2950" t="s">
        <v>76</v>
      </c>
      <c r="P2950" t="s">
        <v>110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428</v>
      </c>
      <c r="AT2950" s="1" t="s">
        <v>78</v>
      </c>
      <c r="AU2950" s="1" t="s">
        <v>78</v>
      </c>
      <c r="AV2950" s="1">
        <v>0</v>
      </c>
      <c r="AW2950" s="1">
        <v>0</v>
      </c>
      <c r="AX2950" t="s">
        <v>1726</v>
      </c>
    </row>
    <row r="2951" spans="1:50" x14ac:dyDescent="0.25">
      <c r="A2951" t="s">
        <v>7736</v>
      </c>
      <c r="B2951" t="s">
        <v>6870</v>
      </c>
      <c r="C2951" t="s">
        <v>3349</v>
      </c>
      <c r="D2951" t="s">
        <v>7737</v>
      </c>
      <c r="E2951" t="s">
        <v>76</v>
      </c>
      <c r="F2951" t="s">
        <v>451</v>
      </c>
      <c r="G2951" t="s">
        <v>71</v>
      </c>
      <c r="H2951" t="s">
        <v>6036</v>
      </c>
      <c r="I2951" t="s">
        <v>73</v>
      </c>
      <c r="J2951" t="s">
        <v>452</v>
      </c>
      <c r="K2951" t="s">
        <v>453</v>
      </c>
      <c r="L2951" t="s">
        <v>6874</v>
      </c>
      <c r="M2951" t="s">
        <v>2911</v>
      </c>
      <c r="N2951" t="s">
        <v>76</v>
      </c>
      <c r="O2951" t="s">
        <v>76</v>
      </c>
      <c r="P2951" t="s">
        <v>110</v>
      </c>
      <c r="Q2951">
        <v>6</v>
      </c>
      <c r="R2951">
        <v>6</v>
      </c>
      <c r="S2951">
        <v>6</v>
      </c>
      <c r="T2951">
        <v>6</v>
      </c>
      <c r="U2951">
        <v>6</v>
      </c>
      <c r="V2951">
        <v>6</v>
      </c>
      <c r="W2951">
        <v>6</v>
      </c>
      <c r="X2951">
        <v>6</v>
      </c>
      <c r="Y2951">
        <v>6</v>
      </c>
      <c r="Z2951">
        <v>1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T2951" s="1">
        <v>517.05999999999995</v>
      </c>
      <c r="AU2951" s="1">
        <v>3102.3599999999997</v>
      </c>
      <c r="AV2951" s="1">
        <v>0</v>
      </c>
      <c r="AW2951" s="1">
        <v>3102.3599999999997</v>
      </c>
      <c r="AX2951" t="s">
        <v>453</v>
      </c>
    </row>
    <row r="2952" spans="1:50" x14ac:dyDescent="0.25">
      <c r="A2952" t="s">
        <v>7738</v>
      </c>
      <c r="B2952" t="s">
        <v>6870</v>
      </c>
      <c r="C2952" t="s">
        <v>7090</v>
      </c>
      <c r="D2952" t="s">
        <v>7739</v>
      </c>
      <c r="E2952" t="s">
        <v>2134</v>
      </c>
      <c r="F2952" t="s">
        <v>1808</v>
      </c>
      <c r="G2952" t="s">
        <v>71</v>
      </c>
      <c r="H2952" t="s">
        <v>6036</v>
      </c>
      <c r="I2952" t="s">
        <v>73</v>
      </c>
      <c r="J2952" t="s">
        <v>1809</v>
      </c>
      <c r="K2952" t="s">
        <v>1810</v>
      </c>
      <c r="L2952" t="s">
        <v>6874</v>
      </c>
      <c r="M2952" t="s">
        <v>2911</v>
      </c>
      <c r="N2952" t="s">
        <v>76</v>
      </c>
      <c r="O2952" t="s">
        <v>76</v>
      </c>
      <c r="P2952" t="s">
        <v>110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T2952" s="1">
        <v>670.24800000000005</v>
      </c>
      <c r="AU2952" s="1">
        <v>0</v>
      </c>
      <c r="AV2952" s="1">
        <v>0</v>
      </c>
      <c r="AW2952" s="1">
        <v>0</v>
      </c>
      <c r="AX2952" t="s">
        <v>1810</v>
      </c>
    </row>
    <row r="2953" spans="1:50" x14ac:dyDescent="0.25">
      <c r="A2953" t="s">
        <v>7740</v>
      </c>
      <c r="B2953" t="s">
        <v>6870</v>
      </c>
      <c r="C2953" t="s">
        <v>143</v>
      </c>
      <c r="D2953" t="s">
        <v>7741</v>
      </c>
      <c r="E2953" t="s">
        <v>2768</v>
      </c>
      <c r="F2953" t="s">
        <v>1267</v>
      </c>
      <c r="G2953" t="s">
        <v>56</v>
      </c>
      <c r="H2953" t="s">
        <v>757</v>
      </c>
      <c r="I2953" t="s">
        <v>90</v>
      </c>
      <c r="J2953" t="s">
        <v>91</v>
      </c>
      <c r="K2953" t="s">
        <v>1268</v>
      </c>
      <c r="L2953" t="s">
        <v>6874</v>
      </c>
      <c r="M2953" t="s">
        <v>2911</v>
      </c>
      <c r="N2953" t="s">
        <v>76</v>
      </c>
      <c r="O2953" t="s">
        <v>757</v>
      </c>
      <c r="P2953" t="s">
        <v>65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T2953" s="1" t="s">
        <v>78</v>
      </c>
      <c r="AU2953" s="1" t="s">
        <v>78</v>
      </c>
      <c r="AV2953" s="1">
        <v>0</v>
      </c>
      <c r="AW2953" s="1">
        <v>0</v>
      </c>
      <c r="AX2953" t="s">
        <v>1268</v>
      </c>
    </row>
    <row r="2954" spans="1:50" x14ac:dyDescent="0.25">
      <c r="A2954" t="s">
        <v>7742</v>
      </c>
      <c r="B2954" t="s">
        <v>6870</v>
      </c>
      <c r="C2954" t="s">
        <v>6885</v>
      </c>
      <c r="D2954" t="s">
        <v>7743</v>
      </c>
      <c r="E2954" t="s">
        <v>76</v>
      </c>
      <c r="F2954" t="s">
        <v>741</v>
      </c>
      <c r="G2954" t="s">
        <v>56</v>
      </c>
      <c r="H2954" t="s">
        <v>757</v>
      </c>
      <c r="I2954" t="s">
        <v>58</v>
      </c>
      <c r="J2954" t="s">
        <v>740</v>
      </c>
      <c r="K2954" t="s">
        <v>742</v>
      </c>
      <c r="L2954" t="s">
        <v>6874</v>
      </c>
      <c r="M2954" t="s">
        <v>6905</v>
      </c>
      <c r="N2954" t="s">
        <v>76</v>
      </c>
      <c r="O2954" t="s">
        <v>76</v>
      </c>
      <c r="P2954" t="s">
        <v>65</v>
      </c>
      <c r="Q2954">
        <v>21</v>
      </c>
      <c r="R2954">
        <v>1</v>
      </c>
      <c r="S2954">
        <v>1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106</v>
      </c>
      <c r="AF2954">
        <v>0</v>
      </c>
      <c r="AG2954">
        <v>0</v>
      </c>
      <c r="AH2954">
        <v>168</v>
      </c>
      <c r="AI2954">
        <v>274</v>
      </c>
      <c r="AJ2954">
        <v>251</v>
      </c>
      <c r="AT2954" s="1">
        <v>668.44</v>
      </c>
      <c r="AU2954" s="1">
        <v>14037.240000000002</v>
      </c>
      <c r="AV2954" s="1">
        <v>183152.56000000003</v>
      </c>
      <c r="AW2954" s="1">
        <v>0</v>
      </c>
      <c r="AX2954" t="s">
        <v>742</v>
      </c>
    </row>
    <row r="2955" spans="1:50" x14ac:dyDescent="0.25">
      <c r="A2955" t="s">
        <v>7744</v>
      </c>
      <c r="B2955" t="s">
        <v>6870</v>
      </c>
      <c r="C2955" t="s">
        <v>143</v>
      </c>
      <c r="D2955" t="s">
        <v>7745</v>
      </c>
      <c r="E2955" t="s">
        <v>76</v>
      </c>
      <c r="F2955" t="s">
        <v>708</v>
      </c>
      <c r="G2955" t="s">
        <v>56</v>
      </c>
      <c r="H2955" t="s">
        <v>757</v>
      </c>
      <c r="I2955" t="s">
        <v>58</v>
      </c>
      <c r="J2955" t="s">
        <v>709</v>
      </c>
      <c r="K2955" t="s">
        <v>710</v>
      </c>
      <c r="L2955" t="s">
        <v>6874</v>
      </c>
      <c r="M2955" t="s">
        <v>2911</v>
      </c>
      <c r="N2955" t="s">
        <v>76</v>
      </c>
      <c r="O2955" t="s">
        <v>76</v>
      </c>
      <c r="P2955" t="s">
        <v>65</v>
      </c>
      <c r="Q2955">
        <v>423</v>
      </c>
      <c r="R2955">
        <v>423</v>
      </c>
      <c r="S2955">
        <v>423</v>
      </c>
      <c r="T2955">
        <v>423</v>
      </c>
      <c r="U2955">
        <v>418</v>
      </c>
      <c r="V2955">
        <v>418</v>
      </c>
      <c r="W2955">
        <v>334</v>
      </c>
      <c r="X2955">
        <v>166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T2955" s="1">
        <v>725.48</v>
      </c>
      <c r="AU2955" s="1">
        <v>306878.03999999998</v>
      </c>
      <c r="AV2955" s="1">
        <v>0</v>
      </c>
      <c r="AW2955" s="1">
        <v>120429.68000000001</v>
      </c>
      <c r="AX2955" t="s">
        <v>710</v>
      </c>
    </row>
    <row r="2956" spans="1:50" x14ac:dyDescent="0.25">
      <c r="A2956" t="s">
        <v>7746</v>
      </c>
      <c r="B2956" t="s">
        <v>6870</v>
      </c>
      <c r="C2956" t="s">
        <v>2911</v>
      </c>
      <c r="D2956" t="s">
        <v>7747</v>
      </c>
      <c r="E2956" t="s">
        <v>76</v>
      </c>
      <c r="F2956" t="s">
        <v>1707</v>
      </c>
      <c r="G2956" t="s">
        <v>688</v>
      </c>
      <c r="H2956" t="s">
        <v>757</v>
      </c>
      <c r="I2956" t="s">
        <v>689</v>
      </c>
      <c r="J2956" t="s">
        <v>1046</v>
      </c>
      <c r="K2956" t="s">
        <v>1708</v>
      </c>
      <c r="L2956" t="s">
        <v>6874</v>
      </c>
      <c r="M2956" t="s">
        <v>2911</v>
      </c>
      <c r="N2956" t="s">
        <v>76</v>
      </c>
      <c r="O2956" t="s">
        <v>76</v>
      </c>
      <c r="P2956" t="s">
        <v>65</v>
      </c>
      <c r="Q2956">
        <v>12</v>
      </c>
      <c r="R2956">
        <v>12</v>
      </c>
      <c r="S2956">
        <v>2</v>
      </c>
      <c r="T2956">
        <v>2</v>
      </c>
      <c r="U2956">
        <v>2</v>
      </c>
      <c r="V2956">
        <v>2</v>
      </c>
      <c r="W2956">
        <v>2</v>
      </c>
      <c r="X2956">
        <v>2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T2956" s="1">
        <v>124.26</v>
      </c>
      <c r="AU2956" s="1">
        <v>1491.1200000000001</v>
      </c>
      <c r="AV2956" s="1">
        <v>0</v>
      </c>
      <c r="AW2956" s="1">
        <v>248.52</v>
      </c>
      <c r="AX2956" t="s">
        <v>1708</v>
      </c>
    </row>
    <row r="2957" spans="1:50" x14ac:dyDescent="0.25">
      <c r="A2957" t="s">
        <v>7748</v>
      </c>
      <c r="B2957" t="s">
        <v>6870</v>
      </c>
      <c r="C2957" t="s">
        <v>171</v>
      </c>
      <c r="D2957" t="s">
        <v>7749</v>
      </c>
      <c r="E2957" t="s">
        <v>76</v>
      </c>
      <c r="F2957" t="s">
        <v>665</v>
      </c>
      <c r="G2957" t="s">
        <v>71</v>
      </c>
      <c r="H2957" t="s">
        <v>6890</v>
      </c>
      <c r="I2957" t="s">
        <v>73</v>
      </c>
      <c r="J2957" t="s">
        <v>666</v>
      </c>
      <c r="K2957" t="s">
        <v>667</v>
      </c>
      <c r="L2957" t="s">
        <v>6874</v>
      </c>
      <c r="M2957" t="s">
        <v>2911</v>
      </c>
      <c r="N2957" t="s">
        <v>76</v>
      </c>
      <c r="O2957" t="s">
        <v>76</v>
      </c>
      <c r="P2957" t="s">
        <v>110</v>
      </c>
      <c r="Q2957">
        <v>62</v>
      </c>
      <c r="R2957">
        <v>62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43</v>
      </c>
      <c r="AF2957">
        <v>0</v>
      </c>
      <c r="AG2957">
        <v>0</v>
      </c>
      <c r="AH2957">
        <v>270</v>
      </c>
      <c r="AI2957">
        <v>313</v>
      </c>
      <c r="AJ2957">
        <v>0</v>
      </c>
      <c r="AT2957" s="1">
        <v>568.3664</v>
      </c>
      <c r="AU2957" s="1">
        <v>35238.716800000002</v>
      </c>
      <c r="AV2957" s="1">
        <v>177898.6832</v>
      </c>
      <c r="AW2957" s="1">
        <v>0</v>
      </c>
      <c r="AX2957" t="s">
        <v>667</v>
      </c>
    </row>
    <row r="2958" spans="1:50" x14ac:dyDescent="0.25">
      <c r="A2958" t="s">
        <v>8698</v>
      </c>
      <c r="B2958" t="s">
        <v>6870</v>
      </c>
      <c r="C2958" t="s">
        <v>143</v>
      </c>
      <c r="D2958" t="s">
        <v>8699</v>
      </c>
      <c r="E2958" t="s">
        <v>76</v>
      </c>
      <c r="F2958" t="s">
        <v>306</v>
      </c>
      <c r="G2958" t="s">
        <v>56</v>
      </c>
      <c r="H2958" t="s">
        <v>757</v>
      </c>
      <c r="I2958" t="s">
        <v>90</v>
      </c>
      <c r="J2958" t="s">
        <v>307</v>
      </c>
      <c r="K2958" t="s">
        <v>308</v>
      </c>
      <c r="L2958" t="s">
        <v>6874</v>
      </c>
      <c r="M2958" t="s">
        <v>2911</v>
      </c>
      <c r="N2958" t="s">
        <v>76</v>
      </c>
      <c r="O2958" t="s">
        <v>64</v>
      </c>
      <c r="P2958" t="s">
        <v>65</v>
      </c>
      <c r="Q2958">
        <v>17</v>
      </c>
      <c r="R2958">
        <v>17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358</v>
      </c>
      <c r="AT2958" s="1">
        <v>348.28550000000001</v>
      </c>
      <c r="AU2958" s="1">
        <v>5920.8535000000002</v>
      </c>
      <c r="AV2958" s="1">
        <v>0</v>
      </c>
      <c r="AW2958" s="1">
        <v>0</v>
      </c>
      <c r="AX2958" t="s">
        <v>308</v>
      </c>
    </row>
    <row r="2959" spans="1:50" x14ac:dyDescent="0.25">
      <c r="A2959" t="s">
        <v>7750</v>
      </c>
      <c r="B2959" t="s">
        <v>6870</v>
      </c>
      <c r="C2959" t="s">
        <v>143</v>
      </c>
      <c r="D2959" t="s">
        <v>7751</v>
      </c>
      <c r="E2959" t="s">
        <v>76</v>
      </c>
      <c r="F2959" t="s">
        <v>748</v>
      </c>
      <c r="G2959" t="s">
        <v>56</v>
      </c>
      <c r="H2959" t="s">
        <v>757</v>
      </c>
      <c r="I2959" t="s">
        <v>58</v>
      </c>
      <c r="J2959" t="s">
        <v>749</v>
      </c>
      <c r="K2959" t="s">
        <v>750</v>
      </c>
      <c r="L2959" t="s">
        <v>6874</v>
      </c>
      <c r="M2959" t="s">
        <v>2911</v>
      </c>
      <c r="N2959" t="s">
        <v>76</v>
      </c>
      <c r="O2959" t="s">
        <v>76</v>
      </c>
      <c r="P2959" t="s">
        <v>65</v>
      </c>
      <c r="Q2959">
        <v>83</v>
      </c>
      <c r="R2959">
        <v>80</v>
      </c>
      <c r="S2959">
        <v>8</v>
      </c>
      <c r="T2959">
        <v>8</v>
      </c>
      <c r="U2959">
        <v>8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7</v>
      </c>
      <c r="AF2959">
        <v>0</v>
      </c>
      <c r="AG2959">
        <v>0</v>
      </c>
      <c r="AH2959">
        <v>72</v>
      </c>
      <c r="AI2959">
        <v>79</v>
      </c>
      <c r="AJ2959">
        <v>72</v>
      </c>
      <c r="AT2959" s="1">
        <v>808.41049999999996</v>
      </c>
      <c r="AU2959" s="1">
        <v>67098.071499999991</v>
      </c>
      <c r="AV2959" s="1">
        <v>63864.429499999998</v>
      </c>
      <c r="AW2959" s="1">
        <v>0</v>
      </c>
      <c r="AX2959" t="s">
        <v>750</v>
      </c>
    </row>
    <row r="2960" spans="1:50" x14ac:dyDescent="0.25">
      <c r="A2960" t="s">
        <v>7752</v>
      </c>
      <c r="B2960" t="s">
        <v>6870</v>
      </c>
      <c r="C2960" t="s">
        <v>6909</v>
      </c>
      <c r="D2960" t="s">
        <v>7753</v>
      </c>
      <c r="E2960" t="s">
        <v>76</v>
      </c>
      <c r="F2960" t="s">
        <v>306</v>
      </c>
      <c r="G2960" t="s">
        <v>56</v>
      </c>
      <c r="H2960" t="s">
        <v>757</v>
      </c>
      <c r="I2960" t="s">
        <v>90</v>
      </c>
      <c r="J2960" t="s">
        <v>307</v>
      </c>
      <c r="K2960" t="s">
        <v>308</v>
      </c>
      <c r="L2960" t="s">
        <v>6874</v>
      </c>
      <c r="M2960" t="s">
        <v>6881</v>
      </c>
      <c r="N2960" t="s">
        <v>76</v>
      </c>
      <c r="O2960" t="s">
        <v>64</v>
      </c>
      <c r="P2960" t="s">
        <v>65</v>
      </c>
      <c r="Q2960">
        <v>162</v>
      </c>
      <c r="R2960">
        <v>142</v>
      </c>
      <c r="S2960">
        <v>142</v>
      </c>
      <c r="T2960">
        <v>130</v>
      </c>
      <c r="U2960">
        <v>130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228</v>
      </c>
      <c r="AG2960">
        <v>0</v>
      </c>
      <c r="AH2960">
        <v>0</v>
      </c>
      <c r="AI2960">
        <v>228</v>
      </c>
      <c r="AJ2960">
        <v>60</v>
      </c>
      <c r="AT2960" s="1">
        <v>500.5</v>
      </c>
      <c r="AU2960" s="1">
        <v>81081</v>
      </c>
      <c r="AV2960" s="1">
        <v>114114</v>
      </c>
      <c r="AW2960" s="1">
        <v>0</v>
      </c>
      <c r="AX2960" t="s">
        <v>308</v>
      </c>
    </row>
    <row r="2961" spans="1:50" x14ac:dyDescent="0.25">
      <c r="A2961" t="s">
        <v>7754</v>
      </c>
      <c r="B2961" t="s">
        <v>6870</v>
      </c>
      <c r="C2961" t="s">
        <v>7483</v>
      </c>
      <c r="D2961" t="s">
        <v>7755</v>
      </c>
      <c r="E2961" t="s">
        <v>76</v>
      </c>
      <c r="F2961" t="s">
        <v>1754</v>
      </c>
      <c r="G2961" t="s">
        <v>116</v>
      </c>
      <c r="H2961" t="s">
        <v>76</v>
      </c>
      <c r="I2961" t="s">
        <v>117</v>
      </c>
      <c r="J2961" t="s">
        <v>1755</v>
      </c>
      <c r="K2961" t="s">
        <v>1756</v>
      </c>
      <c r="L2961" t="s">
        <v>6874</v>
      </c>
      <c r="M2961" t="s">
        <v>7756</v>
      </c>
      <c r="N2961" t="s">
        <v>7240</v>
      </c>
      <c r="O2961" t="s">
        <v>117</v>
      </c>
      <c r="P2961" t="s">
        <v>120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T2961" s="1" t="s">
        <v>78</v>
      </c>
      <c r="AU2961" s="1" t="s">
        <v>78</v>
      </c>
      <c r="AV2961" s="1">
        <v>0</v>
      </c>
      <c r="AW2961" s="1">
        <v>0</v>
      </c>
      <c r="AX2961" t="s">
        <v>1756</v>
      </c>
    </row>
    <row r="2962" spans="1:50" x14ac:dyDescent="0.25">
      <c r="A2962" t="s">
        <v>8700</v>
      </c>
      <c r="B2962" t="s">
        <v>6870</v>
      </c>
      <c r="C2962" t="s">
        <v>171</v>
      </c>
      <c r="D2962" t="s">
        <v>8701</v>
      </c>
      <c r="E2962" t="s">
        <v>76</v>
      </c>
      <c r="F2962" t="s">
        <v>4509</v>
      </c>
      <c r="G2962" t="s">
        <v>71</v>
      </c>
      <c r="H2962" t="s">
        <v>6890</v>
      </c>
      <c r="I2962" t="s">
        <v>73</v>
      </c>
      <c r="J2962" t="s">
        <v>4510</v>
      </c>
      <c r="K2962" t="s">
        <v>4511</v>
      </c>
      <c r="L2962" t="s">
        <v>6874</v>
      </c>
      <c r="M2962" t="s">
        <v>2911</v>
      </c>
      <c r="N2962" t="s">
        <v>76</v>
      </c>
      <c r="O2962" t="s">
        <v>76</v>
      </c>
      <c r="P2962" t="s">
        <v>110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59</v>
      </c>
      <c r="AT2962" s="1" t="s">
        <v>78</v>
      </c>
      <c r="AU2962" s="1" t="s">
        <v>78</v>
      </c>
      <c r="AV2962" s="1">
        <v>0</v>
      </c>
      <c r="AW2962" s="1">
        <v>0</v>
      </c>
      <c r="AX2962" t="s">
        <v>4511</v>
      </c>
    </row>
    <row r="2963" spans="1:50" x14ac:dyDescent="0.25">
      <c r="A2963" t="s">
        <v>7757</v>
      </c>
      <c r="B2963" t="s">
        <v>6870</v>
      </c>
      <c r="C2963" t="s">
        <v>609</v>
      </c>
      <c r="D2963" t="s">
        <v>7758</v>
      </c>
      <c r="E2963" t="s">
        <v>76</v>
      </c>
      <c r="F2963" t="s">
        <v>2233</v>
      </c>
      <c r="G2963" t="s">
        <v>56</v>
      </c>
      <c r="H2963" t="s">
        <v>6873</v>
      </c>
      <c r="I2963" t="s">
        <v>90</v>
      </c>
      <c r="J2963" t="s">
        <v>505</v>
      </c>
      <c r="K2963" t="s">
        <v>2234</v>
      </c>
      <c r="L2963" t="s">
        <v>6874</v>
      </c>
      <c r="M2963" t="s">
        <v>6911</v>
      </c>
      <c r="N2963" t="s">
        <v>76</v>
      </c>
      <c r="O2963" t="s">
        <v>76</v>
      </c>
      <c r="P2963" t="s">
        <v>6875</v>
      </c>
      <c r="Q2963">
        <v>570</v>
      </c>
      <c r="R2963">
        <v>570</v>
      </c>
      <c r="S2963">
        <v>570</v>
      </c>
      <c r="T2963">
        <v>570</v>
      </c>
      <c r="U2963">
        <v>570</v>
      </c>
      <c r="V2963">
        <v>570</v>
      </c>
      <c r="W2963">
        <v>570</v>
      </c>
      <c r="X2963">
        <v>570</v>
      </c>
      <c r="Y2963">
        <v>70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T2963" s="1">
        <v>469.13</v>
      </c>
      <c r="AU2963" s="1">
        <v>267404.09999999998</v>
      </c>
      <c r="AV2963" s="1">
        <v>0</v>
      </c>
      <c r="AW2963" s="1">
        <v>267404.09999999998</v>
      </c>
      <c r="AX2963" t="s">
        <v>2234</v>
      </c>
    </row>
    <row r="2964" spans="1:50" x14ac:dyDescent="0.25">
      <c r="A2964" t="s">
        <v>7759</v>
      </c>
      <c r="B2964" t="s">
        <v>6870</v>
      </c>
      <c r="C2964" t="s">
        <v>171</v>
      </c>
      <c r="D2964" t="s">
        <v>7760</v>
      </c>
      <c r="E2964" t="s">
        <v>76</v>
      </c>
      <c r="F2964" t="s">
        <v>2805</v>
      </c>
      <c r="G2964" t="s">
        <v>71</v>
      </c>
      <c r="H2964" t="s">
        <v>6890</v>
      </c>
      <c r="I2964" t="s">
        <v>230</v>
      </c>
      <c r="J2964" t="s">
        <v>2806</v>
      </c>
      <c r="K2964" t="s">
        <v>2807</v>
      </c>
      <c r="L2964" t="s">
        <v>6874</v>
      </c>
      <c r="M2964" t="s">
        <v>2911</v>
      </c>
      <c r="N2964" t="s">
        <v>76</v>
      </c>
      <c r="O2964" t="s">
        <v>76</v>
      </c>
      <c r="P2964" t="s">
        <v>110</v>
      </c>
      <c r="Q2964">
        <v>104</v>
      </c>
      <c r="R2964">
        <v>101</v>
      </c>
      <c r="S2964">
        <v>101</v>
      </c>
      <c r="T2964">
        <v>77</v>
      </c>
      <c r="U2964">
        <v>77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72</v>
      </c>
      <c r="AG2964">
        <v>0</v>
      </c>
      <c r="AH2964">
        <v>0</v>
      </c>
      <c r="AI2964">
        <v>72</v>
      </c>
      <c r="AJ2964">
        <v>120</v>
      </c>
      <c r="AT2964" s="1">
        <v>354.96749999999997</v>
      </c>
      <c r="AU2964" s="1">
        <v>36916.619999999995</v>
      </c>
      <c r="AV2964" s="1">
        <v>25557.659999999996</v>
      </c>
      <c r="AW2964" s="1">
        <v>0</v>
      </c>
      <c r="AX2964" t="s">
        <v>2807</v>
      </c>
    </row>
    <row r="2965" spans="1:50" x14ac:dyDescent="0.25">
      <c r="A2965" t="s">
        <v>7764</v>
      </c>
      <c r="B2965" t="s">
        <v>7765</v>
      </c>
      <c r="C2965" t="s">
        <v>2911</v>
      </c>
      <c r="D2965" t="s">
        <v>7766</v>
      </c>
      <c r="E2965" t="s">
        <v>76</v>
      </c>
      <c r="F2965" t="s">
        <v>76</v>
      </c>
      <c r="G2965" t="s">
        <v>71</v>
      </c>
      <c r="H2965" t="s">
        <v>76</v>
      </c>
      <c r="I2965" t="s">
        <v>674</v>
      </c>
      <c r="J2965" t="s">
        <v>7767</v>
      </c>
      <c r="K2965" t="s">
        <v>7768</v>
      </c>
      <c r="L2965" t="s">
        <v>7769</v>
      </c>
      <c r="M2965" t="s">
        <v>7770</v>
      </c>
      <c r="N2965" t="s">
        <v>76</v>
      </c>
      <c r="O2965" t="s">
        <v>76</v>
      </c>
      <c r="P2965" t="s">
        <v>106</v>
      </c>
      <c r="Q2965">
        <v>127</v>
      </c>
      <c r="R2965">
        <v>127</v>
      </c>
      <c r="S2965">
        <v>127</v>
      </c>
      <c r="T2965">
        <v>127</v>
      </c>
      <c r="U2965">
        <v>71</v>
      </c>
      <c r="V2965">
        <v>15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56</v>
      </c>
      <c r="AG2965">
        <v>0</v>
      </c>
      <c r="AH2965">
        <v>0</v>
      </c>
      <c r="AI2965">
        <v>56</v>
      </c>
      <c r="AJ2965">
        <v>0</v>
      </c>
      <c r="AT2965" s="1">
        <v>313.95999999999998</v>
      </c>
      <c r="AU2965" s="1">
        <v>39872.92</v>
      </c>
      <c r="AV2965" s="1">
        <v>17581.759999999998</v>
      </c>
      <c r="AW2965" s="1">
        <v>0</v>
      </c>
      <c r="AX2965" t="s">
        <v>7768</v>
      </c>
    </row>
    <row r="2966" spans="1:50" x14ac:dyDescent="0.25">
      <c r="A2966" t="s">
        <v>7771</v>
      </c>
      <c r="B2966" t="s">
        <v>7765</v>
      </c>
      <c r="C2966" t="s">
        <v>2911</v>
      </c>
      <c r="D2966" t="s">
        <v>7772</v>
      </c>
      <c r="E2966" t="s">
        <v>76</v>
      </c>
      <c r="F2966" t="s">
        <v>76</v>
      </c>
      <c r="G2966" t="s">
        <v>71</v>
      </c>
      <c r="H2966" t="s">
        <v>76</v>
      </c>
      <c r="I2966" t="s">
        <v>73</v>
      </c>
      <c r="J2966" t="s">
        <v>810</v>
      </c>
      <c r="K2966" t="s">
        <v>811</v>
      </c>
      <c r="L2966" t="s">
        <v>7769</v>
      </c>
      <c r="M2966" t="s">
        <v>7773</v>
      </c>
      <c r="N2966" t="s">
        <v>76</v>
      </c>
      <c r="O2966" t="s">
        <v>76</v>
      </c>
      <c r="P2966" t="s">
        <v>106</v>
      </c>
      <c r="Q2966">
        <v>5</v>
      </c>
      <c r="R2966">
        <v>4</v>
      </c>
      <c r="S2966">
        <v>4</v>
      </c>
      <c r="T2966">
        <v>4</v>
      </c>
      <c r="U2966">
        <v>4</v>
      </c>
      <c r="V2966">
        <v>4</v>
      </c>
      <c r="W2966">
        <v>4</v>
      </c>
      <c r="X2966">
        <v>4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T2966" s="1">
        <v>571.51</v>
      </c>
      <c r="AU2966" s="1">
        <v>2857.55</v>
      </c>
      <c r="AV2966" s="1">
        <v>0</v>
      </c>
      <c r="AW2966" s="1">
        <v>2286.04</v>
      </c>
      <c r="AX2966" t="s">
        <v>811</v>
      </c>
    </row>
    <row r="2967" spans="1:50" x14ac:dyDescent="0.25">
      <c r="A2967" t="s">
        <v>7774</v>
      </c>
      <c r="B2967" t="s">
        <v>7765</v>
      </c>
      <c r="C2967" t="s">
        <v>4617</v>
      </c>
      <c r="D2967" t="s">
        <v>7775</v>
      </c>
      <c r="E2967" t="s">
        <v>76</v>
      </c>
      <c r="F2967" t="s">
        <v>76</v>
      </c>
      <c r="G2967" t="s">
        <v>71</v>
      </c>
      <c r="H2967" t="s">
        <v>106</v>
      </c>
      <c r="I2967" t="s">
        <v>73</v>
      </c>
      <c r="J2967" t="s">
        <v>324</v>
      </c>
      <c r="K2967" t="s">
        <v>325</v>
      </c>
      <c r="L2967" t="s">
        <v>7769</v>
      </c>
      <c r="M2967" t="s">
        <v>7770</v>
      </c>
      <c r="N2967" t="s">
        <v>76</v>
      </c>
      <c r="O2967" t="s">
        <v>76</v>
      </c>
      <c r="P2967" t="s">
        <v>106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T2967" s="1" t="s">
        <v>78</v>
      </c>
      <c r="AU2967" s="1" t="s">
        <v>78</v>
      </c>
      <c r="AV2967" s="1" t="s">
        <v>78</v>
      </c>
      <c r="AW2967" s="1">
        <v>0</v>
      </c>
      <c r="AX2967" t="s">
        <v>325</v>
      </c>
    </row>
    <row r="2968" spans="1:50" x14ac:dyDescent="0.25">
      <c r="A2968" t="s">
        <v>7776</v>
      </c>
      <c r="B2968" t="s">
        <v>7765</v>
      </c>
      <c r="C2968" t="s">
        <v>4617</v>
      </c>
      <c r="D2968" t="s">
        <v>7777</v>
      </c>
      <c r="E2968" t="s">
        <v>76</v>
      </c>
      <c r="F2968" t="s">
        <v>76</v>
      </c>
      <c r="G2968" t="s">
        <v>71</v>
      </c>
      <c r="H2968" t="s">
        <v>106</v>
      </c>
      <c r="I2968" t="s">
        <v>73</v>
      </c>
      <c r="J2968" t="s">
        <v>181</v>
      </c>
      <c r="K2968" t="s">
        <v>182</v>
      </c>
      <c r="L2968" t="s">
        <v>7769</v>
      </c>
      <c r="M2968" t="s">
        <v>7770</v>
      </c>
      <c r="N2968" t="s">
        <v>76</v>
      </c>
      <c r="O2968" t="s">
        <v>76</v>
      </c>
      <c r="P2968" t="s">
        <v>106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T2968" s="1" t="s">
        <v>78</v>
      </c>
      <c r="AU2968" s="1" t="s">
        <v>78</v>
      </c>
      <c r="AV2968" s="1" t="s">
        <v>78</v>
      </c>
      <c r="AW2968" s="1">
        <v>0</v>
      </c>
      <c r="AX2968" t="s">
        <v>182</v>
      </c>
    </row>
    <row r="2969" spans="1:50" x14ac:dyDescent="0.25">
      <c r="A2969" t="s">
        <v>7778</v>
      </c>
      <c r="B2969" t="s">
        <v>7765</v>
      </c>
      <c r="C2969" t="s">
        <v>2911</v>
      </c>
      <c r="D2969" t="s">
        <v>7779</v>
      </c>
      <c r="E2969" t="s">
        <v>76</v>
      </c>
      <c r="F2969" t="s">
        <v>76</v>
      </c>
      <c r="G2969" t="s">
        <v>71</v>
      </c>
      <c r="H2969" t="s">
        <v>76</v>
      </c>
      <c r="I2969" t="s">
        <v>73</v>
      </c>
      <c r="J2969" t="s">
        <v>1052</v>
      </c>
      <c r="K2969" t="s">
        <v>1053</v>
      </c>
      <c r="L2969" t="s">
        <v>7769</v>
      </c>
      <c r="M2969" t="s">
        <v>7770</v>
      </c>
      <c r="N2969" t="s">
        <v>76</v>
      </c>
      <c r="O2969" t="s">
        <v>76</v>
      </c>
      <c r="P2969" t="s">
        <v>106</v>
      </c>
      <c r="Q2969">
        <v>18</v>
      </c>
      <c r="R2969">
        <v>18</v>
      </c>
      <c r="S2969">
        <v>18</v>
      </c>
      <c r="T2969">
        <v>18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34</v>
      </c>
      <c r="AG2969">
        <v>0</v>
      </c>
      <c r="AH2969">
        <v>0</v>
      </c>
      <c r="AI2969">
        <v>34</v>
      </c>
      <c r="AJ2969">
        <v>34</v>
      </c>
      <c r="AT2969" s="1">
        <v>592.82000000000005</v>
      </c>
      <c r="AU2969" s="1">
        <v>10670.76</v>
      </c>
      <c r="AV2969" s="1">
        <v>20155.88</v>
      </c>
      <c r="AW2969" s="1">
        <v>0</v>
      </c>
      <c r="AX2969" t="s">
        <v>1053</v>
      </c>
    </row>
    <row r="2970" spans="1:50" x14ac:dyDescent="0.25">
      <c r="A2970" t="s">
        <v>7780</v>
      </c>
      <c r="B2970" t="s">
        <v>7765</v>
      </c>
      <c r="C2970" t="s">
        <v>2911</v>
      </c>
      <c r="D2970" t="s">
        <v>7781</v>
      </c>
      <c r="E2970" t="s">
        <v>76</v>
      </c>
      <c r="F2970" t="s">
        <v>76</v>
      </c>
      <c r="G2970" t="s">
        <v>56</v>
      </c>
      <c r="H2970" t="s">
        <v>76</v>
      </c>
      <c r="I2970" t="s">
        <v>58</v>
      </c>
      <c r="J2970" t="s">
        <v>1790</v>
      </c>
      <c r="K2970" t="s">
        <v>1791</v>
      </c>
      <c r="L2970" t="s">
        <v>7769</v>
      </c>
      <c r="M2970" t="s">
        <v>7770</v>
      </c>
      <c r="N2970" t="s">
        <v>76</v>
      </c>
      <c r="O2970" t="s">
        <v>76</v>
      </c>
      <c r="P2970" t="s">
        <v>65</v>
      </c>
      <c r="Q2970">
        <v>51</v>
      </c>
      <c r="R2970">
        <v>51</v>
      </c>
      <c r="S2970">
        <v>51</v>
      </c>
      <c r="T2970">
        <v>51</v>
      </c>
      <c r="U2970">
        <v>51</v>
      </c>
      <c r="V2970">
        <v>51</v>
      </c>
      <c r="W2970">
        <v>23</v>
      </c>
      <c r="X2970">
        <v>9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T2970" s="1">
        <v>532.57000000000005</v>
      </c>
      <c r="AU2970" s="1">
        <v>27161.070000000003</v>
      </c>
      <c r="AV2970" s="1">
        <v>0</v>
      </c>
      <c r="AW2970" s="1">
        <v>4793.13</v>
      </c>
      <c r="AX2970" t="s">
        <v>1791</v>
      </c>
    </row>
    <row r="2971" spans="1:50" x14ac:dyDescent="0.25">
      <c r="A2971" t="s">
        <v>7782</v>
      </c>
      <c r="B2971" t="s">
        <v>7765</v>
      </c>
      <c r="C2971" t="s">
        <v>2911</v>
      </c>
      <c r="D2971" t="s">
        <v>7783</v>
      </c>
      <c r="E2971" t="s">
        <v>76</v>
      </c>
      <c r="F2971" t="s">
        <v>76</v>
      </c>
      <c r="G2971" t="s">
        <v>71</v>
      </c>
      <c r="H2971" t="s">
        <v>76</v>
      </c>
      <c r="I2971" t="s">
        <v>674</v>
      </c>
      <c r="J2971" t="s">
        <v>7767</v>
      </c>
      <c r="K2971" t="s">
        <v>7768</v>
      </c>
      <c r="L2971" t="s">
        <v>7769</v>
      </c>
      <c r="M2971" t="s">
        <v>7770</v>
      </c>
      <c r="N2971" t="s">
        <v>76</v>
      </c>
      <c r="O2971" t="s">
        <v>76</v>
      </c>
      <c r="P2971" t="s">
        <v>106</v>
      </c>
      <c r="Q2971">
        <v>94</v>
      </c>
      <c r="R2971">
        <v>94</v>
      </c>
      <c r="S2971">
        <v>94</v>
      </c>
      <c r="T2971">
        <v>94</v>
      </c>
      <c r="U2971">
        <v>38</v>
      </c>
      <c r="V2971">
        <v>38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56</v>
      </c>
      <c r="AG2971">
        <v>0</v>
      </c>
      <c r="AH2971">
        <v>0</v>
      </c>
      <c r="AI2971">
        <v>56</v>
      </c>
      <c r="AJ2971">
        <v>0</v>
      </c>
      <c r="AT2971" s="1">
        <v>282.51</v>
      </c>
      <c r="AU2971" s="1">
        <v>26555.94</v>
      </c>
      <c r="AV2971" s="1">
        <v>15820.56</v>
      </c>
      <c r="AW2971" s="1">
        <v>0</v>
      </c>
      <c r="AX2971" t="s">
        <v>7768</v>
      </c>
    </row>
    <row r="2972" spans="1:50" x14ac:dyDescent="0.25">
      <c r="A2972" t="s">
        <v>8702</v>
      </c>
      <c r="B2972" t="s">
        <v>7765</v>
      </c>
      <c r="C2972" t="s">
        <v>2911</v>
      </c>
      <c r="D2972" t="s">
        <v>8703</v>
      </c>
      <c r="E2972" t="s">
        <v>76</v>
      </c>
      <c r="F2972" t="s">
        <v>76</v>
      </c>
      <c r="G2972" t="s">
        <v>71</v>
      </c>
      <c r="H2972" t="s">
        <v>76</v>
      </c>
      <c r="I2972" t="s">
        <v>73</v>
      </c>
      <c r="J2972" t="s">
        <v>452</v>
      </c>
      <c r="K2972" t="s">
        <v>453</v>
      </c>
      <c r="L2972" t="s">
        <v>7769</v>
      </c>
      <c r="M2972" t="s">
        <v>2911</v>
      </c>
      <c r="N2972" t="s">
        <v>76</v>
      </c>
      <c r="O2972" t="s">
        <v>76</v>
      </c>
      <c r="P2972" t="s">
        <v>106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1500</v>
      </c>
      <c r="AT2972" s="1" t="s">
        <v>78</v>
      </c>
      <c r="AU2972" s="1" t="s">
        <v>78</v>
      </c>
      <c r="AV2972" s="1" t="s">
        <v>78</v>
      </c>
      <c r="AW2972" s="1">
        <v>0</v>
      </c>
      <c r="AX2972" t="s">
        <v>453</v>
      </c>
    </row>
    <row r="2973" spans="1:50" x14ac:dyDescent="0.25">
      <c r="A2973" t="s">
        <v>7784</v>
      </c>
      <c r="B2973" t="s">
        <v>7765</v>
      </c>
      <c r="C2973" t="s">
        <v>4617</v>
      </c>
      <c r="D2973" t="s">
        <v>7785</v>
      </c>
      <c r="E2973" t="s">
        <v>76</v>
      </c>
      <c r="F2973" t="s">
        <v>76</v>
      </c>
      <c r="G2973" t="s">
        <v>71</v>
      </c>
      <c r="H2973" t="s">
        <v>106</v>
      </c>
      <c r="I2973" t="s">
        <v>355</v>
      </c>
      <c r="J2973" t="s">
        <v>557</v>
      </c>
      <c r="K2973" t="s">
        <v>558</v>
      </c>
      <c r="L2973" t="s">
        <v>7769</v>
      </c>
      <c r="M2973" t="s">
        <v>7770</v>
      </c>
      <c r="N2973" t="s">
        <v>76</v>
      </c>
      <c r="O2973" t="s">
        <v>76</v>
      </c>
      <c r="P2973" t="s">
        <v>106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T2973" s="1" t="s">
        <v>78</v>
      </c>
      <c r="AU2973" s="1" t="s">
        <v>78</v>
      </c>
      <c r="AV2973" s="1" t="s">
        <v>78</v>
      </c>
      <c r="AW2973" s="1">
        <v>0</v>
      </c>
      <c r="AX2973" t="s">
        <v>558</v>
      </c>
    </row>
    <row r="2974" spans="1:50" x14ac:dyDescent="0.25">
      <c r="A2974" t="s">
        <v>7786</v>
      </c>
      <c r="B2974" t="s">
        <v>7765</v>
      </c>
      <c r="C2974" t="s">
        <v>4617</v>
      </c>
      <c r="D2974" t="s">
        <v>7787</v>
      </c>
      <c r="E2974" t="s">
        <v>76</v>
      </c>
      <c r="F2974" t="s">
        <v>76</v>
      </c>
      <c r="G2974" t="s">
        <v>71</v>
      </c>
      <c r="H2974" t="s">
        <v>106</v>
      </c>
      <c r="I2974" t="s">
        <v>73</v>
      </c>
      <c r="J2974" t="s">
        <v>83</v>
      </c>
      <c r="K2974" t="s">
        <v>84</v>
      </c>
      <c r="L2974" t="s">
        <v>7769</v>
      </c>
      <c r="M2974" t="s">
        <v>7770</v>
      </c>
      <c r="N2974" t="s">
        <v>76</v>
      </c>
      <c r="O2974" t="s">
        <v>76</v>
      </c>
      <c r="P2974" t="s">
        <v>106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T2974" s="1" t="s">
        <v>78</v>
      </c>
      <c r="AU2974" s="1" t="s">
        <v>78</v>
      </c>
      <c r="AV2974" s="1" t="s">
        <v>78</v>
      </c>
      <c r="AW2974" s="1">
        <v>0</v>
      </c>
      <c r="AX2974" t="s">
        <v>84</v>
      </c>
    </row>
    <row r="2975" spans="1:50" x14ac:dyDescent="0.25">
      <c r="A2975" t="s">
        <v>7788</v>
      </c>
      <c r="B2975" t="s">
        <v>7765</v>
      </c>
      <c r="C2975" t="s">
        <v>2911</v>
      </c>
      <c r="D2975" t="s">
        <v>7789</v>
      </c>
      <c r="E2975" t="s">
        <v>76</v>
      </c>
      <c r="F2975" t="s">
        <v>76</v>
      </c>
      <c r="G2975" t="s">
        <v>71</v>
      </c>
      <c r="H2975" t="s">
        <v>76</v>
      </c>
      <c r="I2975" t="s">
        <v>674</v>
      </c>
      <c r="J2975" t="s">
        <v>7767</v>
      </c>
      <c r="K2975" t="s">
        <v>7768</v>
      </c>
      <c r="L2975" t="s">
        <v>7769</v>
      </c>
      <c r="M2975" t="s">
        <v>7770</v>
      </c>
      <c r="N2975" t="s">
        <v>76</v>
      </c>
      <c r="O2975" t="s">
        <v>76</v>
      </c>
      <c r="P2975" t="s">
        <v>106</v>
      </c>
      <c r="Q2975">
        <v>58</v>
      </c>
      <c r="R2975">
        <v>58</v>
      </c>
      <c r="S2975">
        <v>58</v>
      </c>
      <c r="T2975">
        <v>58</v>
      </c>
      <c r="U2975">
        <v>30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28</v>
      </c>
      <c r="AG2975">
        <v>0</v>
      </c>
      <c r="AH2975">
        <v>0</v>
      </c>
      <c r="AI2975">
        <v>28</v>
      </c>
      <c r="AJ2975">
        <v>56</v>
      </c>
      <c r="AT2975" s="1">
        <v>446.58</v>
      </c>
      <c r="AU2975" s="1">
        <v>25901.64</v>
      </c>
      <c r="AV2975" s="1">
        <v>12504.24</v>
      </c>
      <c r="AW2975" s="1">
        <v>0</v>
      </c>
      <c r="AX2975" t="s">
        <v>7768</v>
      </c>
    </row>
    <row r="2976" spans="1:50" x14ac:dyDescent="0.25">
      <c r="A2976" t="s">
        <v>7790</v>
      </c>
      <c r="B2976" t="s">
        <v>7765</v>
      </c>
      <c r="C2976" t="s">
        <v>2911</v>
      </c>
      <c r="D2976" t="s">
        <v>7791</v>
      </c>
      <c r="E2976" t="s">
        <v>76</v>
      </c>
      <c r="F2976" t="s">
        <v>76</v>
      </c>
      <c r="G2976" t="s">
        <v>71</v>
      </c>
      <c r="H2976" t="s">
        <v>76</v>
      </c>
      <c r="I2976" t="s">
        <v>230</v>
      </c>
      <c r="J2976" t="s">
        <v>487</v>
      </c>
      <c r="K2976" t="s">
        <v>488</v>
      </c>
      <c r="L2976" t="s">
        <v>7769</v>
      </c>
      <c r="M2976" t="s">
        <v>7773</v>
      </c>
      <c r="N2976" t="s">
        <v>76</v>
      </c>
      <c r="O2976" t="s">
        <v>76</v>
      </c>
      <c r="P2976" t="s">
        <v>106</v>
      </c>
      <c r="Q2976">
        <v>6</v>
      </c>
      <c r="R2976">
        <v>4</v>
      </c>
      <c r="S2976">
        <v>4</v>
      </c>
      <c r="T2976">
        <v>4</v>
      </c>
      <c r="U2976">
        <v>4</v>
      </c>
      <c r="V2976">
        <v>4</v>
      </c>
      <c r="W2976">
        <v>4</v>
      </c>
      <c r="X2976">
        <v>4</v>
      </c>
      <c r="Y2976">
        <v>4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T2976" s="1">
        <v>349.26</v>
      </c>
      <c r="AU2976" s="1">
        <v>2095.56</v>
      </c>
      <c r="AV2976" s="1">
        <v>0</v>
      </c>
      <c r="AW2976" s="1">
        <v>1397.04</v>
      </c>
      <c r="AX2976" t="s">
        <v>488</v>
      </c>
    </row>
    <row r="2977" spans="1:50" x14ac:dyDescent="0.25">
      <c r="A2977" t="s">
        <v>7792</v>
      </c>
      <c r="B2977" t="s">
        <v>7765</v>
      </c>
      <c r="C2977" t="s">
        <v>2911</v>
      </c>
      <c r="D2977" t="s">
        <v>7793</v>
      </c>
      <c r="E2977" t="s">
        <v>76</v>
      </c>
      <c r="F2977" t="s">
        <v>76</v>
      </c>
      <c r="G2977" t="s">
        <v>56</v>
      </c>
      <c r="H2977" t="s">
        <v>76</v>
      </c>
      <c r="I2977" t="s">
        <v>58</v>
      </c>
      <c r="J2977" t="s">
        <v>709</v>
      </c>
      <c r="K2977" t="s">
        <v>710</v>
      </c>
      <c r="L2977" t="s">
        <v>7769</v>
      </c>
      <c r="M2977" t="s">
        <v>7773</v>
      </c>
      <c r="N2977" t="s">
        <v>76</v>
      </c>
      <c r="O2977" t="s">
        <v>76</v>
      </c>
      <c r="P2977" t="s">
        <v>65</v>
      </c>
      <c r="Q2977">
        <v>94</v>
      </c>
      <c r="R2977">
        <v>86</v>
      </c>
      <c r="S2977">
        <v>86</v>
      </c>
      <c r="T2977">
        <v>86</v>
      </c>
      <c r="U2977">
        <v>86</v>
      </c>
      <c r="V2977">
        <v>86</v>
      </c>
      <c r="W2977">
        <v>1</v>
      </c>
      <c r="X2977">
        <v>1</v>
      </c>
      <c r="Y2977">
        <v>1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70</v>
      </c>
      <c r="AG2977">
        <v>0</v>
      </c>
      <c r="AH2977">
        <v>0</v>
      </c>
      <c r="AI2977">
        <v>70</v>
      </c>
      <c r="AJ2977">
        <v>0</v>
      </c>
      <c r="AT2977" s="1">
        <v>882.1</v>
      </c>
      <c r="AU2977" s="1">
        <v>82917.400000000009</v>
      </c>
      <c r="AV2977" s="1">
        <v>61747</v>
      </c>
      <c r="AW2977" s="1">
        <v>882.1</v>
      </c>
      <c r="AX2977" t="s">
        <v>710</v>
      </c>
    </row>
    <row r="2978" spans="1:50" x14ac:dyDescent="0.25">
      <c r="A2978" t="s">
        <v>7794</v>
      </c>
      <c r="B2978" t="s">
        <v>7765</v>
      </c>
      <c r="C2978" t="s">
        <v>2911</v>
      </c>
      <c r="D2978" t="s">
        <v>7795</v>
      </c>
      <c r="E2978" t="s">
        <v>76</v>
      </c>
      <c r="F2978" t="s">
        <v>76</v>
      </c>
      <c r="G2978" t="s">
        <v>71</v>
      </c>
      <c r="H2978" t="s">
        <v>76</v>
      </c>
      <c r="I2978" t="s">
        <v>73</v>
      </c>
      <c r="J2978" t="s">
        <v>1528</v>
      </c>
      <c r="K2978" t="s">
        <v>1529</v>
      </c>
      <c r="L2978" t="s">
        <v>7769</v>
      </c>
      <c r="M2978" t="s">
        <v>7770</v>
      </c>
      <c r="N2978" t="s">
        <v>76</v>
      </c>
      <c r="O2978" t="s">
        <v>76</v>
      </c>
      <c r="P2978" t="s">
        <v>106</v>
      </c>
      <c r="Q2978">
        <v>28</v>
      </c>
      <c r="R2978">
        <v>28</v>
      </c>
      <c r="S2978">
        <v>28</v>
      </c>
      <c r="T2978">
        <v>28</v>
      </c>
      <c r="U2978">
        <v>28</v>
      </c>
      <c r="V2978">
        <v>28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T2978" s="1">
        <v>512.76</v>
      </c>
      <c r="AU2978" s="1">
        <v>14357.279999999999</v>
      </c>
      <c r="AV2978" s="1">
        <v>0</v>
      </c>
      <c r="AW2978" s="1">
        <v>0</v>
      </c>
      <c r="AX2978" t="s">
        <v>1529</v>
      </c>
    </row>
    <row r="2979" spans="1:50" x14ac:dyDescent="0.25">
      <c r="A2979" t="s">
        <v>7796</v>
      </c>
      <c r="B2979" t="s">
        <v>7765</v>
      </c>
      <c r="C2979" t="s">
        <v>2911</v>
      </c>
      <c r="D2979" t="s">
        <v>7797</v>
      </c>
      <c r="E2979" t="s">
        <v>76</v>
      </c>
      <c r="F2979" t="s">
        <v>76</v>
      </c>
      <c r="G2979" t="s">
        <v>56</v>
      </c>
      <c r="H2979" t="s">
        <v>106</v>
      </c>
      <c r="I2979" t="s">
        <v>90</v>
      </c>
      <c r="J2979" t="s">
        <v>505</v>
      </c>
      <c r="K2979" t="s">
        <v>506</v>
      </c>
      <c r="L2979" t="s">
        <v>7769</v>
      </c>
      <c r="M2979" t="s">
        <v>7770</v>
      </c>
      <c r="N2979" t="s">
        <v>76</v>
      </c>
      <c r="O2979" t="s">
        <v>76</v>
      </c>
      <c r="P2979" t="s">
        <v>65</v>
      </c>
      <c r="Q2979">
        <v>10</v>
      </c>
      <c r="R2979">
        <v>10</v>
      </c>
      <c r="S2979">
        <v>10</v>
      </c>
      <c r="T2979">
        <v>10</v>
      </c>
      <c r="U2979">
        <v>10</v>
      </c>
      <c r="V2979">
        <v>10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T2979" s="1">
        <v>465.36</v>
      </c>
      <c r="AU2979" s="1">
        <v>4653.6000000000004</v>
      </c>
      <c r="AV2979" s="1">
        <v>0</v>
      </c>
      <c r="AW2979" s="1">
        <v>0</v>
      </c>
      <c r="AX2979" t="s">
        <v>506</v>
      </c>
    </row>
    <row r="2980" spans="1:50" x14ac:dyDescent="0.25">
      <c r="A2980" t="s">
        <v>7798</v>
      </c>
      <c r="B2980" t="s">
        <v>7765</v>
      </c>
      <c r="C2980" t="s">
        <v>2911</v>
      </c>
      <c r="D2980" t="s">
        <v>7799</v>
      </c>
      <c r="E2980" t="s">
        <v>76</v>
      </c>
      <c r="F2980" t="s">
        <v>76</v>
      </c>
      <c r="G2980" t="s">
        <v>116</v>
      </c>
      <c r="H2980" t="s">
        <v>76</v>
      </c>
      <c r="I2980" t="s">
        <v>117</v>
      </c>
      <c r="J2980" t="s">
        <v>2909</v>
      </c>
      <c r="K2980" t="s">
        <v>2910</v>
      </c>
      <c r="L2980" t="s">
        <v>7769</v>
      </c>
      <c r="M2980" t="s">
        <v>7800</v>
      </c>
      <c r="N2980" t="s">
        <v>76</v>
      </c>
      <c r="O2980" t="s">
        <v>76</v>
      </c>
      <c r="P2980" t="s">
        <v>120</v>
      </c>
      <c r="Q2980">
        <v>112</v>
      </c>
      <c r="R2980">
        <v>112</v>
      </c>
      <c r="S2980">
        <v>112</v>
      </c>
      <c r="T2980">
        <v>112</v>
      </c>
      <c r="U2980">
        <v>112</v>
      </c>
      <c r="V2980">
        <v>112</v>
      </c>
      <c r="W2980">
        <v>112</v>
      </c>
      <c r="X2980">
        <v>58</v>
      </c>
      <c r="Y2980">
        <v>37</v>
      </c>
      <c r="Z2980">
        <v>37</v>
      </c>
      <c r="AA2980">
        <v>37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T2980" s="1">
        <v>399.69</v>
      </c>
      <c r="AU2980" s="1">
        <v>44765.279999999999</v>
      </c>
      <c r="AV2980" s="1">
        <v>0</v>
      </c>
      <c r="AW2980" s="1">
        <v>23182.02</v>
      </c>
      <c r="AX2980" t="s">
        <v>2910</v>
      </c>
    </row>
    <row r="2981" spans="1:50" x14ac:dyDescent="0.25">
      <c r="A2981" t="s">
        <v>7801</v>
      </c>
      <c r="B2981" t="s">
        <v>7765</v>
      </c>
      <c r="C2981" t="s">
        <v>2911</v>
      </c>
      <c r="D2981" t="s">
        <v>7802</v>
      </c>
      <c r="E2981" t="s">
        <v>76</v>
      </c>
      <c r="F2981" t="s">
        <v>76</v>
      </c>
      <c r="G2981" t="s">
        <v>56</v>
      </c>
      <c r="H2981" t="s">
        <v>76</v>
      </c>
      <c r="I2981" t="s">
        <v>90</v>
      </c>
      <c r="J2981" t="s">
        <v>91</v>
      </c>
      <c r="K2981" t="s">
        <v>1268</v>
      </c>
      <c r="L2981" t="s">
        <v>7769</v>
      </c>
      <c r="M2981" t="s">
        <v>7773</v>
      </c>
      <c r="N2981" t="s">
        <v>76</v>
      </c>
      <c r="O2981" t="s">
        <v>76</v>
      </c>
      <c r="P2981" t="s">
        <v>65</v>
      </c>
      <c r="Q2981">
        <v>63</v>
      </c>
      <c r="R2981">
        <v>60</v>
      </c>
      <c r="S2981">
        <v>60</v>
      </c>
      <c r="T2981">
        <v>60</v>
      </c>
      <c r="U2981">
        <v>36</v>
      </c>
      <c r="V2981">
        <v>36</v>
      </c>
      <c r="W2981">
        <v>36</v>
      </c>
      <c r="X2981">
        <v>36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24</v>
      </c>
      <c r="AG2981">
        <v>0</v>
      </c>
      <c r="AH2981">
        <v>0</v>
      </c>
      <c r="AI2981">
        <v>24</v>
      </c>
      <c r="AJ2981">
        <v>0</v>
      </c>
      <c r="AT2981" s="1">
        <v>645.08000000000004</v>
      </c>
      <c r="AU2981" s="1">
        <v>40640.04</v>
      </c>
      <c r="AV2981" s="1">
        <v>15481.920000000002</v>
      </c>
      <c r="AW2981" s="1">
        <v>23222.880000000001</v>
      </c>
      <c r="AX2981" t="s">
        <v>1268</v>
      </c>
    </row>
    <row r="2982" spans="1:50" x14ac:dyDescent="0.25">
      <c r="A2982" t="s">
        <v>7803</v>
      </c>
      <c r="B2982" t="s">
        <v>7765</v>
      </c>
      <c r="C2982" t="s">
        <v>2911</v>
      </c>
      <c r="D2982" t="s">
        <v>7804</v>
      </c>
      <c r="E2982" t="s">
        <v>76</v>
      </c>
      <c r="F2982" t="s">
        <v>76</v>
      </c>
      <c r="G2982" t="s">
        <v>71</v>
      </c>
      <c r="H2982" t="s">
        <v>76</v>
      </c>
      <c r="I2982" t="s">
        <v>674</v>
      </c>
      <c r="J2982" t="s">
        <v>7767</v>
      </c>
      <c r="K2982" t="s">
        <v>7768</v>
      </c>
      <c r="L2982" t="s">
        <v>7769</v>
      </c>
      <c r="M2982" t="s">
        <v>7770</v>
      </c>
      <c r="N2982" t="s">
        <v>76</v>
      </c>
      <c r="O2982" t="s">
        <v>76</v>
      </c>
      <c r="P2982" t="s">
        <v>106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224</v>
      </c>
      <c r="AG2982">
        <v>0</v>
      </c>
      <c r="AH2982">
        <v>0</v>
      </c>
      <c r="AI2982">
        <v>224</v>
      </c>
      <c r="AJ2982">
        <v>0</v>
      </c>
      <c r="AT2982" s="1">
        <v>383.96</v>
      </c>
      <c r="AU2982" s="1">
        <v>0</v>
      </c>
      <c r="AV2982" s="1">
        <v>86007.039999999994</v>
      </c>
      <c r="AW2982" s="1">
        <v>0</v>
      </c>
      <c r="AX2982" t="s">
        <v>7768</v>
      </c>
    </row>
    <row r="2983" spans="1:50" x14ac:dyDescent="0.25">
      <c r="A2983" t="s">
        <v>7805</v>
      </c>
      <c r="B2983" t="s">
        <v>7765</v>
      </c>
      <c r="C2983" t="s">
        <v>2911</v>
      </c>
      <c r="D2983" t="s">
        <v>7806</v>
      </c>
      <c r="E2983" t="s">
        <v>76</v>
      </c>
      <c r="F2983" t="s">
        <v>76</v>
      </c>
      <c r="G2983" t="s">
        <v>71</v>
      </c>
      <c r="H2983" t="s">
        <v>76</v>
      </c>
      <c r="I2983" t="s">
        <v>73</v>
      </c>
      <c r="J2983" t="s">
        <v>2854</v>
      </c>
      <c r="K2983" t="s">
        <v>2855</v>
      </c>
      <c r="L2983" t="s">
        <v>7769</v>
      </c>
      <c r="M2983" t="s">
        <v>7773</v>
      </c>
      <c r="N2983" t="s">
        <v>76</v>
      </c>
      <c r="O2983" t="s">
        <v>76</v>
      </c>
      <c r="P2983" t="s">
        <v>106</v>
      </c>
      <c r="Q2983">
        <v>49</v>
      </c>
      <c r="R2983">
        <v>49</v>
      </c>
      <c r="S2983">
        <v>49</v>
      </c>
      <c r="T2983">
        <v>49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50</v>
      </c>
      <c r="AG2983">
        <v>0</v>
      </c>
      <c r="AH2983">
        <v>0</v>
      </c>
      <c r="AI2983">
        <v>50</v>
      </c>
      <c r="AJ2983">
        <v>0</v>
      </c>
      <c r="AT2983" s="1">
        <v>756.41070000000002</v>
      </c>
      <c r="AU2983" s="1">
        <v>37064.124300000003</v>
      </c>
      <c r="AV2983" s="1">
        <v>37820.535000000003</v>
      </c>
      <c r="AW2983" s="1">
        <v>0</v>
      </c>
      <c r="AX2983" t="s">
        <v>2855</v>
      </c>
    </row>
    <row r="2984" spans="1:50" x14ac:dyDescent="0.25">
      <c r="A2984" t="s">
        <v>7807</v>
      </c>
      <c r="B2984" t="s">
        <v>7765</v>
      </c>
      <c r="C2984" t="s">
        <v>2911</v>
      </c>
      <c r="D2984" t="s">
        <v>7808</v>
      </c>
      <c r="E2984" t="s">
        <v>76</v>
      </c>
      <c r="F2984" t="s">
        <v>76</v>
      </c>
      <c r="G2984" t="s">
        <v>56</v>
      </c>
      <c r="H2984" t="s">
        <v>76</v>
      </c>
      <c r="I2984" t="s">
        <v>90</v>
      </c>
      <c r="J2984" t="s">
        <v>91</v>
      </c>
      <c r="K2984" t="s">
        <v>1268</v>
      </c>
      <c r="L2984" t="s">
        <v>7769</v>
      </c>
      <c r="M2984" t="s">
        <v>7773</v>
      </c>
      <c r="N2984" t="s">
        <v>76</v>
      </c>
      <c r="O2984" t="s">
        <v>76</v>
      </c>
      <c r="P2984" t="s">
        <v>65</v>
      </c>
      <c r="Q2984">
        <v>505</v>
      </c>
      <c r="R2984">
        <v>466</v>
      </c>
      <c r="S2984">
        <v>466</v>
      </c>
      <c r="T2984">
        <v>466</v>
      </c>
      <c r="U2984">
        <v>10</v>
      </c>
      <c r="V2984">
        <v>5</v>
      </c>
      <c r="W2984">
        <v>5</v>
      </c>
      <c r="X2984">
        <v>5</v>
      </c>
      <c r="Y2984">
        <v>5</v>
      </c>
      <c r="Z2984">
        <v>5</v>
      </c>
      <c r="AA2984">
        <v>3</v>
      </c>
      <c r="AB2984">
        <v>0</v>
      </c>
      <c r="AC2984">
        <v>0</v>
      </c>
      <c r="AD2984">
        <v>0</v>
      </c>
      <c r="AE2984">
        <v>0</v>
      </c>
      <c r="AF2984">
        <v>96</v>
      </c>
      <c r="AG2984">
        <v>0</v>
      </c>
      <c r="AH2984">
        <v>0</v>
      </c>
      <c r="AI2984">
        <v>96</v>
      </c>
      <c r="AJ2984">
        <v>0</v>
      </c>
      <c r="AT2984" s="1">
        <v>499.49</v>
      </c>
      <c r="AU2984" s="1">
        <v>252242.45</v>
      </c>
      <c r="AV2984" s="1">
        <v>47951.040000000001</v>
      </c>
      <c r="AW2984" s="1">
        <v>2497.4499999999998</v>
      </c>
      <c r="AX2984" t="s">
        <v>1268</v>
      </c>
    </row>
    <row r="2985" spans="1:50" x14ac:dyDescent="0.25">
      <c r="A2985" t="s">
        <v>7809</v>
      </c>
      <c r="B2985" t="s">
        <v>7765</v>
      </c>
      <c r="C2985" t="s">
        <v>2911</v>
      </c>
      <c r="D2985" t="s">
        <v>7810</v>
      </c>
      <c r="E2985" t="s">
        <v>76</v>
      </c>
      <c r="F2985" t="s">
        <v>76</v>
      </c>
      <c r="G2985" t="s">
        <v>71</v>
      </c>
      <c r="H2985" t="s">
        <v>76</v>
      </c>
      <c r="I2985" t="s">
        <v>674</v>
      </c>
      <c r="J2985" t="s">
        <v>7767</v>
      </c>
      <c r="K2985" t="s">
        <v>7768</v>
      </c>
      <c r="L2985" t="s">
        <v>7769</v>
      </c>
      <c r="M2985" t="s">
        <v>7770</v>
      </c>
      <c r="N2985" t="s">
        <v>76</v>
      </c>
      <c r="O2985" t="s">
        <v>76</v>
      </c>
      <c r="P2985" t="s">
        <v>106</v>
      </c>
      <c r="Q2985">
        <v>182</v>
      </c>
      <c r="R2985">
        <v>182</v>
      </c>
      <c r="S2985">
        <v>182</v>
      </c>
      <c r="T2985">
        <v>182</v>
      </c>
      <c r="U2985">
        <v>182</v>
      </c>
      <c r="V2985">
        <v>42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28</v>
      </c>
      <c r="AG2985">
        <v>0</v>
      </c>
      <c r="AH2985">
        <v>0</v>
      </c>
      <c r="AI2985">
        <v>28</v>
      </c>
      <c r="AJ2985">
        <v>0</v>
      </c>
      <c r="AT2985" s="1">
        <v>446.58</v>
      </c>
      <c r="AU2985" s="1">
        <v>81277.56</v>
      </c>
      <c r="AV2985" s="1">
        <v>12504.24</v>
      </c>
      <c r="AW2985" s="1">
        <v>0</v>
      </c>
      <c r="AX2985" t="s">
        <v>7768</v>
      </c>
    </row>
    <row r="2986" spans="1:50" x14ac:dyDescent="0.25">
      <c r="A2986" t="s">
        <v>7811</v>
      </c>
      <c r="B2986" t="s">
        <v>7765</v>
      </c>
      <c r="C2986" t="s">
        <v>2911</v>
      </c>
      <c r="D2986" t="s">
        <v>7812</v>
      </c>
      <c r="E2986" t="s">
        <v>76</v>
      </c>
      <c r="F2986" t="s">
        <v>76</v>
      </c>
      <c r="G2986" t="s">
        <v>71</v>
      </c>
      <c r="H2986" t="s">
        <v>76</v>
      </c>
      <c r="I2986" t="s">
        <v>107</v>
      </c>
      <c r="J2986" t="s">
        <v>1215</v>
      </c>
      <c r="K2986" t="s">
        <v>1216</v>
      </c>
      <c r="L2986" t="s">
        <v>7769</v>
      </c>
      <c r="M2986" t="s">
        <v>7770</v>
      </c>
      <c r="N2986" t="s">
        <v>76</v>
      </c>
      <c r="O2986" t="s">
        <v>76</v>
      </c>
      <c r="P2986" t="s">
        <v>106</v>
      </c>
      <c r="Q2986">
        <v>174</v>
      </c>
      <c r="R2986">
        <v>174</v>
      </c>
      <c r="S2986">
        <v>174</v>
      </c>
      <c r="T2986">
        <v>174</v>
      </c>
      <c r="U2986">
        <v>174</v>
      </c>
      <c r="V2986">
        <v>174</v>
      </c>
      <c r="W2986">
        <v>174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T2986" s="1">
        <v>545.20000000000005</v>
      </c>
      <c r="AU2986" s="1">
        <v>94864.8</v>
      </c>
      <c r="AV2986" s="1">
        <v>0</v>
      </c>
      <c r="AW2986" s="1">
        <v>0</v>
      </c>
      <c r="AX2986" t="s">
        <v>1216</v>
      </c>
    </row>
    <row r="2987" spans="1:50" x14ac:dyDescent="0.25">
      <c r="A2987" t="s">
        <v>7813</v>
      </c>
      <c r="B2987" t="s">
        <v>7765</v>
      </c>
      <c r="C2987" t="s">
        <v>2911</v>
      </c>
      <c r="D2987" t="s">
        <v>7814</v>
      </c>
      <c r="E2987" t="s">
        <v>76</v>
      </c>
      <c r="F2987" t="s">
        <v>76</v>
      </c>
      <c r="G2987" t="s">
        <v>71</v>
      </c>
      <c r="H2987" t="s">
        <v>76</v>
      </c>
      <c r="I2987" t="s">
        <v>230</v>
      </c>
      <c r="J2987" t="s">
        <v>398</v>
      </c>
      <c r="K2987" t="s">
        <v>399</v>
      </c>
      <c r="L2987" t="s">
        <v>7769</v>
      </c>
      <c r="M2987" t="s">
        <v>7773</v>
      </c>
      <c r="N2987" t="s">
        <v>76</v>
      </c>
      <c r="O2987" t="s">
        <v>76</v>
      </c>
      <c r="P2987" t="s">
        <v>106</v>
      </c>
      <c r="Q2987">
        <v>107</v>
      </c>
      <c r="R2987">
        <v>107</v>
      </c>
      <c r="S2987">
        <v>107</v>
      </c>
      <c r="T2987">
        <v>107</v>
      </c>
      <c r="U2987">
        <v>107</v>
      </c>
      <c r="V2987">
        <v>107</v>
      </c>
      <c r="W2987">
        <v>107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T2987" s="1">
        <v>497.17</v>
      </c>
      <c r="AU2987" s="1">
        <v>53197.19</v>
      </c>
      <c r="AV2987" s="1">
        <v>0</v>
      </c>
      <c r="AW2987" s="1">
        <v>0</v>
      </c>
      <c r="AX2987" t="s">
        <v>399</v>
      </c>
    </row>
    <row r="2988" spans="1:50" x14ac:dyDescent="0.25">
      <c r="A2988" t="s">
        <v>7815</v>
      </c>
      <c r="B2988" t="s">
        <v>7765</v>
      </c>
      <c r="C2988" t="s">
        <v>76</v>
      </c>
      <c r="D2988" t="s">
        <v>7816</v>
      </c>
      <c r="E2988" t="s">
        <v>509</v>
      </c>
      <c r="F2988" t="s">
        <v>76</v>
      </c>
      <c r="G2988" t="s">
        <v>71</v>
      </c>
      <c r="H2988" t="s">
        <v>106</v>
      </c>
      <c r="I2988" t="s">
        <v>73</v>
      </c>
      <c r="J2988" t="s">
        <v>428</v>
      </c>
      <c r="K2988" t="s">
        <v>429</v>
      </c>
      <c r="L2988" t="s">
        <v>7769</v>
      </c>
      <c r="M2988" t="s">
        <v>7773</v>
      </c>
      <c r="N2988" t="s">
        <v>76</v>
      </c>
      <c r="O2988" t="s">
        <v>76</v>
      </c>
      <c r="P2988" t="s">
        <v>106</v>
      </c>
      <c r="Q2988">
        <v>2</v>
      </c>
      <c r="R2988">
        <v>2</v>
      </c>
      <c r="S2988">
        <v>2</v>
      </c>
      <c r="T2988">
        <v>2</v>
      </c>
      <c r="U2988">
        <v>2</v>
      </c>
      <c r="V2988">
        <v>2</v>
      </c>
      <c r="W2988">
        <v>2</v>
      </c>
      <c r="X2988">
        <v>2</v>
      </c>
      <c r="Y2988">
        <v>2</v>
      </c>
      <c r="Z2988">
        <v>2</v>
      </c>
      <c r="AA2988">
        <v>2</v>
      </c>
      <c r="AB2988">
        <v>2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T2988" s="1">
        <v>706.61</v>
      </c>
      <c r="AU2988" s="1">
        <v>1413.22</v>
      </c>
      <c r="AV2988" s="1">
        <v>0</v>
      </c>
      <c r="AW2988" s="1">
        <v>1413.22</v>
      </c>
      <c r="AX2988" t="s">
        <v>429</v>
      </c>
    </row>
    <row r="2989" spans="1:50" x14ac:dyDescent="0.25">
      <c r="A2989" t="s">
        <v>7817</v>
      </c>
      <c r="B2989" t="s">
        <v>7765</v>
      </c>
      <c r="C2989" t="s">
        <v>2911</v>
      </c>
      <c r="D2989" t="s">
        <v>7818</v>
      </c>
      <c r="E2989" t="s">
        <v>76</v>
      </c>
      <c r="F2989" t="s">
        <v>76</v>
      </c>
      <c r="G2989" t="s">
        <v>71</v>
      </c>
      <c r="H2989" t="s">
        <v>76</v>
      </c>
      <c r="I2989" t="s">
        <v>73</v>
      </c>
      <c r="J2989" t="s">
        <v>1528</v>
      </c>
      <c r="K2989" t="s">
        <v>1529</v>
      </c>
      <c r="L2989" t="s">
        <v>7769</v>
      </c>
      <c r="M2989" t="s">
        <v>7770</v>
      </c>
      <c r="N2989" t="s">
        <v>76</v>
      </c>
      <c r="O2989" t="s">
        <v>76</v>
      </c>
      <c r="P2989" t="s">
        <v>106</v>
      </c>
      <c r="Q2989">
        <v>69</v>
      </c>
      <c r="R2989">
        <v>69</v>
      </c>
      <c r="S2989">
        <v>69</v>
      </c>
      <c r="T2989">
        <v>69</v>
      </c>
      <c r="U2989">
        <v>69</v>
      </c>
      <c r="V2989">
        <v>69</v>
      </c>
      <c r="W2989">
        <v>69</v>
      </c>
      <c r="X2989">
        <v>35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T2989" s="1">
        <v>617.77</v>
      </c>
      <c r="AU2989" s="1">
        <v>42626.13</v>
      </c>
      <c r="AV2989" s="1">
        <v>0</v>
      </c>
      <c r="AW2989" s="1">
        <v>21621.95</v>
      </c>
      <c r="AX2989" t="s">
        <v>1529</v>
      </c>
    </row>
    <row r="2990" spans="1:50" x14ac:dyDescent="0.25">
      <c r="A2990" t="s">
        <v>7819</v>
      </c>
      <c r="B2990" t="s">
        <v>7765</v>
      </c>
      <c r="C2990" t="s">
        <v>2911</v>
      </c>
      <c r="D2990" t="s">
        <v>7820</v>
      </c>
      <c r="E2990" t="s">
        <v>76</v>
      </c>
      <c r="F2990" t="s">
        <v>76</v>
      </c>
      <c r="G2990" t="s">
        <v>71</v>
      </c>
      <c r="H2990" t="s">
        <v>76</v>
      </c>
      <c r="I2990" t="s">
        <v>230</v>
      </c>
      <c r="J2990" t="s">
        <v>487</v>
      </c>
      <c r="K2990" t="s">
        <v>488</v>
      </c>
      <c r="L2990" t="s">
        <v>7769</v>
      </c>
      <c r="M2990" t="s">
        <v>7770</v>
      </c>
      <c r="N2990" t="s">
        <v>76</v>
      </c>
      <c r="O2990" t="s">
        <v>76</v>
      </c>
      <c r="P2990" t="s">
        <v>106</v>
      </c>
      <c r="Q2990">
        <v>23</v>
      </c>
      <c r="R2990">
        <v>23</v>
      </c>
      <c r="S2990">
        <v>23</v>
      </c>
      <c r="T2990">
        <v>23</v>
      </c>
      <c r="U2990">
        <v>23</v>
      </c>
      <c r="V2990">
        <v>23</v>
      </c>
      <c r="W2990">
        <v>23</v>
      </c>
      <c r="X2990">
        <v>23</v>
      </c>
      <c r="Y2990">
        <v>13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T2990" s="1">
        <v>280.37</v>
      </c>
      <c r="AU2990" s="1">
        <v>6448.51</v>
      </c>
      <c r="AV2990" s="1">
        <v>0</v>
      </c>
      <c r="AW2990" s="1">
        <v>6448.51</v>
      </c>
      <c r="AX2990" t="s">
        <v>488</v>
      </c>
    </row>
    <row r="2991" spans="1:50" x14ac:dyDescent="0.25">
      <c r="A2991" t="s">
        <v>7821</v>
      </c>
      <c r="B2991" t="s">
        <v>7765</v>
      </c>
      <c r="C2991" t="s">
        <v>2911</v>
      </c>
      <c r="D2991" t="s">
        <v>7822</v>
      </c>
      <c r="E2991" t="s">
        <v>76</v>
      </c>
      <c r="F2991" t="s">
        <v>76</v>
      </c>
      <c r="G2991" t="s">
        <v>71</v>
      </c>
      <c r="H2991" t="s">
        <v>76</v>
      </c>
      <c r="I2991" t="s">
        <v>674</v>
      </c>
      <c r="J2991" t="s">
        <v>7767</v>
      </c>
      <c r="K2991" t="s">
        <v>7768</v>
      </c>
      <c r="L2991" t="s">
        <v>7769</v>
      </c>
      <c r="M2991" t="s">
        <v>7770</v>
      </c>
      <c r="N2991" t="s">
        <v>76</v>
      </c>
      <c r="O2991" t="s">
        <v>76</v>
      </c>
      <c r="P2991" t="s">
        <v>106</v>
      </c>
      <c r="Q2991">
        <v>143</v>
      </c>
      <c r="R2991">
        <v>143</v>
      </c>
      <c r="S2991">
        <v>143</v>
      </c>
      <c r="T2991">
        <v>143</v>
      </c>
      <c r="U2991">
        <v>31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588</v>
      </c>
      <c r="AG2991">
        <v>0</v>
      </c>
      <c r="AH2991">
        <v>0</v>
      </c>
      <c r="AI2991">
        <v>588</v>
      </c>
      <c r="AJ2991">
        <v>0</v>
      </c>
      <c r="AT2991" s="1">
        <v>352.51</v>
      </c>
      <c r="AU2991" s="1">
        <v>50408.93</v>
      </c>
      <c r="AV2991" s="1">
        <v>207275.88</v>
      </c>
      <c r="AW2991" s="1">
        <v>0</v>
      </c>
      <c r="AX2991" t="s">
        <v>7768</v>
      </c>
    </row>
    <row r="2992" spans="1:50" x14ac:dyDescent="0.25">
      <c r="A2992" t="s">
        <v>7823</v>
      </c>
      <c r="B2992" t="s">
        <v>7765</v>
      </c>
      <c r="C2992" t="s">
        <v>2911</v>
      </c>
      <c r="D2992" t="s">
        <v>7824</v>
      </c>
      <c r="E2992" t="s">
        <v>76</v>
      </c>
      <c r="F2992" t="s">
        <v>76</v>
      </c>
      <c r="G2992" t="s">
        <v>56</v>
      </c>
      <c r="H2992" t="s">
        <v>76</v>
      </c>
      <c r="I2992" t="s">
        <v>90</v>
      </c>
      <c r="J2992" t="s">
        <v>91</v>
      </c>
      <c r="K2992" t="s">
        <v>160</v>
      </c>
      <c r="L2992" t="s">
        <v>7769</v>
      </c>
      <c r="M2992" t="s">
        <v>7773</v>
      </c>
      <c r="N2992" t="s">
        <v>76</v>
      </c>
      <c r="O2992" t="s">
        <v>76</v>
      </c>
      <c r="P2992" t="s">
        <v>65</v>
      </c>
      <c r="Q2992">
        <v>497</v>
      </c>
      <c r="R2992">
        <v>497</v>
      </c>
      <c r="S2992">
        <v>497</v>
      </c>
      <c r="T2992">
        <v>497</v>
      </c>
      <c r="U2992">
        <v>497</v>
      </c>
      <c r="V2992">
        <v>497</v>
      </c>
      <c r="W2992">
        <v>497</v>
      </c>
      <c r="X2992">
        <v>97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160</v>
      </c>
      <c r="AG2992">
        <v>0</v>
      </c>
      <c r="AH2992">
        <v>0</v>
      </c>
      <c r="AI2992">
        <v>160</v>
      </c>
      <c r="AJ2992">
        <v>0</v>
      </c>
      <c r="AT2992" s="1">
        <v>495.66</v>
      </c>
      <c r="AU2992" s="1">
        <v>246343.02000000002</v>
      </c>
      <c r="AV2992" s="1">
        <v>79305.600000000006</v>
      </c>
      <c r="AW2992" s="1">
        <v>48079.020000000004</v>
      </c>
      <c r="AX2992" t="s">
        <v>160</v>
      </c>
    </row>
    <row r="2993" spans="1:50" x14ac:dyDescent="0.25">
      <c r="A2993" t="s">
        <v>7825</v>
      </c>
      <c r="B2993" t="s">
        <v>7765</v>
      </c>
      <c r="C2993" t="s">
        <v>2911</v>
      </c>
      <c r="D2993" t="s">
        <v>7826</v>
      </c>
      <c r="E2993" t="s">
        <v>76</v>
      </c>
      <c r="F2993" t="s">
        <v>76</v>
      </c>
      <c r="G2993" t="s">
        <v>71</v>
      </c>
      <c r="H2993" t="s">
        <v>76</v>
      </c>
      <c r="I2993" t="s">
        <v>73</v>
      </c>
      <c r="J2993" t="s">
        <v>1052</v>
      </c>
      <c r="K2993" t="s">
        <v>1053</v>
      </c>
      <c r="L2993" t="s">
        <v>7769</v>
      </c>
      <c r="M2993" t="s">
        <v>7770</v>
      </c>
      <c r="N2993" t="s">
        <v>76</v>
      </c>
      <c r="O2993" t="s">
        <v>76</v>
      </c>
      <c r="P2993" t="s">
        <v>106</v>
      </c>
      <c r="Q2993">
        <v>44</v>
      </c>
      <c r="R2993">
        <v>44</v>
      </c>
      <c r="S2993">
        <v>44</v>
      </c>
      <c r="T2993">
        <v>44</v>
      </c>
      <c r="U2993">
        <v>44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34</v>
      </c>
      <c r="AG2993">
        <v>0</v>
      </c>
      <c r="AH2993">
        <v>0</v>
      </c>
      <c r="AI2993">
        <v>34</v>
      </c>
      <c r="AJ2993">
        <v>34</v>
      </c>
      <c r="AT2993" s="1">
        <v>592.82000000000005</v>
      </c>
      <c r="AU2993" s="1">
        <v>26084.080000000002</v>
      </c>
      <c r="AV2993" s="1">
        <v>20155.88</v>
      </c>
      <c r="AW2993" s="1">
        <v>0</v>
      </c>
      <c r="AX2993" t="s">
        <v>1053</v>
      </c>
    </row>
    <row r="2994" spans="1:50" x14ac:dyDescent="0.25">
      <c r="A2994" t="s">
        <v>7827</v>
      </c>
      <c r="B2994" t="s">
        <v>7765</v>
      </c>
      <c r="C2994" t="s">
        <v>2911</v>
      </c>
      <c r="D2994" t="s">
        <v>7828</v>
      </c>
      <c r="E2994" t="s">
        <v>76</v>
      </c>
      <c r="F2994" t="s">
        <v>76</v>
      </c>
      <c r="G2994" t="s">
        <v>71</v>
      </c>
      <c r="H2994" t="s">
        <v>76</v>
      </c>
      <c r="I2994" t="s">
        <v>107</v>
      </c>
      <c r="J2994" t="s">
        <v>7478</v>
      </c>
      <c r="K2994" t="s">
        <v>7479</v>
      </c>
      <c r="L2994" t="s">
        <v>7769</v>
      </c>
      <c r="M2994" t="s">
        <v>7770</v>
      </c>
      <c r="N2994" t="s">
        <v>76</v>
      </c>
      <c r="O2994" t="s">
        <v>76</v>
      </c>
      <c r="P2994" t="s">
        <v>106</v>
      </c>
      <c r="Q2994">
        <v>9</v>
      </c>
      <c r="R2994">
        <v>9</v>
      </c>
      <c r="S2994">
        <v>9</v>
      </c>
      <c r="T2994">
        <v>9</v>
      </c>
      <c r="U2994">
        <v>9</v>
      </c>
      <c r="V2994">
        <v>9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30</v>
      </c>
      <c r="AG2994">
        <v>0</v>
      </c>
      <c r="AH2994">
        <v>0</v>
      </c>
      <c r="AI2994">
        <v>30</v>
      </c>
      <c r="AJ2994">
        <v>60</v>
      </c>
      <c r="AT2994" s="1">
        <v>534.63</v>
      </c>
      <c r="AU2994" s="1">
        <v>4811.67</v>
      </c>
      <c r="AV2994" s="1">
        <v>16038.9</v>
      </c>
      <c r="AW2994" s="1">
        <v>0</v>
      </c>
      <c r="AX2994" t="s">
        <v>7479</v>
      </c>
    </row>
    <row r="2995" spans="1:50" x14ac:dyDescent="0.25">
      <c r="A2995" t="s">
        <v>7829</v>
      </c>
      <c r="B2995" t="s">
        <v>7765</v>
      </c>
      <c r="C2995" t="s">
        <v>2911</v>
      </c>
      <c r="D2995" t="s">
        <v>7830</v>
      </c>
      <c r="E2995" t="s">
        <v>76</v>
      </c>
      <c r="F2995" t="s">
        <v>76</v>
      </c>
      <c r="G2995" t="s">
        <v>56</v>
      </c>
      <c r="H2995" t="s">
        <v>76</v>
      </c>
      <c r="I2995" t="s">
        <v>90</v>
      </c>
      <c r="J2995" t="s">
        <v>307</v>
      </c>
      <c r="K2995" t="s">
        <v>613</v>
      </c>
      <c r="L2995" t="s">
        <v>7769</v>
      </c>
      <c r="M2995" t="s">
        <v>7770</v>
      </c>
      <c r="N2995" t="s">
        <v>76</v>
      </c>
      <c r="O2995" t="s">
        <v>76</v>
      </c>
      <c r="P2995" t="s">
        <v>65</v>
      </c>
      <c r="Q2995">
        <v>121</v>
      </c>
      <c r="R2995">
        <v>121</v>
      </c>
      <c r="S2995">
        <v>121</v>
      </c>
      <c r="T2995">
        <v>121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30</v>
      </c>
      <c r="AG2995">
        <v>0</v>
      </c>
      <c r="AH2995">
        <v>0</v>
      </c>
      <c r="AI2995">
        <v>30</v>
      </c>
      <c r="AJ2995">
        <v>0</v>
      </c>
      <c r="AT2995" s="1">
        <v>418.42129999999997</v>
      </c>
      <c r="AU2995" s="1">
        <v>50628.977299999999</v>
      </c>
      <c r="AV2995" s="1">
        <v>12552.638999999999</v>
      </c>
      <c r="AW2995" s="1">
        <v>0</v>
      </c>
      <c r="AX2995" t="s">
        <v>613</v>
      </c>
    </row>
    <row r="2996" spans="1:50" x14ac:dyDescent="0.25">
      <c r="A2996" t="s">
        <v>7831</v>
      </c>
      <c r="B2996" t="s">
        <v>7765</v>
      </c>
      <c r="C2996" t="s">
        <v>2911</v>
      </c>
      <c r="D2996" t="s">
        <v>7832</v>
      </c>
      <c r="E2996" t="s">
        <v>76</v>
      </c>
      <c r="F2996" t="s">
        <v>76</v>
      </c>
      <c r="G2996" t="s">
        <v>71</v>
      </c>
      <c r="H2996" t="s">
        <v>76</v>
      </c>
      <c r="I2996" t="s">
        <v>73</v>
      </c>
      <c r="J2996" t="s">
        <v>810</v>
      </c>
      <c r="K2996" t="s">
        <v>811</v>
      </c>
      <c r="L2996" t="s">
        <v>7769</v>
      </c>
      <c r="M2996" t="s">
        <v>7773</v>
      </c>
      <c r="N2996" t="s">
        <v>76</v>
      </c>
      <c r="O2996" t="s">
        <v>76</v>
      </c>
      <c r="P2996" t="s">
        <v>106</v>
      </c>
      <c r="Q2996">
        <v>1</v>
      </c>
      <c r="R2996">
        <v>1</v>
      </c>
      <c r="S2996">
        <v>1</v>
      </c>
      <c r="T2996">
        <v>1</v>
      </c>
      <c r="U2996">
        <v>1</v>
      </c>
      <c r="V2996">
        <v>1</v>
      </c>
      <c r="W2996">
        <v>1</v>
      </c>
      <c r="X2996">
        <v>1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T2996" s="1">
        <v>497.23</v>
      </c>
      <c r="AU2996" s="1">
        <v>497.23</v>
      </c>
      <c r="AV2996" s="1">
        <v>0</v>
      </c>
      <c r="AW2996" s="1">
        <v>497.23</v>
      </c>
      <c r="AX2996" t="s">
        <v>811</v>
      </c>
    </row>
    <row r="2997" spans="1:50" x14ac:dyDescent="0.25">
      <c r="A2997" t="s">
        <v>7833</v>
      </c>
      <c r="B2997" t="s">
        <v>7765</v>
      </c>
      <c r="C2997" t="s">
        <v>2911</v>
      </c>
      <c r="D2997" t="s">
        <v>7834</v>
      </c>
      <c r="E2997" t="s">
        <v>76</v>
      </c>
      <c r="F2997" t="s">
        <v>76</v>
      </c>
      <c r="G2997" t="s">
        <v>56</v>
      </c>
      <c r="H2997" t="s">
        <v>76</v>
      </c>
      <c r="I2997" t="s">
        <v>90</v>
      </c>
      <c r="J2997" t="s">
        <v>91</v>
      </c>
      <c r="K2997" t="s">
        <v>1268</v>
      </c>
      <c r="L2997" t="s">
        <v>7769</v>
      </c>
      <c r="M2997" t="s">
        <v>7773</v>
      </c>
      <c r="N2997" t="s">
        <v>76</v>
      </c>
      <c r="O2997" t="s">
        <v>76</v>
      </c>
      <c r="P2997" t="s">
        <v>65</v>
      </c>
      <c r="Q2997">
        <v>142</v>
      </c>
      <c r="R2997">
        <v>112</v>
      </c>
      <c r="S2997">
        <v>112</v>
      </c>
      <c r="T2997">
        <v>112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144</v>
      </c>
      <c r="AG2997">
        <v>0</v>
      </c>
      <c r="AH2997">
        <v>0</v>
      </c>
      <c r="AI2997">
        <v>144</v>
      </c>
      <c r="AJ2997">
        <v>0</v>
      </c>
      <c r="AT2997" s="1">
        <v>535.51</v>
      </c>
      <c r="AU2997" s="1">
        <v>76042.42</v>
      </c>
      <c r="AV2997" s="1">
        <v>77113.440000000002</v>
      </c>
      <c r="AW2997" s="1">
        <v>0</v>
      </c>
      <c r="AX2997" t="s">
        <v>1268</v>
      </c>
    </row>
    <row r="2998" spans="1:50" x14ac:dyDescent="0.25">
      <c r="A2998" t="s">
        <v>7835</v>
      </c>
      <c r="B2998" t="s">
        <v>7765</v>
      </c>
      <c r="C2998" t="s">
        <v>2911</v>
      </c>
      <c r="D2998" t="s">
        <v>7836</v>
      </c>
      <c r="E2998" t="s">
        <v>76</v>
      </c>
      <c r="F2998" t="s">
        <v>76</v>
      </c>
      <c r="G2998" t="s">
        <v>116</v>
      </c>
      <c r="H2998" t="s">
        <v>76</v>
      </c>
      <c r="I2998" t="s">
        <v>117</v>
      </c>
      <c r="J2998" t="s">
        <v>2909</v>
      </c>
      <c r="K2998" t="s">
        <v>2910</v>
      </c>
      <c r="L2998" t="s">
        <v>7769</v>
      </c>
      <c r="M2998" t="s">
        <v>7800</v>
      </c>
      <c r="N2998" t="s">
        <v>76</v>
      </c>
      <c r="O2998" t="s">
        <v>76</v>
      </c>
      <c r="P2998" t="s">
        <v>120</v>
      </c>
      <c r="Q2998">
        <v>12</v>
      </c>
      <c r="R2998">
        <v>10</v>
      </c>
      <c r="S2998">
        <v>10</v>
      </c>
      <c r="T2998">
        <v>10</v>
      </c>
      <c r="U2998">
        <v>10</v>
      </c>
      <c r="V2998">
        <v>10</v>
      </c>
      <c r="W2998">
        <v>10</v>
      </c>
      <c r="X2998">
        <v>10</v>
      </c>
      <c r="Y2998">
        <v>10</v>
      </c>
      <c r="Z2998">
        <v>10</v>
      </c>
      <c r="AA2998">
        <v>1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T2998" s="1">
        <v>499.16</v>
      </c>
      <c r="AU2998" s="1">
        <v>5989.92</v>
      </c>
      <c r="AV2998" s="1">
        <v>0</v>
      </c>
      <c r="AW2998" s="1">
        <v>4991.6000000000004</v>
      </c>
      <c r="AX2998" t="s">
        <v>2910</v>
      </c>
    </row>
    <row r="2999" spans="1:50" x14ac:dyDescent="0.25">
      <c r="A2999" t="s">
        <v>7837</v>
      </c>
      <c r="B2999" t="s">
        <v>7765</v>
      </c>
      <c r="C2999" t="s">
        <v>2911</v>
      </c>
      <c r="D2999" t="s">
        <v>7838</v>
      </c>
      <c r="E2999" t="s">
        <v>76</v>
      </c>
      <c r="F2999" t="s">
        <v>76</v>
      </c>
      <c r="G2999" t="s">
        <v>71</v>
      </c>
      <c r="H2999" t="s">
        <v>76</v>
      </c>
      <c r="I2999" t="s">
        <v>107</v>
      </c>
      <c r="J2999" t="s">
        <v>1215</v>
      </c>
      <c r="K2999" t="s">
        <v>1216</v>
      </c>
      <c r="L2999" t="s">
        <v>7769</v>
      </c>
      <c r="M2999" t="s">
        <v>7770</v>
      </c>
      <c r="N2999" t="s">
        <v>76</v>
      </c>
      <c r="O2999" t="s">
        <v>76</v>
      </c>
      <c r="P2999" t="s">
        <v>106</v>
      </c>
      <c r="Q2999">
        <v>300</v>
      </c>
      <c r="R2999">
        <v>300</v>
      </c>
      <c r="S2999">
        <v>300</v>
      </c>
      <c r="T2999">
        <v>300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210</v>
      </c>
      <c r="AG2999">
        <v>0</v>
      </c>
      <c r="AH2999">
        <v>0</v>
      </c>
      <c r="AI2999">
        <v>210</v>
      </c>
      <c r="AJ2999">
        <v>0</v>
      </c>
      <c r="AT2999" s="1">
        <v>362.21</v>
      </c>
      <c r="AU2999" s="1">
        <v>108663</v>
      </c>
      <c r="AV2999" s="1">
        <v>76064.099999999991</v>
      </c>
      <c r="AW2999" s="1">
        <v>0</v>
      </c>
      <c r="AX2999" t="s">
        <v>1216</v>
      </c>
    </row>
    <row r="3000" spans="1:50" x14ac:dyDescent="0.25">
      <c r="A3000" t="s">
        <v>7839</v>
      </c>
      <c r="B3000" t="s">
        <v>7765</v>
      </c>
      <c r="C3000" t="s">
        <v>752</v>
      </c>
      <c r="D3000" t="s">
        <v>7840</v>
      </c>
      <c r="E3000" t="s">
        <v>76</v>
      </c>
      <c r="F3000" t="s">
        <v>76</v>
      </c>
      <c r="G3000" t="s">
        <v>56</v>
      </c>
      <c r="H3000" t="s">
        <v>106</v>
      </c>
      <c r="I3000" t="s">
        <v>90</v>
      </c>
      <c r="J3000" t="s">
        <v>91</v>
      </c>
      <c r="K3000" t="s">
        <v>1268</v>
      </c>
      <c r="L3000" t="s">
        <v>7769</v>
      </c>
      <c r="M3000" t="s">
        <v>7773</v>
      </c>
      <c r="N3000" t="s">
        <v>7773</v>
      </c>
      <c r="O3000" t="s">
        <v>757</v>
      </c>
      <c r="P3000" t="s">
        <v>65</v>
      </c>
      <c r="Q3000">
        <v>10</v>
      </c>
      <c r="R3000">
        <v>10</v>
      </c>
      <c r="S3000">
        <v>10</v>
      </c>
      <c r="T3000">
        <v>10</v>
      </c>
      <c r="U3000">
        <v>10</v>
      </c>
      <c r="V3000">
        <v>10</v>
      </c>
      <c r="W3000">
        <v>10</v>
      </c>
      <c r="X3000">
        <v>10</v>
      </c>
      <c r="Y3000">
        <v>10</v>
      </c>
      <c r="Z3000">
        <v>10</v>
      </c>
      <c r="AA3000">
        <v>10</v>
      </c>
      <c r="AB3000">
        <v>10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T3000" s="1">
        <v>481.59</v>
      </c>
      <c r="AU3000" s="1">
        <v>4815.8999999999996</v>
      </c>
      <c r="AV3000" s="1">
        <v>0</v>
      </c>
      <c r="AW3000" s="1">
        <v>4815.8999999999996</v>
      </c>
      <c r="AX3000" t="s">
        <v>1268</v>
      </c>
    </row>
    <row r="3001" spans="1:50" x14ac:dyDescent="0.25">
      <c r="A3001" t="s">
        <v>7841</v>
      </c>
      <c r="B3001" t="s">
        <v>7765</v>
      </c>
      <c r="C3001" t="s">
        <v>2911</v>
      </c>
      <c r="D3001" t="s">
        <v>7842</v>
      </c>
      <c r="E3001" t="s">
        <v>76</v>
      </c>
      <c r="F3001" t="s">
        <v>76</v>
      </c>
      <c r="G3001" t="s">
        <v>71</v>
      </c>
      <c r="H3001" t="s">
        <v>76</v>
      </c>
      <c r="I3001" t="s">
        <v>230</v>
      </c>
      <c r="J3001" t="s">
        <v>1058</v>
      </c>
      <c r="K3001" t="s">
        <v>1059</v>
      </c>
      <c r="L3001" t="s">
        <v>7769</v>
      </c>
      <c r="M3001" t="s">
        <v>7773</v>
      </c>
      <c r="N3001" t="s">
        <v>76</v>
      </c>
      <c r="O3001" t="s">
        <v>76</v>
      </c>
      <c r="P3001" t="s">
        <v>106</v>
      </c>
      <c r="Q3001">
        <v>45</v>
      </c>
      <c r="R3001">
        <v>45</v>
      </c>
      <c r="S3001">
        <v>45</v>
      </c>
      <c r="T3001">
        <v>45</v>
      </c>
      <c r="U3001">
        <v>45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60</v>
      </c>
      <c r="AG3001">
        <v>0</v>
      </c>
      <c r="AH3001">
        <v>0</v>
      </c>
      <c r="AI3001">
        <v>60</v>
      </c>
      <c r="AJ3001">
        <v>0</v>
      </c>
      <c r="AT3001" s="1">
        <v>728.5</v>
      </c>
      <c r="AU3001" s="1">
        <v>32782.5</v>
      </c>
      <c r="AV3001" s="1">
        <v>43710</v>
      </c>
      <c r="AW3001" s="1">
        <v>0</v>
      </c>
      <c r="AX3001" t="s">
        <v>1059</v>
      </c>
    </row>
    <row r="3002" spans="1:50" x14ac:dyDescent="0.25">
      <c r="A3002" t="s">
        <v>7843</v>
      </c>
      <c r="B3002" t="s">
        <v>7765</v>
      </c>
      <c r="C3002" t="s">
        <v>2911</v>
      </c>
      <c r="D3002" t="s">
        <v>7844</v>
      </c>
      <c r="E3002" t="s">
        <v>76</v>
      </c>
      <c r="F3002" t="s">
        <v>76</v>
      </c>
      <c r="G3002" t="s">
        <v>71</v>
      </c>
      <c r="H3002" t="s">
        <v>76</v>
      </c>
      <c r="I3002" t="s">
        <v>230</v>
      </c>
      <c r="J3002" t="s">
        <v>2806</v>
      </c>
      <c r="K3002" t="s">
        <v>2807</v>
      </c>
      <c r="L3002" t="s">
        <v>7769</v>
      </c>
      <c r="M3002" t="s">
        <v>7770</v>
      </c>
      <c r="N3002" t="s">
        <v>76</v>
      </c>
      <c r="O3002" t="s">
        <v>76</v>
      </c>
      <c r="P3002" t="s">
        <v>106</v>
      </c>
      <c r="Q3002">
        <v>11</v>
      </c>
      <c r="R3002">
        <v>11</v>
      </c>
      <c r="S3002">
        <v>11</v>
      </c>
      <c r="T3002">
        <v>11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T3002" s="1">
        <v>312.11</v>
      </c>
      <c r="AU3002" s="1">
        <v>3433.21</v>
      </c>
      <c r="AV3002" s="1">
        <v>0</v>
      </c>
      <c r="AW3002" s="1">
        <v>0</v>
      </c>
      <c r="AX3002" t="s">
        <v>2807</v>
      </c>
    </row>
    <row r="3003" spans="1:50" x14ac:dyDescent="0.25">
      <c r="A3003" t="s">
        <v>7845</v>
      </c>
      <c r="B3003" t="s">
        <v>7765</v>
      </c>
      <c r="C3003" t="s">
        <v>2911</v>
      </c>
      <c r="D3003" t="s">
        <v>7846</v>
      </c>
      <c r="E3003" t="s">
        <v>76</v>
      </c>
      <c r="F3003" t="s">
        <v>76</v>
      </c>
      <c r="G3003" t="s">
        <v>71</v>
      </c>
      <c r="H3003" t="s">
        <v>76</v>
      </c>
      <c r="I3003" t="s">
        <v>73</v>
      </c>
      <c r="J3003" t="s">
        <v>175</v>
      </c>
      <c r="K3003" t="s">
        <v>176</v>
      </c>
      <c r="L3003" t="s">
        <v>7769</v>
      </c>
      <c r="M3003" t="s">
        <v>7770</v>
      </c>
      <c r="N3003" t="s">
        <v>76</v>
      </c>
      <c r="O3003" t="s">
        <v>76</v>
      </c>
      <c r="P3003" t="s">
        <v>106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102</v>
      </c>
      <c r="AG3003">
        <v>0</v>
      </c>
      <c r="AH3003">
        <v>0</v>
      </c>
      <c r="AI3003">
        <v>102</v>
      </c>
      <c r="AJ3003">
        <v>34</v>
      </c>
      <c r="AT3003" s="1">
        <v>579.06010000000003</v>
      </c>
      <c r="AU3003" s="1">
        <v>0</v>
      </c>
      <c r="AV3003" s="1">
        <v>59064.130200000007</v>
      </c>
      <c r="AW3003" s="1">
        <v>0</v>
      </c>
      <c r="AX3003" t="s">
        <v>176</v>
      </c>
    </row>
    <row r="3004" spans="1:50" x14ac:dyDescent="0.25">
      <c r="A3004" t="s">
        <v>7847</v>
      </c>
      <c r="B3004" t="s">
        <v>7765</v>
      </c>
      <c r="C3004" t="s">
        <v>2911</v>
      </c>
      <c r="D3004" t="s">
        <v>7848</v>
      </c>
      <c r="E3004" t="s">
        <v>76</v>
      </c>
      <c r="F3004" t="s">
        <v>76</v>
      </c>
      <c r="G3004" t="s">
        <v>688</v>
      </c>
      <c r="H3004" t="s">
        <v>76</v>
      </c>
      <c r="I3004" t="s">
        <v>689</v>
      </c>
      <c r="J3004" t="s">
        <v>1046</v>
      </c>
      <c r="K3004" t="s">
        <v>1708</v>
      </c>
      <c r="L3004" t="s">
        <v>7769</v>
      </c>
      <c r="M3004" t="s">
        <v>7773</v>
      </c>
      <c r="N3004" t="s">
        <v>76</v>
      </c>
      <c r="O3004" t="s">
        <v>76</v>
      </c>
      <c r="P3004" t="s">
        <v>65</v>
      </c>
      <c r="Q3004">
        <v>59</v>
      </c>
      <c r="R3004">
        <v>59</v>
      </c>
      <c r="S3004">
        <v>59</v>
      </c>
      <c r="T3004">
        <v>59</v>
      </c>
      <c r="U3004">
        <v>59</v>
      </c>
      <c r="V3004">
        <v>9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30</v>
      </c>
      <c r="AG3004">
        <v>0</v>
      </c>
      <c r="AH3004">
        <v>0</v>
      </c>
      <c r="AI3004">
        <v>30</v>
      </c>
      <c r="AJ3004">
        <v>0</v>
      </c>
      <c r="AT3004" s="1">
        <v>120.32</v>
      </c>
      <c r="AU3004" s="1">
        <v>7098.8799999999992</v>
      </c>
      <c r="AV3004" s="1">
        <v>3609.6</v>
      </c>
      <c r="AW3004" s="1">
        <v>0</v>
      </c>
      <c r="AX3004" t="s">
        <v>1708</v>
      </c>
    </row>
    <row r="3005" spans="1:50" x14ac:dyDescent="0.25">
      <c r="A3005" t="s">
        <v>7849</v>
      </c>
      <c r="B3005" t="s">
        <v>7765</v>
      </c>
      <c r="C3005" t="s">
        <v>2911</v>
      </c>
      <c r="D3005" t="s">
        <v>7850</v>
      </c>
      <c r="E3005" t="s">
        <v>76</v>
      </c>
      <c r="F3005" t="s">
        <v>76</v>
      </c>
      <c r="G3005" t="s">
        <v>71</v>
      </c>
      <c r="H3005" t="s">
        <v>76</v>
      </c>
      <c r="I3005" t="s">
        <v>230</v>
      </c>
      <c r="J3005" t="s">
        <v>398</v>
      </c>
      <c r="K3005" t="s">
        <v>399</v>
      </c>
      <c r="L3005" t="s">
        <v>7769</v>
      </c>
      <c r="M3005" t="s">
        <v>7770</v>
      </c>
      <c r="N3005" t="s">
        <v>76</v>
      </c>
      <c r="O3005" t="s">
        <v>76</v>
      </c>
      <c r="P3005" t="s">
        <v>106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T3005" s="1">
        <v>456.11</v>
      </c>
      <c r="AU3005" s="1">
        <v>0</v>
      </c>
      <c r="AV3005" s="1">
        <v>0</v>
      </c>
      <c r="AW3005" s="1">
        <v>0</v>
      </c>
      <c r="AX3005" t="s">
        <v>399</v>
      </c>
    </row>
    <row r="3006" spans="1:50" x14ac:dyDescent="0.25">
      <c r="A3006" t="s">
        <v>7851</v>
      </c>
      <c r="B3006" t="s">
        <v>7765</v>
      </c>
      <c r="C3006" t="s">
        <v>2911</v>
      </c>
      <c r="D3006" t="s">
        <v>7852</v>
      </c>
      <c r="E3006" t="s">
        <v>76</v>
      </c>
      <c r="F3006" t="s">
        <v>76</v>
      </c>
      <c r="G3006" t="s">
        <v>71</v>
      </c>
      <c r="H3006" t="s">
        <v>76</v>
      </c>
      <c r="I3006" t="s">
        <v>107</v>
      </c>
      <c r="J3006" t="s">
        <v>7478</v>
      </c>
      <c r="K3006" t="s">
        <v>7479</v>
      </c>
      <c r="L3006" t="s">
        <v>7769</v>
      </c>
      <c r="M3006" t="s">
        <v>7770</v>
      </c>
      <c r="N3006" t="s">
        <v>76</v>
      </c>
      <c r="O3006" t="s">
        <v>76</v>
      </c>
      <c r="P3006" t="s">
        <v>106</v>
      </c>
      <c r="Q3006">
        <v>189</v>
      </c>
      <c r="R3006">
        <v>189</v>
      </c>
      <c r="S3006">
        <v>189</v>
      </c>
      <c r="T3006">
        <v>189</v>
      </c>
      <c r="U3006">
        <v>189</v>
      </c>
      <c r="V3006">
        <v>129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30</v>
      </c>
      <c r="AG3006">
        <v>0</v>
      </c>
      <c r="AH3006">
        <v>0</v>
      </c>
      <c r="AI3006">
        <v>30</v>
      </c>
      <c r="AJ3006">
        <v>150</v>
      </c>
      <c r="AT3006" s="1">
        <v>503.62</v>
      </c>
      <c r="AU3006" s="1">
        <v>95184.180000000008</v>
      </c>
      <c r="AV3006" s="1">
        <v>15108.6</v>
      </c>
      <c r="AW3006" s="1">
        <v>0</v>
      </c>
      <c r="AX3006" t="s">
        <v>7479</v>
      </c>
    </row>
    <row r="3007" spans="1:50" x14ac:dyDescent="0.25">
      <c r="A3007" t="s">
        <v>7853</v>
      </c>
      <c r="B3007" t="s">
        <v>7765</v>
      </c>
      <c r="C3007" t="s">
        <v>2911</v>
      </c>
      <c r="D3007" t="s">
        <v>7854</v>
      </c>
      <c r="E3007" t="s">
        <v>76</v>
      </c>
      <c r="F3007" t="s">
        <v>76</v>
      </c>
      <c r="G3007" t="s">
        <v>71</v>
      </c>
      <c r="H3007" t="s">
        <v>76</v>
      </c>
      <c r="I3007" t="s">
        <v>107</v>
      </c>
      <c r="J3007" t="s">
        <v>1215</v>
      </c>
      <c r="K3007" t="s">
        <v>1216</v>
      </c>
      <c r="L3007" t="s">
        <v>7769</v>
      </c>
      <c r="M3007" t="s">
        <v>7770</v>
      </c>
      <c r="N3007" t="s">
        <v>76</v>
      </c>
      <c r="O3007" t="s">
        <v>76</v>
      </c>
      <c r="P3007" t="s">
        <v>106</v>
      </c>
      <c r="Q3007">
        <v>48</v>
      </c>
      <c r="R3007">
        <v>48</v>
      </c>
      <c r="S3007">
        <v>48</v>
      </c>
      <c r="T3007">
        <v>48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90</v>
      </c>
      <c r="AG3007">
        <v>0</v>
      </c>
      <c r="AH3007">
        <v>0</v>
      </c>
      <c r="AI3007">
        <v>90</v>
      </c>
      <c r="AJ3007">
        <v>0</v>
      </c>
      <c r="AT3007" s="1">
        <v>541.21</v>
      </c>
      <c r="AU3007" s="1">
        <v>25978.080000000002</v>
      </c>
      <c r="AV3007" s="1">
        <v>48708.9</v>
      </c>
      <c r="AW3007" s="1">
        <v>0</v>
      </c>
      <c r="AX3007" t="s">
        <v>1216</v>
      </c>
    </row>
    <row r="3008" spans="1:50" x14ac:dyDescent="0.25">
      <c r="A3008" t="s">
        <v>7855</v>
      </c>
      <c r="B3008" t="s">
        <v>7765</v>
      </c>
      <c r="C3008" t="s">
        <v>2911</v>
      </c>
      <c r="D3008" t="s">
        <v>7856</v>
      </c>
      <c r="E3008" t="s">
        <v>76</v>
      </c>
      <c r="F3008" t="s">
        <v>76</v>
      </c>
      <c r="G3008" t="s">
        <v>56</v>
      </c>
      <c r="H3008" t="s">
        <v>76</v>
      </c>
      <c r="I3008" t="s">
        <v>90</v>
      </c>
      <c r="J3008" t="s">
        <v>91</v>
      </c>
      <c r="K3008" t="s">
        <v>1268</v>
      </c>
      <c r="L3008" t="s">
        <v>7769</v>
      </c>
      <c r="M3008" t="s">
        <v>7773</v>
      </c>
      <c r="N3008" t="s">
        <v>76</v>
      </c>
      <c r="O3008" t="s">
        <v>76</v>
      </c>
      <c r="P3008" t="s">
        <v>65</v>
      </c>
      <c r="Q3008">
        <v>252</v>
      </c>
      <c r="R3008">
        <v>249</v>
      </c>
      <c r="S3008">
        <v>249</v>
      </c>
      <c r="T3008">
        <v>249</v>
      </c>
      <c r="U3008">
        <v>105</v>
      </c>
      <c r="V3008">
        <v>9</v>
      </c>
      <c r="W3008">
        <v>9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24</v>
      </c>
      <c r="AG3008">
        <v>0</v>
      </c>
      <c r="AH3008">
        <v>0</v>
      </c>
      <c r="AI3008">
        <v>24</v>
      </c>
      <c r="AJ3008">
        <v>0</v>
      </c>
      <c r="AT3008" s="1">
        <v>592.49</v>
      </c>
      <c r="AU3008" s="1">
        <v>149307.48000000001</v>
      </c>
      <c r="AV3008" s="1">
        <v>14219.76</v>
      </c>
      <c r="AW3008" s="1">
        <v>0</v>
      </c>
      <c r="AX3008" t="s">
        <v>1268</v>
      </c>
    </row>
    <row r="3009" spans="1:50" x14ac:dyDescent="0.25">
      <c r="A3009" t="s">
        <v>7857</v>
      </c>
      <c r="B3009" t="s">
        <v>7765</v>
      </c>
      <c r="C3009" t="s">
        <v>2911</v>
      </c>
      <c r="D3009" t="s">
        <v>7858</v>
      </c>
      <c r="E3009" t="s">
        <v>76</v>
      </c>
      <c r="F3009" t="s">
        <v>76</v>
      </c>
      <c r="G3009" t="s">
        <v>71</v>
      </c>
      <c r="H3009" t="s">
        <v>76</v>
      </c>
      <c r="I3009" t="s">
        <v>230</v>
      </c>
      <c r="J3009" t="s">
        <v>487</v>
      </c>
      <c r="K3009" t="s">
        <v>488</v>
      </c>
      <c r="L3009" t="s">
        <v>7769</v>
      </c>
      <c r="M3009" t="s">
        <v>7770</v>
      </c>
      <c r="N3009" t="s">
        <v>76</v>
      </c>
      <c r="O3009" t="s">
        <v>76</v>
      </c>
      <c r="P3009" t="s">
        <v>106</v>
      </c>
      <c r="Q3009">
        <v>184</v>
      </c>
      <c r="R3009">
        <v>184</v>
      </c>
      <c r="S3009">
        <v>184</v>
      </c>
      <c r="T3009">
        <v>184</v>
      </c>
      <c r="U3009">
        <v>100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126</v>
      </c>
      <c r="AG3009">
        <v>0</v>
      </c>
      <c r="AH3009">
        <v>0</v>
      </c>
      <c r="AI3009">
        <v>126</v>
      </c>
      <c r="AJ3009">
        <v>0</v>
      </c>
      <c r="AT3009" s="1">
        <v>448.39</v>
      </c>
      <c r="AU3009" s="1">
        <v>82503.759999999995</v>
      </c>
      <c r="AV3009" s="1">
        <v>56497.14</v>
      </c>
      <c r="AW3009" s="1">
        <v>0</v>
      </c>
      <c r="AX3009" t="s">
        <v>488</v>
      </c>
    </row>
    <row r="3010" spans="1:50" x14ac:dyDescent="0.25">
      <c r="A3010" t="s">
        <v>7859</v>
      </c>
      <c r="B3010" t="s">
        <v>7765</v>
      </c>
      <c r="C3010" t="s">
        <v>2911</v>
      </c>
      <c r="D3010" t="s">
        <v>7860</v>
      </c>
      <c r="E3010" t="s">
        <v>76</v>
      </c>
      <c r="F3010" t="s">
        <v>76</v>
      </c>
      <c r="G3010" t="s">
        <v>71</v>
      </c>
      <c r="H3010" t="s">
        <v>76</v>
      </c>
      <c r="I3010" t="s">
        <v>107</v>
      </c>
      <c r="J3010" t="s">
        <v>1215</v>
      </c>
      <c r="K3010" t="s">
        <v>1216</v>
      </c>
      <c r="L3010" t="s">
        <v>7769</v>
      </c>
      <c r="M3010" t="s">
        <v>7770</v>
      </c>
      <c r="N3010" t="s">
        <v>76</v>
      </c>
      <c r="O3010" t="s">
        <v>76</v>
      </c>
      <c r="P3010" t="s">
        <v>106</v>
      </c>
      <c r="Q3010">
        <v>145</v>
      </c>
      <c r="R3010">
        <v>145</v>
      </c>
      <c r="S3010">
        <v>145</v>
      </c>
      <c r="T3010">
        <v>145</v>
      </c>
      <c r="U3010">
        <v>115</v>
      </c>
      <c r="V3010">
        <v>55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T3010" s="1">
        <v>443.21</v>
      </c>
      <c r="AU3010" s="1">
        <v>64265.45</v>
      </c>
      <c r="AV3010" s="1">
        <v>0</v>
      </c>
      <c r="AW3010" s="1">
        <v>0</v>
      </c>
      <c r="AX3010" t="s">
        <v>1216</v>
      </c>
    </row>
    <row r="3011" spans="1:50" x14ac:dyDescent="0.25">
      <c r="A3011" t="s">
        <v>7861</v>
      </c>
      <c r="B3011" t="s">
        <v>7765</v>
      </c>
      <c r="C3011" t="s">
        <v>2911</v>
      </c>
      <c r="D3011" t="s">
        <v>7862</v>
      </c>
      <c r="E3011" t="s">
        <v>76</v>
      </c>
      <c r="F3011" t="s">
        <v>76</v>
      </c>
      <c r="G3011" t="s">
        <v>71</v>
      </c>
      <c r="H3011" t="s">
        <v>76</v>
      </c>
      <c r="I3011" t="s">
        <v>230</v>
      </c>
      <c r="J3011" t="s">
        <v>487</v>
      </c>
      <c r="K3011" t="s">
        <v>488</v>
      </c>
      <c r="L3011" t="s">
        <v>7769</v>
      </c>
      <c r="M3011" t="s">
        <v>7770</v>
      </c>
      <c r="N3011" t="s">
        <v>76</v>
      </c>
      <c r="O3011" t="s">
        <v>76</v>
      </c>
      <c r="P3011" t="s">
        <v>106</v>
      </c>
      <c r="Q3011">
        <v>479</v>
      </c>
      <c r="R3011">
        <v>479</v>
      </c>
      <c r="S3011">
        <v>479</v>
      </c>
      <c r="T3011">
        <v>479</v>
      </c>
      <c r="U3011">
        <v>479</v>
      </c>
      <c r="V3011">
        <v>479</v>
      </c>
      <c r="W3011">
        <v>479</v>
      </c>
      <c r="X3011">
        <v>479</v>
      </c>
      <c r="Y3011">
        <v>479</v>
      </c>
      <c r="Z3011">
        <v>479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T3011" s="1">
        <v>280.2</v>
      </c>
      <c r="AU3011" s="1">
        <v>134215.79999999999</v>
      </c>
      <c r="AV3011" s="1">
        <v>0</v>
      </c>
      <c r="AW3011" s="1">
        <v>134215.79999999999</v>
      </c>
      <c r="AX3011" t="s">
        <v>488</v>
      </c>
    </row>
    <row r="3012" spans="1:50" x14ac:dyDescent="0.25">
      <c r="A3012" t="s">
        <v>7863</v>
      </c>
      <c r="B3012" t="s">
        <v>7765</v>
      </c>
      <c r="C3012" t="s">
        <v>2911</v>
      </c>
      <c r="D3012" t="s">
        <v>7864</v>
      </c>
      <c r="E3012" t="s">
        <v>76</v>
      </c>
      <c r="F3012" t="s">
        <v>76</v>
      </c>
      <c r="G3012" t="s">
        <v>116</v>
      </c>
      <c r="H3012" t="s">
        <v>106</v>
      </c>
      <c r="I3012" t="s">
        <v>117</v>
      </c>
      <c r="J3012" t="s">
        <v>1384</v>
      </c>
      <c r="K3012" t="s">
        <v>1385</v>
      </c>
      <c r="L3012" t="s">
        <v>7769</v>
      </c>
      <c r="M3012" t="s">
        <v>7773</v>
      </c>
      <c r="N3012" t="s">
        <v>76</v>
      </c>
      <c r="O3012" t="s">
        <v>76</v>
      </c>
      <c r="P3012" t="s">
        <v>120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T3012" s="1">
        <v>176.14</v>
      </c>
      <c r="AU3012" s="1">
        <v>176.14</v>
      </c>
      <c r="AV3012" s="1">
        <v>0</v>
      </c>
      <c r="AW3012" s="1">
        <v>0</v>
      </c>
      <c r="AX3012" t="s">
        <v>1385</v>
      </c>
    </row>
    <row r="3013" spans="1:50" x14ac:dyDescent="0.25">
      <c r="A3013" t="s">
        <v>7865</v>
      </c>
      <c r="B3013" t="s">
        <v>7765</v>
      </c>
      <c r="C3013" t="s">
        <v>7866</v>
      </c>
      <c r="D3013" t="s">
        <v>7867</v>
      </c>
      <c r="E3013" t="s">
        <v>76</v>
      </c>
      <c r="F3013" t="s">
        <v>76</v>
      </c>
      <c r="G3013" t="s">
        <v>56</v>
      </c>
      <c r="H3013" t="s">
        <v>106</v>
      </c>
      <c r="I3013" t="s">
        <v>90</v>
      </c>
      <c r="J3013" t="s">
        <v>91</v>
      </c>
      <c r="K3013" t="s">
        <v>1268</v>
      </c>
      <c r="L3013" t="s">
        <v>7769</v>
      </c>
      <c r="M3013" t="s">
        <v>7773</v>
      </c>
      <c r="N3013" t="s">
        <v>76</v>
      </c>
      <c r="O3013" t="s">
        <v>76</v>
      </c>
      <c r="P3013" t="s">
        <v>65</v>
      </c>
      <c r="Q3013">
        <v>1</v>
      </c>
      <c r="R3013">
        <v>1</v>
      </c>
      <c r="S3013">
        <v>1</v>
      </c>
      <c r="T3013">
        <v>1</v>
      </c>
      <c r="U3013">
        <v>1</v>
      </c>
      <c r="V3013">
        <v>1</v>
      </c>
      <c r="W3013">
        <v>1</v>
      </c>
      <c r="X3013">
        <v>1</v>
      </c>
      <c r="Y3013">
        <v>1</v>
      </c>
      <c r="Z3013">
        <v>1</v>
      </c>
      <c r="AA3013">
        <v>1</v>
      </c>
      <c r="AB3013">
        <v>1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T3013" s="1">
        <v>661.84</v>
      </c>
      <c r="AU3013" s="1">
        <v>661.84</v>
      </c>
      <c r="AV3013" s="1">
        <v>0</v>
      </c>
      <c r="AW3013" s="1">
        <v>661.84</v>
      </c>
      <c r="AX3013" t="s">
        <v>1268</v>
      </c>
    </row>
    <row r="3014" spans="1:50" x14ac:dyDescent="0.25">
      <c r="A3014" t="s">
        <v>7868</v>
      </c>
      <c r="B3014" t="s">
        <v>7765</v>
      </c>
      <c r="C3014" t="s">
        <v>2911</v>
      </c>
      <c r="D3014" t="s">
        <v>7869</v>
      </c>
      <c r="E3014" t="s">
        <v>76</v>
      </c>
      <c r="F3014" t="s">
        <v>76</v>
      </c>
      <c r="G3014" t="s">
        <v>71</v>
      </c>
      <c r="H3014" t="s">
        <v>76</v>
      </c>
      <c r="I3014" t="s">
        <v>107</v>
      </c>
      <c r="J3014" t="s">
        <v>1215</v>
      </c>
      <c r="K3014" t="s">
        <v>1216</v>
      </c>
      <c r="L3014" t="s">
        <v>7769</v>
      </c>
      <c r="M3014" t="s">
        <v>7770</v>
      </c>
      <c r="N3014" t="s">
        <v>76</v>
      </c>
      <c r="O3014" t="s">
        <v>76</v>
      </c>
      <c r="P3014" t="s">
        <v>106</v>
      </c>
      <c r="Q3014">
        <v>82</v>
      </c>
      <c r="R3014">
        <v>82</v>
      </c>
      <c r="S3014">
        <v>82</v>
      </c>
      <c r="T3014">
        <v>82</v>
      </c>
      <c r="U3014">
        <v>52</v>
      </c>
      <c r="V3014">
        <v>22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30</v>
      </c>
      <c r="AG3014">
        <v>0</v>
      </c>
      <c r="AH3014">
        <v>0</v>
      </c>
      <c r="AI3014">
        <v>30</v>
      </c>
      <c r="AJ3014">
        <v>0</v>
      </c>
      <c r="AT3014" s="1">
        <v>412.2</v>
      </c>
      <c r="AU3014" s="1">
        <v>33800.400000000001</v>
      </c>
      <c r="AV3014" s="1">
        <v>12366</v>
      </c>
      <c r="AW3014" s="1">
        <v>0</v>
      </c>
      <c r="AX3014" t="s">
        <v>1216</v>
      </c>
    </row>
    <row r="3015" spans="1:50" x14ac:dyDescent="0.25">
      <c r="A3015" t="s">
        <v>7870</v>
      </c>
      <c r="B3015" t="s">
        <v>7765</v>
      </c>
      <c r="C3015" t="s">
        <v>2911</v>
      </c>
      <c r="D3015" t="s">
        <v>7871</v>
      </c>
      <c r="E3015" t="s">
        <v>76</v>
      </c>
      <c r="F3015" t="s">
        <v>76</v>
      </c>
      <c r="G3015" t="s">
        <v>71</v>
      </c>
      <c r="H3015" t="s">
        <v>76</v>
      </c>
      <c r="I3015" t="s">
        <v>73</v>
      </c>
      <c r="J3015" t="s">
        <v>452</v>
      </c>
      <c r="K3015" t="s">
        <v>453</v>
      </c>
      <c r="L3015" t="s">
        <v>7769</v>
      </c>
      <c r="M3015" t="s">
        <v>7872</v>
      </c>
      <c r="N3015" t="s">
        <v>76</v>
      </c>
      <c r="O3015" t="s">
        <v>76</v>
      </c>
      <c r="P3015" t="s">
        <v>106</v>
      </c>
      <c r="Q3015">
        <v>9</v>
      </c>
      <c r="R3015">
        <v>8</v>
      </c>
      <c r="S3015">
        <v>8</v>
      </c>
      <c r="T3015">
        <v>8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T3015" s="1">
        <v>595.85</v>
      </c>
      <c r="AU3015" s="1">
        <v>5362.6500000000005</v>
      </c>
      <c r="AV3015" s="1">
        <v>0</v>
      </c>
      <c r="AW3015" s="1">
        <v>0</v>
      </c>
      <c r="AX3015" t="s">
        <v>453</v>
      </c>
    </row>
    <row r="3016" spans="1:50" x14ac:dyDescent="0.25">
      <c r="A3016" t="s">
        <v>7873</v>
      </c>
      <c r="B3016" t="s">
        <v>7765</v>
      </c>
      <c r="C3016" t="s">
        <v>4617</v>
      </c>
      <c r="D3016" t="s">
        <v>7874</v>
      </c>
      <c r="E3016" t="s">
        <v>76</v>
      </c>
      <c r="F3016" t="s">
        <v>76</v>
      </c>
      <c r="G3016" t="s">
        <v>71</v>
      </c>
      <c r="H3016" t="s">
        <v>106</v>
      </c>
      <c r="I3016" t="s">
        <v>230</v>
      </c>
      <c r="J3016" t="s">
        <v>487</v>
      </c>
      <c r="K3016" t="s">
        <v>488</v>
      </c>
      <c r="L3016" t="s">
        <v>7769</v>
      </c>
      <c r="M3016" t="s">
        <v>7770</v>
      </c>
      <c r="N3016" t="s">
        <v>76</v>
      </c>
      <c r="O3016" t="s">
        <v>76</v>
      </c>
      <c r="P3016" t="s">
        <v>106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T3016" s="1" t="s">
        <v>78</v>
      </c>
      <c r="AU3016" s="1" t="s">
        <v>78</v>
      </c>
      <c r="AV3016" s="1" t="s">
        <v>78</v>
      </c>
      <c r="AW3016" s="1">
        <v>0</v>
      </c>
      <c r="AX3016" t="s">
        <v>488</v>
      </c>
    </row>
    <row r="3017" spans="1:50" x14ac:dyDescent="0.25">
      <c r="A3017" t="s">
        <v>7875</v>
      </c>
      <c r="B3017" t="s">
        <v>7765</v>
      </c>
      <c r="C3017" t="s">
        <v>2911</v>
      </c>
      <c r="D3017" t="s">
        <v>7876</v>
      </c>
      <c r="E3017" t="s">
        <v>76</v>
      </c>
      <c r="F3017" t="s">
        <v>76</v>
      </c>
      <c r="G3017" t="s">
        <v>116</v>
      </c>
      <c r="H3017" t="s">
        <v>106</v>
      </c>
      <c r="I3017" t="s">
        <v>117</v>
      </c>
      <c r="J3017" t="s">
        <v>1384</v>
      </c>
      <c r="K3017" t="s">
        <v>1385</v>
      </c>
      <c r="L3017" t="s">
        <v>7769</v>
      </c>
      <c r="M3017" t="s">
        <v>7800</v>
      </c>
      <c r="N3017" t="s">
        <v>76</v>
      </c>
      <c r="O3017" t="s">
        <v>76</v>
      </c>
      <c r="P3017" t="s">
        <v>120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T3017" s="1" t="s">
        <v>78</v>
      </c>
      <c r="AU3017" s="1" t="s">
        <v>78</v>
      </c>
      <c r="AV3017" s="1" t="s">
        <v>78</v>
      </c>
      <c r="AW3017" s="1">
        <v>0</v>
      </c>
      <c r="AX3017" t="s">
        <v>1385</v>
      </c>
    </row>
    <row r="3018" spans="1:50" x14ac:dyDescent="0.25">
      <c r="A3018" t="s">
        <v>7877</v>
      </c>
      <c r="B3018" t="s">
        <v>7765</v>
      </c>
      <c r="C3018" t="s">
        <v>2911</v>
      </c>
      <c r="D3018" t="s">
        <v>7878</v>
      </c>
      <c r="E3018" t="s">
        <v>76</v>
      </c>
      <c r="F3018" t="s">
        <v>76</v>
      </c>
      <c r="G3018" t="s">
        <v>71</v>
      </c>
      <c r="H3018" t="s">
        <v>76</v>
      </c>
      <c r="I3018" t="s">
        <v>230</v>
      </c>
      <c r="J3018" t="s">
        <v>487</v>
      </c>
      <c r="K3018" t="s">
        <v>488</v>
      </c>
      <c r="L3018" t="s">
        <v>7769</v>
      </c>
      <c r="M3018" t="s">
        <v>7770</v>
      </c>
      <c r="N3018" t="s">
        <v>76</v>
      </c>
      <c r="O3018" t="s">
        <v>76</v>
      </c>
      <c r="P3018" t="s">
        <v>106</v>
      </c>
      <c r="Q3018">
        <v>113</v>
      </c>
      <c r="R3018">
        <v>113</v>
      </c>
      <c r="S3018">
        <v>113</v>
      </c>
      <c r="T3018">
        <v>113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168</v>
      </c>
      <c r="AG3018">
        <v>0</v>
      </c>
      <c r="AH3018">
        <v>0</v>
      </c>
      <c r="AI3018">
        <v>168</v>
      </c>
      <c r="AJ3018">
        <v>0</v>
      </c>
      <c r="AT3018" s="1">
        <v>355.89</v>
      </c>
      <c r="AU3018" s="1">
        <v>40215.57</v>
      </c>
      <c r="AV3018" s="1">
        <v>59789.52</v>
      </c>
      <c r="AW3018" s="1">
        <v>0</v>
      </c>
      <c r="AX3018" t="s">
        <v>488</v>
      </c>
    </row>
    <row r="3019" spans="1:50" x14ac:dyDescent="0.25">
      <c r="A3019" t="s">
        <v>7879</v>
      </c>
      <c r="B3019" t="s">
        <v>7765</v>
      </c>
      <c r="C3019" t="s">
        <v>2911</v>
      </c>
      <c r="D3019" t="s">
        <v>7880</v>
      </c>
      <c r="E3019" t="s">
        <v>76</v>
      </c>
      <c r="F3019" t="s">
        <v>76</v>
      </c>
      <c r="G3019" t="s">
        <v>56</v>
      </c>
      <c r="H3019" t="s">
        <v>76</v>
      </c>
      <c r="I3019" t="s">
        <v>58</v>
      </c>
      <c r="J3019" t="s">
        <v>1790</v>
      </c>
      <c r="K3019" t="s">
        <v>1791</v>
      </c>
      <c r="L3019" t="s">
        <v>7769</v>
      </c>
      <c r="M3019" t="s">
        <v>7770</v>
      </c>
      <c r="N3019" t="s">
        <v>76</v>
      </c>
      <c r="O3019" t="s">
        <v>76</v>
      </c>
      <c r="P3019" t="s">
        <v>65</v>
      </c>
      <c r="Q3019">
        <v>55</v>
      </c>
      <c r="R3019">
        <v>55</v>
      </c>
      <c r="S3019">
        <v>55</v>
      </c>
      <c r="T3019">
        <v>55</v>
      </c>
      <c r="U3019">
        <v>55</v>
      </c>
      <c r="V3019">
        <v>55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T3019" s="1">
        <v>532.57000000000005</v>
      </c>
      <c r="AU3019" s="1">
        <v>29291.350000000002</v>
      </c>
      <c r="AV3019" s="1">
        <v>0</v>
      </c>
      <c r="AW3019" s="1">
        <v>0</v>
      </c>
      <c r="AX3019" t="s">
        <v>1791</v>
      </c>
    </row>
    <row r="3020" spans="1:50" x14ac:dyDescent="0.25">
      <c r="A3020" t="s">
        <v>7881</v>
      </c>
      <c r="B3020" t="s">
        <v>7765</v>
      </c>
      <c r="C3020" t="s">
        <v>2911</v>
      </c>
      <c r="D3020" t="s">
        <v>7882</v>
      </c>
      <c r="E3020" t="s">
        <v>76</v>
      </c>
      <c r="F3020" t="s">
        <v>76</v>
      </c>
      <c r="G3020" t="s">
        <v>71</v>
      </c>
      <c r="H3020" t="s">
        <v>76</v>
      </c>
      <c r="I3020" t="s">
        <v>73</v>
      </c>
      <c r="J3020" t="s">
        <v>810</v>
      </c>
      <c r="K3020" t="s">
        <v>811</v>
      </c>
      <c r="L3020" t="s">
        <v>7769</v>
      </c>
      <c r="M3020" t="s">
        <v>7773</v>
      </c>
      <c r="N3020" t="s">
        <v>76</v>
      </c>
      <c r="O3020" t="s">
        <v>76</v>
      </c>
      <c r="P3020" t="s">
        <v>106</v>
      </c>
      <c r="Q3020">
        <v>64</v>
      </c>
      <c r="R3020">
        <v>64</v>
      </c>
      <c r="S3020">
        <v>64</v>
      </c>
      <c r="T3020">
        <v>64</v>
      </c>
      <c r="U3020">
        <v>64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40</v>
      </c>
      <c r="AF3020">
        <v>90</v>
      </c>
      <c r="AG3020">
        <v>0</v>
      </c>
      <c r="AH3020">
        <v>0</v>
      </c>
      <c r="AI3020">
        <v>130</v>
      </c>
      <c r="AJ3020">
        <v>90</v>
      </c>
      <c r="AT3020" s="1">
        <v>497.35</v>
      </c>
      <c r="AU3020" s="1">
        <v>31830.400000000001</v>
      </c>
      <c r="AV3020" s="1">
        <v>64655.5</v>
      </c>
      <c r="AW3020" s="1">
        <v>0</v>
      </c>
      <c r="AX3020" t="s">
        <v>811</v>
      </c>
    </row>
    <row r="3021" spans="1:50" x14ac:dyDescent="0.25">
      <c r="A3021" t="s">
        <v>7883</v>
      </c>
      <c r="B3021" t="s">
        <v>7765</v>
      </c>
      <c r="C3021" t="s">
        <v>2911</v>
      </c>
      <c r="D3021" t="s">
        <v>7884</v>
      </c>
      <c r="E3021" t="s">
        <v>76</v>
      </c>
      <c r="F3021" t="s">
        <v>76</v>
      </c>
      <c r="G3021" t="s">
        <v>116</v>
      </c>
      <c r="H3021" t="s">
        <v>76</v>
      </c>
      <c r="I3021" t="s">
        <v>117</v>
      </c>
      <c r="J3021" t="s">
        <v>3592</v>
      </c>
      <c r="K3021" t="s">
        <v>3593</v>
      </c>
      <c r="L3021" t="s">
        <v>7769</v>
      </c>
      <c r="M3021" t="s">
        <v>7773</v>
      </c>
      <c r="N3021" t="s">
        <v>76</v>
      </c>
      <c r="O3021" t="s">
        <v>76</v>
      </c>
      <c r="P3021" t="s">
        <v>120</v>
      </c>
      <c r="Q3021">
        <v>21</v>
      </c>
      <c r="R3021">
        <v>21</v>
      </c>
      <c r="S3021">
        <v>21</v>
      </c>
      <c r="T3021">
        <v>21</v>
      </c>
      <c r="U3021">
        <v>21</v>
      </c>
      <c r="V3021">
        <v>21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T3021" s="1">
        <v>333.29</v>
      </c>
      <c r="AU3021" s="1">
        <v>6999.09</v>
      </c>
      <c r="AV3021" s="1">
        <v>0</v>
      </c>
      <c r="AW3021" s="1">
        <v>0</v>
      </c>
      <c r="AX3021" t="s">
        <v>3593</v>
      </c>
    </row>
    <row r="3022" spans="1:50" x14ac:dyDescent="0.25">
      <c r="A3022" t="s">
        <v>7885</v>
      </c>
      <c r="B3022" t="s">
        <v>7765</v>
      </c>
      <c r="C3022" t="s">
        <v>2911</v>
      </c>
      <c r="D3022" t="s">
        <v>7886</v>
      </c>
      <c r="E3022" t="s">
        <v>76</v>
      </c>
      <c r="F3022" t="s">
        <v>76</v>
      </c>
      <c r="G3022" t="s">
        <v>71</v>
      </c>
      <c r="H3022" t="s">
        <v>76</v>
      </c>
      <c r="I3022" t="s">
        <v>73</v>
      </c>
      <c r="J3022" t="s">
        <v>7887</v>
      </c>
      <c r="K3022" t="s">
        <v>7888</v>
      </c>
      <c r="L3022" t="s">
        <v>7769</v>
      </c>
      <c r="M3022" t="s">
        <v>7773</v>
      </c>
      <c r="N3022" t="s">
        <v>76</v>
      </c>
      <c r="O3022" t="s">
        <v>76</v>
      </c>
      <c r="P3022" t="s">
        <v>106</v>
      </c>
      <c r="Q3022">
        <v>43</v>
      </c>
      <c r="R3022">
        <v>42</v>
      </c>
      <c r="S3022">
        <v>42</v>
      </c>
      <c r="T3022">
        <v>42</v>
      </c>
      <c r="U3022">
        <v>42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50</v>
      </c>
      <c r="AG3022">
        <v>0</v>
      </c>
      <c r="AH3022">
        <v>0</v>
      </c>
      <c r="AI3022">
        <v>50</v>
      </c>
      <c r="AJ3022">
        <v>0</v>
      </c>
      <c r="AT3022" s="1">
        <v>574.51959999999997</v>
      </c>
      <c r="AU3022" s="1">
        <v>24704.342799999999</v>
      </c>
      <c r="AV3022" s="1">
        <v>28725.98</v>
      </c>
      <c r="AW3022" s="1">
        <v>0</v>
      </c>
      <c r="AX3022" t="s">
        <v>7888</v>
      </c>
    </row>
    <row r="3023" spans="1:50" x14ac:dyDescent="0.25">
      <c r="A3023" t="s">
        <v>7889</v>
      </c>
      <c r="B3023" t="s">
        <v>7765</v>
      </c>
      <c r="C3023" t="s">
        <v>2911</v>
      </c>
      <c r="D3023" t="s">
        <v>7890</v>
      </c>
      <c r="E3023" t="s">
        <v>76</v>
      </c>
      <c r="F3023" t="s">
        <v>76</v>
      </c>
      <c r="G3023" t="s">
        <v>71</v>
      </c>
      <c r="H3023" t="s">
        <v>76</v>
      </c>
      <c r="I3023" t="s">
        <v>133</v>
      </c>
      <c r="J3023" t="s">
        <v>207</v>
      </c>
      <c r="K3023" t="s">
        <v>208</v>
      </c>
      <c r="L3023" t="s">
        <v>7769</v>
      </c>
      <c r="M3023" t="s">
        <v>7770</v>
      </c>
      <c r="N3023" t="s">
        <v>76</v>
      </c>
      <c r="O3023" t="s">
        <v>76</v>
      </c>
      <c r="P3023" t="s">
        <v>106</v>
      </c>
      <c r="Q3023">
        <v>64</v>
      </c>
      <c r="R3023">
        <v>64</v>
      </c>
      <c r="S3023">
        <v>64</v>
      </c>
      <c r="T3023">
        <v>64</v>
      </c>
      <c r="U3023">
        <v>64</v>
      </c>
      <c r="V3023">
        <v>8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T3023" s="1">
        <v>1184.3599999999999</v>
      </c>
      <c r="AU3023" s="1">
        <v>75799.039999999994</v>
      </c>
      <c r="AV3023" s="1">
        <v>0</v>
      </c>
      <c r="AW3023" s="1">
        <v>0</v>
      </c>
      <c r="AX3023" t="s">
        <v>208</v>
      </c>
    </row>
    <row r="3024" spans="1:50" x14ac:dyDescent="0.25">
      <c r="A3024" t="s">
        <v>7891</v>
      </c>
      <c r="B3024" t="s">
        <v>7765</v>
      </c>
      <c r="C3024" t="s">
        <v>2911</v>
      </c>
      <c r="D3024" t="s">
        <v>7892</v>
      </c>
      <c r="E3024" t="s">
        <v>76</v>
      </c>
      <c r="F3024" t="s">
        <v>76</v>
      </c>
      <c r="G3024" t="s">
        <v>56</v>
      </c>
      <c r="H3024" t="s">
        <v>76</v>
      </c>
      <c r="I3024" t="s">
        <v>90</v>
      </c>
      <c r="J3024" t="s">
        <v>91</v>
      </c>
      <c r="K3024" t="s">
        <v>1268</v>
      </c>
      <c r="L3024" t="s">
        <v>7769</v>
      </c>
      <c r="M3024" t="s">
        <v>7773</v>
      </c>
      <c r="N3024" t="s">
        <v>76</v>
      </c>
      <c r="O3024" t="s">
        <v>76</v>
      </c>
      <c r="P3024" t="s">
        <v>65</v>
      </c>
      <c r="Q3024">
        <v>143</v>
      </c>
      <c r="R3024">
        <v>137</v>
      </c>
      <c r="S3024">
        <v>137</v>
      </c>
      <c r="T3024">
        <v>137</v>
      </c>
      <c r="U3024">
        <v>41</v>
      </c>
      <c r="V3024">
        <v>1</v>
      </c>
      <c r="W3024">
        <v>1</v>
      </c>
      <c r="X3024">
        <v>1</v>
      </c>
      <c r="Y3024">
        <v>1</v>
      </c>
      <c r="Z3024">
        <v>1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24</v>
      </c>
      <c r="AG3024">
        <v>0</v>
      </c>
      <c r="AH3024">
        <v>0</v>
      </c>
      <c r="AI3024">
        <v>24</v>
      </c>
      <c r="AJ3024">
        <v>0</v>
      </c>
      <c r="AT3024" s="1">
        <v>504.01</v>
      </c>
      <c r="AU3024" s="1">
        <v>72073.429999999993</v>
      </c>
      <c r="AV3024" s="1">
        <v>12096.24</v>
      </c>
      <c r="AW3024" s="1">
        <v>504.01</v>
      </c>
      <c r="AX3024" t="s">
        <v>1268</v>
      </c>
    </row>
    <row r="3025" spans="1:50" x14ac:dyDescent="0.25">
      <c r="A3025" t="s">
        <v>7893</v>
      </c>
      <c r="B3025" t="s">
        <v>7765</v>
      </c>
      <c r="C3025" t="s">
        <v>2911</v>
      </c>
      <c r="D3025" t="s">
        <v>7894</v>
      </c>
      <c r="E3025" t="s">
        <v>76</v>
      </c>
      <c r="F3025" t="s">
        <v>76</v>
      </c>
      <c r="G3025" t="s">
        <v>71</v>
      </c>
      <c r="H3025" t="s">
        <v>76</v>
      </c>
      <c r="I3025" t="s">
        <v>230</v>
      </c>
      <c r="J3025" t="s">
        <v>288</v>
      </c>
      <c r="K3025" t="s">
        <v>289</v>
      </c>
      <c r="L3025" t="s">
        <v>7769</v>
      </c>
      <c r="M3025" t="s">
        <v>7773</v>
      </c>
      <c r="N3025" t="s">
        <v>76</v>
      </c>
      <c r="O3025" t="s">
        <v>76</v>
      </c>
      <c r="P3025" t="s">
        <v>106</v>
      </c>
      <c r="Q3025">
        <v>25</v>
      </c>
      <c r="R3025">
        <v>25</v>
      </c>
      <c r="S3025">
        <v>25</v>
      </c>
      <c r="T3025">
        <v>25</v>
      </c>
      <c r="U3025">
        <v>25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30</v>
      </c>
      <c r="AG3025">
        <v>0</v>
      </c>
      <c r="AH3025">
        <v>0</v>
      </c>
      <c r="AI3025">
        <v>30</v>
      </c>
      <c r="AJ3025">
        <v>0</v>
      </c>
      <c r="AT3025" s="1">
        <v>496.79</v>
      </c>
      <c r="AU3025" s="1">
        <v>12419.75</v>
      </c>
      <c r="AV3025" s="1">
        <v>14903.7</v>
      </c>
      <c r="AW3025" s="1">
        <v>0</v>
      </c>
      <c r="AX3025" t="s">
        <v>289</v>
      </c>
    </row>
    <row r="3026" spans="1:50" x14ac:dyDescent="0.25">
      <c r="A3026" t="s">
        <v>7895</v>
      </c>
      <c r="B3026" t="s">
        <v>7765</v>
      </c>
      <c r="C3026" t="s">
        <v>2911</v>
      </c>
      <c r="D3026" t="s">
        <v>7896</v>
      </c>
      <c r="E3026" t="s">
        <v>76</v>
      </c>
      <c r="F3026" t="s">
        <v>76</v>
      </c>
      <c r="G3026" t="s">
        <v>71</v>
      </c>
      <c r="H3026" t="s">
        <v>76</v>
      </c>
      <c r="I3026" t="s">
        <v>230</v>
      </c>
      <c r="J3026" t="s">
        <v>901</v>
      </c>
      <c r="K3026" t="s">
        <v>902</v>
      </c>
      <c r="L3026" t="s">
        <v>7769</v>
      </c>
      <c r="M3026" t="s">
        <v>7773</v>
      </c>
      <c r="N3026" t="s">
        <v>76</v>
      </c>
      <c r="O3026" t="s">
        <v>76</v>
      </c>
      <c r="P3026" t="s">
        <v>106</v>
      </c>
      <c r="Q3026">
        <v>19</v>
      </c>
      <c r="R3026">
        <v>14</v>
      </c>
      <c r="S3026">
        <v>14</v>
      </c>
      <c r="T3026">
        <v>14</v>
      </c>
      <c r="U3026">
        <v>14</v>
      </c>
      <c r="V3026">
        <v>14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T3026" s="1">
        <v>748.01</v>
      </c>
      <c r="AU3026" s="1">
        <v>14212.19</v>
      </c>
      <c r="AV3026" s="1">
        <v>0</v>
      </c>
      <c r="AW3026" s="1">
        <v>0</v>
      </c>
      <c r="AX3026" t="s">
        <v>902</v>
      </c>
    </row>
    <row r="3027" spans="1:50" x14ac:dyDescent="0.25">
      <c r="A3027" t="s">
        <v>7897</v>
      </c>
      <c r="B3027" t="s">
        <v>7765</v>
      </c>
      <c r="C3027" t="s">
        <v>2911</v>
      </c>
      <c r="D3027" t="s">
        <v>7898</v>
      </c>
      <c r="E3027" t="s">
        <v>76</v>
      </c>
      <c r="F3027" t="s">
        <v>76</v>
      </c>
      <c r="G3027" t="s">
        <v>71</v>
      </c>
      <c r="H3027" t="s">
        <v>76</v>
      </c>
      <c r="I3027" t="s">
        <v>73</v>
      </c>
      <c r="J3027" t="s">
        <v>1528</v>
      </c>
      <c r="K3027" t="s">
        <v>1529</v>
      </c>
      <c r="L3027" t="s">
        <v>7769</v>
      </c>
      <c r="M3027" t="s">
        <v>7770</v>
      </c>
      <c r="N3027" t="s">
        <v>76</v>
      </c>
      <c r="O3027" t="s">
        <v>76</v>
      </c>
      <c r="P3027" t="s">
        <v>106</v>
      </c>
      <c r="Q3027">
        <v>58</v>
      </c>
      <c r="R3027">
        <v>58</v>
      </c>
      <c r="S3027">
        <v>58</v>
      </c>
      <c r="T3027">
        <v>58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34</v>
      </c>
      <c r="AG3027">
        <v>0</v>
      </c>
      <c r="AH3027">
        <v>0</v>
      </c>
      <c r="AI3027">
        <v>34</v>
      </c>
      <c r="AJ3027">
        <v>0</v>
      </c>
      <c r="AT3027" s="1">
        <v>505.6</v>
      </c>
      <c r="AU3027" s="1">
        <v>29324.800000000003</v>
      </c>
      <c r="AV3027" s="1">
        <v>17190.400000000001</v>
      </c>
      <c r="AW3027" s="1">
        <v>0</v>
      </c>
      <c r="AX3027" t="s">
        <v>1529</v>
      </c>
    </row>
    <row r="3028" spans="1:50" x14ac:dyDescent="0.25">
      <c r="A3028" t="s">
        <v>7899</v>
      </c>
      <c r="B3028" t="s">
        <v>7765</v>
      </c>
      <c r="C3028" t="s">
        <v>2911</v>
      </c>
      <c r="D3028" t="s">
        <v>7900</v>
      </c>
      <c r="E3028" t="s">
        <v>76</v>
      </c>
      <c r="F3028" t="s">
        <v>76</v>
      </c>
      <c r="G3028" t="s">
        <v>71</v>
      </c>
      <c r="H3028" t="s">
        <v>76</v>
      </c>
      <c r="I3028" t="s">
        <v>133</v>
      </c>
      <c r="J3028" t="s">
        <v>207</v>
      </c>
      <c r="K3028" t="s">
        <v>208</v>
      </c>
      <c r="L3028" t="s">
        <v>7769</v>
      </c>
      <c r="M3028" t="s">
        <v>7773</v>
      </c>
      <c r="N3028" t="s">
        <v>76</v>
      </c>
      <c r="O3028" t="s">
        <v>76</v>
      </c>
      <c r="P3028" t="s">
        <v>106</v>
      </c>
      <c r="Q3028">
        <v>75</v>
      </c>
      <c r="R3028">
        <v>65</v>
      </c>
      <c r="S3028">
        <v>65</v>
      </c>
      <c r="T3028">
        <v>65</v>
      </c>
      <c r="U3028">
        <v>65</v>
      </c>
      <c r="V3028">
        <v>65</v>
      </c>
      <c r="W3028">
        <v>65</v>
      </c>
      <c r="X3028">
        <v>65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T3028" s="1">
        <v>1185.1300000000001</v>
      </c>
      <c r="AU3028" s="1">
        <v>88884.750000000015</v>
      </c>
      <c r="AV3028" s="1">
        <v>0</v>
      </c>
      <c r="AW3028" s="1">
        <v>77033.450000000012</v>
      </c>
      <c r="AX3028" t="s">
        <v>208</v>
      </c>
    </row>
    <row r="3029" spans="1:50" x14ac:dyDescent="0.25">
      <c r="A3029" t="s">
        <v>7901</v>
      </c>
      <c r="B3029" t="s">
        <v>7765</v>
      </c>
      <c r="C3029" t="s">
        <v>2911</v>
      </c>
      <c r="D3029" t="s">
        <v>7902</v>
      </c>
      <c r="E3029" t="s">
        <v>76</v>
      </c>
      <c r="F3029" t="s">
        <v>76</v>
      </c>
      <c r="G3029" t="s">
        <v>71</v>
      </c>
      <c r="H3029" t="s">
        <v>76</v>
      </c>
      <c r="I3029" t="s">
        <v>674</v>
      </c>
      <c r="J3029" t="s">
        <v>7767</v>
      </c>
      <c r="K3029" t="s">
        <v>7768</v>
      </c>
      <c r="L3029" t="s">
        <v>7769</v>
      </c>
      <c r="M3029" t="s">
        <v>7770</v>
      </c>
      <c r="N3029" t="s">
        <v>76</v>
      </c>
      <c r="O3029" t="s">
        <v>76</v>
      </c>
      <c r="P3029" t="s">
        <v>106</v>
      </c>
      <c r="Q3029">
        <v>10</v>
      </c>
      <c r="R3029">
        <v>10</v>
      </c>
      <c r="S3029">
        <v>10</v>
      </c>
      <c r="T3029">
        <v>10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168</v>
      </c>
      <c r="AG3029">
        <v>0</v>
      </c>
      <c r="AH3029">
        <v>0</v>
      </c>
      <c r="AI3029">
        <v>168</v>
      </c>
      <c r="AJ3029">
        <v>0</v>
      </c>
      <c r="AT3029" s="1">
        <v>383.96</v>
      </c>
      <c r="AU3029" s="1">
        <v>3839.6</v>
      </c>
      <c r="AV3029" s="1">
        <v>64505.279999999999</v>
      </c>
      <c r="AW3029" s="1">
        <v>0</v>
      </c>
      <c r="AX3029" t="s">
        <v>7768</v>
      </c>
    </row>
    <row r="3030" spans="1:50" x14ac:dyDescent="0.25">
      <c r="A3030" t="s">
        <v>7903</v>
      </c>
      <c r="B3030" t="s">
        <v>7765</v>
      </c>
      <c r="C3030" t="s">
        <v>2911</v>
      </c>
      <c r="D3030" t="s">
        <v>7904</v>
      </c>
      <c r="E3030" t="s">
        <v>76</v>
      </c>
      <c r="F3030" t="s">
        <v>76</v>
      </c>
      <c r="G3030" t="s">
        <v>56</v>
      </c>
      <c r="H3030" t="s">
        <v>106</v>
      </c>
      <c r="I3030" t="s">
        <v>90</v>
      </c>
      <c r="J3030" t="s">
        <v>307</v>
      </c>
      <c r="K3030" t="s">
        <v>613</v>
      </c>
      <c r="L3030" t="s">
        <v>7769</v>
      </c>
      <c r="M3030" t="s">
        <v>7770</v>
      </c>
      <c r="N3030" t="s">
        <v>76</v>
      </c>
      <c r="O3030" t="s">
        <v>76</v>
      </c>
      <c r="P3030" t="s">
        <v>65</v>
      </c>
      <c r="Q3030">
        <v>38</v>
      </c>
      <c r="R3030">
        <v>38</v>
      </c>
      <c r="S3030">
        <v>38</v>
      </c>
      <c r="T3030">
        <v>38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42</v>
      </c>
      <c r="AG3030">
        <v>0</v>
      </c>
      <c r="AH3030">
        <v>0</v>
      </c>
      <c r="AI3030">
        <v>42</v>
      </c>
      <c r="AJ3030">
        <v>0</v>
      </c>
      <c r="AT3030" s="1">
        <v>449.55329999999998</v>
      </c>
      <c r="AU3030" s="1">
        <v>17083.025399999999</v>
      </c>
      <c r="AV3030" s="1">
        <v>18881.238600000001</v>
      </c>
      <c r="AW3030" s="1">
        <v>0</v>
      </c>
      <c r="AX3030" t="s">
        <v>613</v>
      </c>
    </row>
    <row r="3031" spans="1:50" x14ac:dyDescent="0.25">
      <c r="A3031" t="s">
        <v>7905</v>
      </c>
      <c r="B3031" t="s">
        <v>7765</v>
      </c>
      <c r="C3031" t="s">
        <v>2911</v>
      </c>
      <c r="D3031" t="s">
        <v>7906</v>
      </c>
      <c r="E3031" t="s">
        <v>76</v>
      </c>
      <c r="F3031" t="s">
        <v>76</v>
      </c>
      <c r="G3031" t="s">
        <v>56</v>
      </c>
      <c r="H3031" t="s">
        <v>76</v>
      </c>
      <c r="I3031" t="s">
        <v>90</v>
      </c>
      <c r="J3031" t="s">
        <v>307</v>
      </c>
      <c r="K3031" t="s">
        <v>613</v>
      </c>
      <c r="L3031" t="s">
        <v>7769</v>
      </c>
      <c r="M3031" t="s">
        <v>7770</v>
      </c>
      <c r="N3031" t="s">
        <v>76</v>
      </c>
      <c r="O3031" t="s">
        <v>76</v>
      </c>
      <c r="P3031" t="s">
        <v>65</v>
      </c>
      <c r="Q3031">
        <v>27</v>
      </c>
      <c r="R3031">
        <v>27</v>
      </c>
      <c r="S3031">
        <v>27</v>
      </c>
      <c r="T3031">
        <v>27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42</v>
      </c>
      <c r="AG3031">
        <v>0</v>
      </c>
      <c r="AH3031">
        <v>0</v>
      </c>
      <c r="AI3031">
        <v>42</v>
      </c>
      <c r="AJ3031">
        <v>0</v>
      </c>
      <c r="AT3031" s="1">
        <v>379.9</v>
      </c>
      <c r="AU3031" s="1">
        <v>10257.299999999999</v>
      </c>
      <c r="AV3031" s="1">
        <v>15955.8</v>
      </c>
      <c r="AW3031" s="1">
        <v>0</v>
      </c>
      <c r="AX3031" t="s">
        <v>613</v>
      </c>
    </row>
    <row r="3032" spans="1:50" x14ac:dyDescent="0.25">
      <c r="A3032" t="s">
        <v>7907</v>
      </c>
      <c r="B3032" t="s">
        <v>7765</v>
      </c>
      <c r="C3032" t="s">
        <v>2911</v>
      </c>
      <c r="D3032" t="s">
        <v>7908</v>
      </c>
      <c r="E3032" t="s">
        <v>76</v>
      </c>
      <c r="F3032" t="s">
        <v>76</v>
      </c>
      <c r="G3032" t="s">
        <v>688</v>
      </c>
      <c r="H3032" t="s">
        <v>76</v>
      </c>
      <c r="I3032" t="s">
        <v>689</v>
      </c>
      <c r="J3032" t="s">
        <v>1350</v>
      </c>
      <c r="K3032" t="s">
        <v>1351</v>
      </c>
      <c r="L3032" t="s">
        <v>7769</v>
      </c>
      <c r="M3032" t="s">
        <v>7773</v>
      </c>
      <c r="N3032" t="s">
        <v>76</v>
      </c>
      <c r="O3032" t="s">
        <v>76</v>
      </c>
      <c r="P3032" t="s">
        <v>65</v>
      </c>
      <c r="Q3032">
        <v>126</v>
      </c>
      <c r="R3032">
        <v>126</v>
      </c>
      <c r="S3032">
        <v>126</v>
      </c>
      <c r="T3032">
        <v>126</v>
      </c>
      <c r="U3032">
        <v>126</v>
      </c>
      <c r="V3032">
        <v>56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T3032" s="1">
        <v>79.84</v>
      </c>
      <c r="AU3032" s="1">
        <v>10059.84</v>
      </c>
      <c r="AV3032" s="1">
        <v>0</v>
      </c>
      <c r="AW3032" s="1">
        <v>0</v>
      </c>
      <c r="AX3032" t="s">
        <v>1351</v>
      </c>
    </row>
    <row r="3033" spans="1:50" x14ac:dyDescent="0.25">
      <c r="A3033" t="s">
        <v>7909</v>
      </c>
      <c r="B3033" t="s">
        <v>7765</v>
      </c>
      <c r="C3033" t="s">
        <v>2911</v>
      </c>
      <c r="D3033" t="s">
        <v>7910</v>
      </c>
      <c r="E3033" t="s">
        <v>76</v>
      </c>
      <c r="F3033" t="s">
        <v>76</v>
      </c>
      <c r="G3033" t="s">
        <v>56</v>
      </c>
      <c r="H3033" t="s">
        <v>76</v>
      </c>
      <c r="I3033" t="s">
        <v>58</v>
      </c>
      <c r="J3033" t="s">
        <v>709</v>
      </c>
      <c r="K3033" t="s">
        <v>710</v>
      </c>
      <c r="L3033" t="s">
        <v>7769</v>
      </c>
      <c r="M3033" t="s">
        <v>7773</v>
      </c>
      <c r="N3033" t="s">
        <v>76</v>
      </c>
      <c r="O3033" t="s">
        <v>76</v>
      </c>
      <c r="P3033" t="s">
        <v>65</v>
      </c>
      <c r="Q3033">
        <v>37</v>
      </c>
      <c r="R3033">
        <v>37</v>
      </c>
      <c r="S3033">
        <v>37</v>
      </c>
      <c r="T3033">
        <v>37</v>
      </c>
      <c r="U3033">
        <v>37</v>
      </c>
      <c r="V3033">
        <v>37</v>
      </c>
      <c r="W3033">
        <v>37</v>
      </c>
      <c r="X3033">
        <v>37</v>
      </c>
      <c r="Y3033">
        <v>37</v>
      </c>
      <c r="Z3033">
        <v>37</v>
      </c>
      <c r="AA3033">
        <v>37</v>
      </c>
      <c r="AB3033">
        <v>37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T3033" s="1">
        <v>698.19</v>
      </c>
      <c r="AU3033" s="1">
        <v>25833.030000000002</v>
      </c>
      <c r="AV3033" s="1">
        <v>0</v>
      </c>
      <c r="AW3033" s="1">
        <v>25833.030000000002</v>
      </c>
      <c r="AX3033" t="s">
        <v>710</v>
      </c>
    </row>
    <row r="3034" spans="1:50" x14ac:dyDescent="0.25">
      <c r="A3034" t="s">
        <v>7911</v>
      </c>
      <c r="B3034" t="s">
        <v>7765</v>
      </c>
      <c r="C3034" t="s">
        <v>2911</v>
      </c>
      <c r="D3034" t="s">
        <v>7912</v>
      </c>
      <c r="E3034" t="s">
        <v>76</v>
      </c>
      <c r="F3034" t="s">
        <v>76</v>
      </c>
      <c r="G3034" t="s">
        <v>71</v>
      </c>
      <c r="H3034" t="s">
        <v>76</v>
      </c>
      <c r="I3034" t="s">
        <v>674</v>
      </c>
      <c r="J3034" t="s">
        <v>7767</v>
      </c>
      <c r="K3034" t="s">
        <v>7768</v>
      </c>
      <c r="L3034" t="s">
        <v>7769</v>
      </c>
      <c r="M3034" t="s">
        <v>7770</v>
      </c>
      <c r="N3034" t="s">
        <v>76</v>
      </c>
      <c r="O3034" t="s">
        <v>76</v>
      </c>
      <c r="P3034" t="s">
        <v>106</v>
      </c>
      <c r="Q3034">
        <v>86</v>
      </c>
      <c r="R3034">
        <v>86</v>
      </c>
      <c r="S3034">
        <v>86</v>
      </c>
      <c r="T3034">
        <v>86</v>
      </c>
      <c r="U3034">
        <v>86</v>
      </c>
      <c r="V3034">
        <v>86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56</v>
      </c>
      <c r="AG3034">
        <v>0</v>
      </c>
      <c r="AH3034">
        <v>0</v>
      </c>
      <c r="AI3034">
        <v>56</v>
      </c>
      <c r="AJ3034">
        <v>28</v>
      </c>
      <c r="AT3034" s="1">
        <v>415.13</v>
      </c>
      <c r="AU3034" s="1">
        <v>35701.18</v>
      </c>
      <c r="AV3034" s="1">
        <v>23247.279999999999</v>
      </c>
      <c r="AW3034" s="1">
        <v>0</v>
      </c>
      <c r="AX3034" t="s">
        <v>7768</v>
      </c>
    </row>
    <row r="3035" spans="1:50" x14ac:dyDescent="0.25">
      <c r="A3035" t="s">
        <v>7913</v>
      </c>
      <c r="B3035" t="s">
        <v>7765</v>
      </c>
      <c r="C3035" t="s">
        <v>2911</v>
      </c>
      <c r="D3035" t="s">
        <v>7914</v>
      </c>
      <c r="E3035" t="s">
        <v>76</v>
      </c>
      <c r="F3035" t="s">
        <v>76</v>
      </c>
      <c r="G3035" t="s">
        <v>71</v>
      </c>
      <c r="H3035" t="s">
        <v>76</v>
      </c>
      <c r="I3035" t="s">
        <v>107</v>
      </c>
      <c r="J3035" t="s">
        <v>1215</v>
      </c>
      <c r="K3035" t="s">
        <v>1216</v>
      </c>
      <c r="L3035" t="s">
        <v>7769</v>
      </c>
      <c r="M3035" t="s">
        <v>7770</v>
      </c>
      <c r="N3035" t="s">
        <v>76</v>
      </c>
      <c r="O3035" t="s">
        <v>76</v>
      </c>
      <c r="P3035" t="s">
        <v>106</v>
      </c>
      <c r="Q3035">
        <v>177</v>
      </c>
      <c r="R3035">
        <v>177</v>
      </c>
      <c r="S3035">
        <v>177</v>
      </c>
      <c r="T3035">
        <v>177</v>
      </c>
      <c r="U3035">
        <v>117</v>
      </c>
      <c r="V3035">
        <v>87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T3035" s="1">
        <v>393.22</v>
      </c>
      <c r="AU3035" s="1">
        <v>69599.94</v>
      </c>
      <c r="AV3035" s="1">
        <v>0</v>
      </c>
      <c r="AW3035" s="1">
        <v>0</v>
      </c>
      <c r="AX3035" t="s">
        <v>1216</v>
      </c>
    </row>
    <row r="3036" spans="1:50" x14ac:dyDescent="0.25">
      <c r="A3036" t="s">
        <v>7915</v>
      </c>
      <c r="B3036" t="s">
        <v>7765</v>
      </c>
      <c r="C3036" t="s">
        <v>2911</v>
      </c>
      <c r="D3036" t="s">
        <v>7916</v>
      </c>
      <c r="E3036" t="s">
        <v>76</v>
      </c>
      <c r="F3036" t="s">
        <v>76</v>
      </c>
      <c r="G3036" t="s">
        <v>71</v>
      </c>
      <c r="H3036" t="s">
        <v>76</v>
      </c>
      <c r="I3036" t="s">
        <v>73</v>
      </c>
      <c r="J3036" t="s">
        <v>666</v>
      </c>
      <c r="K3036" t="s">
        <v>667</v>
      </c>
      <c r="L3036" t="s">
        <v>7769</v>
      </c>
      <c r="M3036" t="s">
        <v>7770</v>
      </c>
      <c r="N3036" t="s">
        <v>76</v>
      </c>
      <c r="O3036" t="s">
        <v>76</v>
      </c>
      <c r="P3036" t="s">
        <v>106</v>
      </c>
      <c r="Q3036">
        <v>182</v>
      </c>
      <c r="R3036">
        <v>182</v>
      </c>
      <c r="S3036">
        <v>182</v>
      </c>
      <c r="T3036">
        <v>182</v>
      </c>
      <c r="U3036">
        <v>180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T3036" s="1">
        <v>536.32000000000005</v>
      </c>
      <c r="AU3036" s="1">
        <v>97610.240000000005</v>
      </c>
      <c r="AV3036" s="1">
        <v>0</v>
      </c>
      <c r="AW3036" s="1">
        <v>0</v>
      </c>
      <c r="AX3036" t="s">
        <v>667</v>
      </c>
    </row>
    <row r="3037" spans="1:50" x14ac:dyDescent="0.25">
      <c r="A3037" t="s">
        <v>7917</v>
      </c>
      <c r="B3037" t="s">
        <v>7765</v>
      </c>
      <c r="C3037" t="s">
        <v>4617</v>
      </c>
      <c r="D3037" t="s">
        <v>7918</v>
      </c>
      <c r="E3037" t="s">
        <v>76</v>
      </c>
      <c r="F3037" t="s">
        <v>76</v>
      </c>
      <c r="G3037" t="s">
        <v>71</v>
      </c>
      <c r="H3037" t="s">
        <v>106</v>
      </c>
      <c r="I3037" t="s">
        <v>73</v>
      </c>
      <c r="J3037" t="s">
        <v>181</v>
      </c>
      <c r="K3037" t="s">
        <v>182</v>
      </c>
      <c r="L3037" t="s">
        <v>7769</v>
      </c>
      <c r="M3037" t="s">
        <v>7770</v>
      </c>
      <c r="N3037" t="s">
        <v>76</v>
      </c>
      <c r="O3037" t="s">
        <v>76</v>
      </c>
      <c r="P3037" t="s">
        <v>106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T3037" s="1" t="s">
        <v>78</v>
      </c>
      <c r="AU3037" s="1" t="s">
        <v>78</v>
      </c>
      <c r="AV3037" s="1" t="s">
        <v>78</v>
      </c>
      <c r="AW3037" s="1">
        <v>0</v>
      </c>
      <c r="AX3037" t="s">
        <v>182</v>
      </c>
    </row>
    <row r="3038" spans="1:50" x14ac:dyDescent="0.25">
      <c r="A3038" t="s">
        <v>7919</v>
      </c>
      <c r="B3038" t="s">
        <v>7765</v>
      </c>
      <c r="C3038" t="s">
        <v>2911</v>
      </c>
      <c r="D3038" t="s">
        <v>7920</v>
      </c>
      <c r="E3038" t="s">
        <v>76</v>
      </c>
      <c r="F3038" t="s">
        <v>76</v>
      </c>
      <c r="G3038" t="s">
        <v>71</v>
      </c>
      <c r="H3038" t="s">
        <v>76</v>
      </c>
      <c r="I3038" t="s">
        <v>355</v>
      </c>
      <c r="J3038" t="s">
        <v>557</v>
      </c>
      <c r="K3038" t="s">
        <v>558</v>
      </c>
      <c r="L3038" t="s">
        <v>7769</v>
      </c>
      <c r="M3038" t="s">
        <v>7770</v>
      </c>
      <c r="N3038" t="s">
        <v>76</v>
      </c>
      <c r="O3038" t="s">
        <v>76</v>
      </c>
      <c r="P3038" t="s">
        <v>106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T3038" s="1">
        <v>637.16</v>
      </c>
      <c r="AU3038" s="1">
        <v>0</v>
      </c>
      <c r="AV3038" s="1">
        <v>0</v>
      </c>
      <c r="AW3038" s="1">
        <v>0</v>
      </c>
      <c r="AX3038" t="s">
        <v>558</v>
      </c>
    </row>
    <row r="3039" spans="1:50" x14ac:dyDescent="0.25">
      <c r="A3039" t="s">
        <v>7921</v>
      </c>
      <c r="B3039" t="s">
        <v>7765</v>
      </c>
      <c r="C3039" t="s">
        <v>2911</v>
      </c>
      <c r="D3039" t="s">
        <v>7922</v>
      </c>
      <c r="E3039" t="s">
        <v>76</v>
      </c>
      <c r="F3039" t="s">
        <v>76</v>
      </c>
      <c r="G3039" t="s">
        <v>56</v>
      </c>
      <c r="H3039" t="s">
        <v>76</v>
      </c>
      <c r="I3039" t="s">
        <v>58</v>
      </c>
      <c r="J3039" t="s">
        <v>166</v>
      </c>
      <c r="K3039" t="s">
        <v>167</v>
      </c>
      <c r="L3039" t="s">
        <v>7769</v>
      </c>
      <c r="M3039" t="s">
        <v>7773</v>
      </c>
      <c r="N3039" t="s">
        <v>76</v>
      </c>
      <c r="O3039" t="s">
        <v>76</v>
      </c>
      <c r="P3039" t="s">
        <v>65</v>
      </c>
      <c r="Q3039">
        <v>7</v>
      </c>
      <c r="R3039">
        <v>7</v>
      </c>
      <c r="S3039">
        <v>7</v>
      </c>
      <c r="T3039">
        <v>7</v>
      </c>
      <c r="U3039">
        <v>7</v>
      </c>
      <c r="V3039">
        <v>7</v>
      </c>
      <c r="W3039">
        <v>7</v>
      </c>
      <c r="X3039">
        <v>7</v>
      </c>
      <c r="Y3039">
        <v>7</v>
      </c>
      <c r="Z3039">
        <v>7</v>
      </c>
      <c r="AA3039">
        <v>7</v>
      </c>
      <c r="AB3039">
        <v>7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T3039" s="1">
        <v>747.44</v>
      </c>
      <c r="AU3039" s="1">
        <v>5232.08</v>
      </c>
      <c r="AV3039" s="1">
        <v>0</v>
      </c>
      <c r="AW3039" s="1">
        <v>5232.08</v>
      </c>
      <c r="AX3039" t="s">
        <v>167</v>
      </c>
    </row>
    <row r="3040" spans="1:50" x14ac:dyDescent="0.25">
      <c r="A3040" t="s">
        <v>7923</v>
      </c>
      <c r="B3040" t="s">
        <v>7765</v>
      </c>
      <c r="C3040" t="s">
        <v>2911</v>
      </c>
      <c r="D3040" t="s">
        <v>7924</v>
      </c>
      <c r="E3040" t="s">
        <v>76</v>
      </c>
      <c r="F3040" t="s">
        <v>76</v>
      </c>
      <c r="G3040" t="s">
        <v>71</v>
      </c>
      <c r="H3040" t="s">
        <v>76</v>
      </c>
      <c r="I3040" t="s">
        <v>133</v>
      </c>
      <c r="J3040" t="s">
        <v>207</v>
      </c>
      <c r="K3040" t="s">
        <v>208</v>
      </c>
      <c r="L3040" t="s">
        <v>7769</v>
      </c>
      <c r="M3040" t="s">
        <v>7773</v>
      </c>
      <c r="N3040" t="s">
        <v>76</v>
      </c>
      <c r="O3040" t="s">
        <v>76</v>
      </c>
      <c r="P3040" t="s">
        <v>106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T3040" s="1">
        <v>1216.54</v>
      </c>
      <c r="AU3040" s="1">
        <v>1216.54</v>
      </c>
      <c r="AV3040" s="1">
        <v>0</v>
      </c>
      <c r="AW3040" s="1">
        <v>0</v>
      </c>
      <c r="AX3040" t="s">
        <v>208</v>
      </c>
    </row>
    <row r="3041" spans="1:50" x14ac:dyDescent="0.25">
      <c r="A3041" t="s">
        <v>7925</v>
      </c>
      <c r="B3041" t="s">
        <v>7765</v>
      </c>
      <c r="C3041" t="s">
        <v>2911</v>
      </c>
      <c r="D3041" t="s">
        <v>7926</v>
      </c>
      <c r="E3041" t="s">
        <v>76</v>
      </c>
      <c r="F3041" t="s">
        <v>76</v>
      </c>
      <c r="G3041" t="s">
        <v>56</v>
      </c>
      <c r="H3041" t="s">
        <v>76</v>
      </c>
      <c r="I3041" t="s">
        <v>90</v>
      </c>
      <c r="J3041" t="s">
        <v>307</v>
      </c>
      <c r="K3041" t="s">
        <v>613</v>
      </c>
      <c r="L3041" t="s">
        <v>7769</v>
      </c>
      <c r="M3041" t="s">
        <v>7770</v>
      </c>
      <c r="N3041" t="s">
        <v>76</v>
      </c>
      <c r="O3041" t="s">
        <v>76</v>
      </c>
      <c r="P3041" t="s">
        <v>65</v>
      </c>
      <c r="Q3041">
        <v>293</v>
      </c>
      <c r="R3041">
        <v>293</v>
      </c>
      <c r="S3041">
        <v>293</v>
      </c>
      <c r="T3041">
        <v>293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198</v>
      </c>
      <c r="AG3041">
        <v>0</v>
      </c>
      <c r="AH3041">
        <v>0</v>
      </c>
      <c r="AI3041">
        <v>198</v>
      </c>
      <c r="AJ3041">
        <v>0</v>
      </c>
      <c r="AT3041" s="1">
        <v>347.81</v>
      </c>
      <c r="AU3041" s="1">
        <v>101908.33</v>
      </c>
      <c r="AV3041" s="1">
        <v>68866.38</v>
      </c>
      <c r="AW3041" s="1">
        <v>0</v>
      </c>
      <c r="AX3041" t="s">
        <v>613</v>
      </c>
    </row>
    <row r="3042" spans="1:50" x14ac:dyDescent="0.25">
      <c r="A3042" t="s">
        <v>7927</v>
      </c>
      <c r="B3042" t="s">
        <v>7765</v>
      </c>
      <c r="C3042" t="s">
        <v>2911</v>
      </c>
      <c r="D3042" t="s">
        <v>7928</v>
      </c>
      <c r="E3042" t="s">
        <v>76</v>
      </c>
      <c r="F3042" t="s">
        <v>76</v>
      </c>
      <c r="G3042" t="s">
        <v>71</v>
      </c>
      <c r="H3042" t="s">
        <v>106</v>
      </c>
      <c r="I3042" t="s">
        <v>230</v>
      </c>
      <c r="J3042" t="s">
        <v>658</v>
      </c>
      <c r="K3042" t="s">
        <v>659</v>
      </c>
      <c r="L3042" t="s">
        <v>7769</v>
      </c>
      <c r="M3042" t="s">
        <v>7770</v>
      </c>
      <c r="N3042" t="s">
        <v>76</v>
      </c>
      <c r="O3042" t="s">
        <v>76</v>
      </c>
      <c r="P3042" t="s">
        <v>106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T3042" s="1" t="s">
        <v>78</v>
      </c>
      <c r="AU3042" s="1" t="s">
        <v>78</v>
      </c>
      <c r="AV3042" s="1" t="s">
        <v>78</v>
      </c>
      <c r="AW3042" s="1">
        <v>0</v>
      </c>
      <c r="AX3042" t="s">
        <v>659</v>
      </c>
    </row>
    <row r="3043" spans="1:50" x14ac:dyDescent="0.25">
      <c r="A3043" t="s">
        <v>7929</v>
      </c>
      <c r="B3043" t="s">
        <v>7765</v>
      </c>
      <c r="C3043" t="s">
        <v>2911</v>
      </c>
      <c r="D3043" t="s">
        <v>7930</v>
      </c>
      <c r="E3043" t="s">
        <v>76</v>
      </c>
      <c r="F3043" t="s">
        <v>76</v>
      </c>
      <c r="G3043" t="s">
        <v>71</v>
      </c>
      <c r="H3043" t="s">
        <v>76</v>
      </c>
      <c r="I3043" t="s">
        <v>674</v>
      </c>
      <c r="J3043" t="s">
        <v>7767</v>
      </c>
      <c r="K3043" t="s">
        <v>7768</v>
      </c>
      <c r="L3043" t="s">
        <v>7769</v>
      </c>
      <c r="M3043" t="s">
        <v>7770</v>
      </c>
      <c r="N3043" t="s">
        <v>76</v>
      </c>
      <c r="O3043" t="s">
        <v>76</v>
      </c>
      <c r="P3043" t="s">
        <v>106</v>
      </c>
      <c r="Q3043">
        <v>124</v>
      </c>
      <c r="R3043">
        <v>124</v>
      </c>
      <c r="S3043">
        <v>124</v>
      </c>
      <c r="T3043">
        <v>124</v>
      </c>
      <c r="U3043">
        <v>68</v>
      </c>
      <c r="V3043">
        <v>12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84</v>
      </c>
      <c r="AG3043">
        <v>0</v>
      </c>
      <c r="AH3043">
        <v>0</v>
      </c>
      <c r="AI3043">
        <v>84</v>
      </c>
      <c r="AJ3043">
        <v>0</v>
      </c>
      <c r="AT3043" s="1">
        <v>303.51</v>
      </c>
      <c r="AU3043" s="1">
        <v>37635.24</v>
      </c>
      <c r="AV3043" s="1">
        <v>25494.84</v>
      </c>
      <c r="AW3043" s="1">
        <v>0</v>
      </c>
      <c r="AX3043" t="s">
        <v>7768</v>
      </c>
    </row>
    <row r="3044" spans="1:50" x14ac:dyDescent="0.25">
      <c r="A3044" t="s">
        <v>7931</v>
      </c>
      <c r="B3044" t="s">
        <v>7765</v>
      </c>
      <c r="C3044" t="s">
        <v>2911</v>
      </c>
      <c r="D3044" t="s">
        <v>7932</v>
      </c>
      <c r="E3044" t="s">
        <v>76</v>
      </c>
      <c r="F3044" t="s">
        <v>76</v>
      </c>
      <c r="G3044" t="s">
        <v>56</v>
      </c>
      <c r="H3044" t="s">
        <v>76</v>
      </c>
      <c r="I3044" t="s">
        <v>58</v>
      </c>
      <c r="J3044" t="s">
        <v>709</v>
      </c>
      <c r="K3044" t="s">
        <v>710</v>
      </c>
      <c r="L3044" t="s">
        <v>7769</v>
      </c>
      <c r="M3044" t="s">
        <v>7773</v>
      </c>
      <c r="N3044" t="s">
        <v>76</v>
      </c>
      <c r="O3044" t="s">
        <v>76</v>
      </c>
      <c r="P3044" t="s">
        <v>65</v>
      </c>
      <c r="Q3044">
        <v>215</v>
      </c>
      <c r="R3044">
        <v>214</v>
      </c>
      <c r="S3044">
        <v>214</v>
      </c>
      <c r="T3044">
        <v>214</v>
      </c>
      <c r="U3044">
        <v>214</v>
      </c>
      <c r="V3044">
        <v>214</v>
      </c>
      <c r="W3044">
        <v>214</v>
      </c>
      <c r="X3044">
        <v>214</v>
      </c>
      <c r="Y3044">
        <v>214</v>
      </c>
      <c r="Z3044">
        <v>121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T3044" s="1">
        <v>739.1</v>
      </c>
      <c r="AU3044" s="1">
        <v>158906.5</v>
      </c>
      <c r="AV3044" s="1">
        <v>0</v>
      </c>
      <c r="AW3044" s="1">
        <v>158167.4</v>
      </c>
      <c r="AX3044" t="s">
        <v>710</v>
      </c>
    </row>
    <row r="3045" spans="1:50" x14ac:dyDescent="0.25">
      <c r="A3045" t="s">
        <v>7933</v>
      </c>
      <c r="B3045" t="s">
        <v>7765</v>
      </c>
      <c r="C3045" t="s">
        <v>2911</v>
      </c>
      <c r="D3045" t="s">
        <v>7934</v>
      </c>
      <c r="E3045" t="s">
        <v>76</v>
      </c>
      <c r="F3045" t="s">
        <v>76</v>
      </c>
      <c r="G3045" t="s">
        <v>116</v>
      </c>
      <c r="H3045" t="s">
        <v>76</v>
      </c>
      <c r="I3045" t="s">
        <v>117</v>
      </c>
      <c r="J3045" t="s">
        <v>3592</v>
      </c>
      <c r="K3045" t="s">
        <v>3593</v>
      </c>
      <c r="L3045" t="s">
        <v>7769</v>
      </c>
      <c r="M3045" t="s">
        <v>7800</v>
      </c>
      <c r="N3045" t="s">
        <v>76</v>
      </c>
      <c r="O3045" t="s">
        <v>76</v>
      </c>
      <c r="P3045" t="s">
        <v>120</v>
      </c>
      <c r="Q3045">
        <v>934</v>
      </c>
      <c r="R3045">
        <v>931</v>
      </c>
      <c r="S3045">
        <v>931</v>
      </c>
      <c r="T3045">
        <v>931</v>
      </c>
      <c r="U3045">
        <v>931</v>
      </c>
      <c r="V3045">
        <v>931</v>
      </c>
      <c r="W3045">
        <v>931</v>
      </c>
      <c r="X3045">
        <v>931</v>
      </c>
      <c r="Y3045">
        <v>931</v>
      </c>
      <c r="Z3045">
        <v>931</v>
      </c>
      <c r="AA3045">
        <v>931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T3045" s="1">
        <v>332.59</v>
      </c>
      <c r="AU3045" s="1">
        <v>310639.06</v>
      </c>
      <c r="AV3045" s="1">
        <v>0</v>
      </c>
      <c r="AW3045" s="1">
        <v>309641.28999999998</v>
      </c>
      <c r="AX3045" t="s">
        <v>3593</v>
      </c>
    </row>
    <row r="3046" spans="1:50" x14ac:dyDescent="0.25">
      <c r="A3046" t="s">
        <v>7935</v>
      </c>
      <c r="B3046" t="s">
        <v>7765</v>
      </c>
      <c r="C3046" t="s">
        <v>2911</v>
      </c>
      <c r="D3046" t="s">
        <v>7936</v>
      </c>
      <c r="E3046" t="s">
        <v>76</v>
      </c>
      <c r="F3046" t="s">
        <v>76</v>
      </c>
      <c r="G3046" t="s">
        <v>71</v>
      </c>
      <c r="H3046" t="s">
        <v>76</v>
      </c>
      <c r="I3046" t="s">
        <v>674</v>
      </c>
      <c r="J3046" t="s">
        <v>7767</v>
      </c>
      <c r="K3046" t="s">
        <v>7768</v>
      </c>
      <c r="L3046" t="s">
        <v>7769</v>
      </c>
      <c r="M3046" t="s">
        <v>7770</v>
      </c>
      <c r="N3046" t="s">
        <v>76</v>
      </c>
      <c r="O3046" t="s">
        <v>76</v>
      </c>
      <c r="P3046" t="s">
        <v>106</v>
      </c>
      <c r="Q3046">
        <v>89</v>
      </c>
      <c r="R3046">
        <v>89</v>
      </c>
      <c r="S3046">
        <v>89</v>
      </c>
      <c r="T3046">
        <v>89</v>
      </c>
      <c r="U3046">
        <v>89</v>
      </c>
      <c r="V3046">
        <v>33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T3046" s="1">
        <v>303.51</v>
      </c>
      <c r="AU3046" s="1">
        <v>27012.39</v>
      </c>
      <c r="AV3046" s="1">
        <v>0</v>
      </c>
      <c r="AW3046" s="1">
        <v>0</v>
      </c>
      <c r="AX3046" t="s">
        <v>7768</v>
      </c>
    </row>
    <row r="3047" spans="1:50" x14ac:dyDescent="0.25">
      <c r="A3047" t="s">
        <v>7937</v>
      </c>
      <c r="B3047" t="s">
        <v>7765</v>
      </c>
      <c r="C3047" t="s">
        <v>2911</v>
      </c>
      <c r="D3047" t="s">
        <v>7938</v>
      </c>
      <c r="E3047" t="s">
        <v>76</v>
      </c>
      <c r="F3047" t="s">
        <v>76</v>
      </c>
      <c r="G3047" t="s">
        <v>56</v>
      </c>
      <c r="H3047" t="s">
        <v>76</v>
      </c>
      <c r="I3047" t="s">
        <v>90</v>
      </c>
      <c r="J3047" t="s">
        <v>91</v>
      </c>
      <c r="K3047" t="s">
        <v>1268</v>
      </c>
      <c r="L3047" t="s">
        <v>7769</v>
      </c>
      <c r="M3047" t="s">
        <v>7773</v>
      </c>
      <c r="N3047" t="s">
        <v>76</v>
      </c>
      <c r="O3047" t="s">
        <v>76</v>
      </c>
      <c r="P3047" t="s">
        <v>65</v>
      </c>
      <c r="Q3047">
        <v>73</v>
      </c>
      <c r="R3047">
        <v>70</v>
      </c>
      <c r="S3047">
        <v>70</v>
      </c>
      <c r="T3047">
        <v>70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72</v>
      </c>
      <c r="AG3047">
        <v>0</v>
      </c>
      <c r="AH3047">
        <v>0</v>
      </c>
      <c r="AI3047">
        <v>72</v>
      </c>
      <c r="AJ3047">
        <v>0</v>
      </c>
      <c r="AT3047" s="1">
        <v>398.37</v>
      </c>
      <c r="AU3047" s="1">
        <v>29081.010000000002</v>
      </c>
      <c r="AV3047" s="1">
        <v>28682.639999999999</v>
      </c>
      <c r="AW3047" s="1">
        <v>0</v>
      </c>
      <c r="AX3047" t="s">
        <v>1268</v>
      </c>
    </row>
    <row r="3048" spans="1:50" x14ac:dyDescent="0.25">
      <c r="A3048" t="s">
        <v>7939</v>
      </c>
      <c r="B3048" t="s">
        <v>7765</v>
      </c>
      <c r="C3048" t="s">
        <v>2911</v>
      </c>
      <c r="D3048" t="s">
        <v>7940</v>
      </c>
      <c r="E3048" t="s">
        <v>76</v>
      </c>
      <c r="F3048" t="s">
        <v>76</v>
      </c>
      <c r="G3048" t="s">
        <v>71</v>
      </c>
      <c r="H3048" t="s">
        <v>76</v>
      </c>
      <c r="I3048" t="s">
        <v>107</v>
      </c>
      <c r="J3048" t="s">
        <v>1215</v>
      </c>
      <c r="K3048" t="s">
        <v>1216</v>
      </c>
      <c r="L3048" t="s">
        <v>7769</v>
      </c>
      <c r="M3048" t="s">
        <v>7770</v>
      </c>
      <c r="N3048" t="s">
        <v>76</v>
      </c>
      <c r="O3048" t="s">
        <v>76</v>
      </c>
      <c r="P3048" t="s">
        <v>106</v>
      </c>
      <c r="Q3048">
        <v>253</v>
      </c>
      <c r="R3048">
        <v>253</v>
      </c>
      <c r="S3048">
        <v>253</v>
      </c>
      <c r="T3048">
        <v>253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300</v>
      </c>
      <c r="AG3048">
        <v>0</v>
      </c>
      <c r="AH3048">
        <v>0</v>
      </c>
      <c r="AI3048">
        <v>300</v>
      </c>
      <c r="AJ3048">
        <v>0</v>
      </c>
      <c r="AT3048" s="1">
        <v>510.2</v>
      </c>
      <c r="AU3048" s="1">
        <v>129080.59999999999</v>
      </c>
      <c r="AV3048" s="1">
        <v>153060</v>
      </c>
      <c r="AW3048" s="1">
        <v>0</v>
      </c>
      <c r="AX3048" t="s">
        <v>1216</v>
      </c>
    </row>
    <row r="3049" spans="1:50" x14ac:dyDescent="0.25">
      <c r="A3049" t="s">
        <v>7941</v>
      </c>
      <c r="B3049" t="s">
        <v>7765</v>
      </c>
      <c r="C3049" t="s">
        <v>2911</v>
      </c>
      <c r="D3049" t="s">
        <v>7942</v>
      </c>
      <c r="E3049" t="s">
        <v>76</v>
      </c>
      <c r="F3049" t="s">
        <v>76</v>
      </c>
      <c r="G3049" t="s">
        <v>71</v>
      </c>
      <c r="H3049" t="s">
        <v>106</v>
      </c>
      <c r="I3049" t="s">
        <v>73</v>
      </c>
      <c r="J3049" t="s">
        <v>181</v>
      </c>
      <c r="K3049" t="s">
        <v>182</v>
      </c>
      <c r="L3049" t="s">
        <v>7769</v>
      </c>
      <c r="M3049" t="s">
        <v>7770</v>
      </c>
      <c r="N3049" t="s">
        <v>76</v>
      </c>
      <c r="O3049" t="s">
        <v>76</v>
      </c>
      <c r="P3049" t="s">
        <v>106</v>
      </c>
      <c r="Q3049">
        <v>1</v>
      </c>
      <c r="R3049">
        <v>1</v>
      </c>
      <c r="S3049">
        <v>1</v>
      </c>
      <c r="T3049">
        <v>1</v>
      </c>
      <c r="U3049">
        <v>1</v>
      </c>
      <c r="V3049">
        <v>1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T3049" s="1">
        <v>352.79</v>
      </c>
      <c r="AU3049" s="1">
        <v>352.79</v>
      </c>
      <c r="AV3049" s="1">
        <v>0</v>
      </c>
      <c r="AW3049" s="1">
        <v>0</v>
      </c>
      <c r="AX3049" t="s">
        <v>182</v>
      </c>
    </row>
    <row r="3050" spans="1:50" x14ac:dyDescent="0.25">
      <c r="A3050" t="s">
        <v>8249</v>
      </c>
      <c r="B3050" t="s">
        <v>7765</v>
      </c>
      <c r="C3050" t="s">
        <v>2911</v>
      </c>
      <c r="D3050" t="s">
        <v>8250</v>
      </c>
      <c r="E3050" t="s">
        <v>76</v>
      </c>
      <c r="F3050" t="s">
        <v>76</v>
      </c>
      <c r="G3050" t="s">
        <v>56</v>
      </c>
      <c r="H3050" t="s">
        <v>76</v>
      </c>
      <c r="I3050" t="s">
        <v>90</v>
      </c>
      <c r="J3050" t="s">
        <v>307</v>
      </c>
      <c r="K3050" t="s">
        <v>613</v>
      </c>
      <c r="L3050" t="s">
        <v>7769</v>
      </c>
      <c r="M3050" t="s">
        <v>7770</v>
      </c>
      <c r="N3050" t="s">
        <v>76</v>
      </c>
      <c r="O3050" t="s">
        <v>76</v>
      </c>
      <c r="P3050" t="s">
        <v>65</v>
      </c>
      <c r="Q3050">
        <v>123</v>
      </c>
      <c r="R3050">
        <v>123</v>
      </c>
      <c r="S3050">
        <v>123</v>
      </c>
      <c r="T3050">
        <v>123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126</v>
      </c>
      <c r="AG3050">
        <v>0</v>
      </c>
      <c r="AH3050">
        <v>0</v>
      </c>
      <c r="AI3050">
        <v>126</v>
      </c>
      <c r="AJ3050">
        <v>0</v>
      </c>
      <c r="AT3050" s="1">
        <v>379.06209999999999</v>
      </c>
      <c r="AU3050" s="1">
        <v>46624.638299999999</v>
      </c>
      <c r="AV3050" s="1">
        <v>47761.8246</v>
      </c>
      <c r="AW3050" s="1">
        <v>0</v>
      </c>
      <c r="AX3050" t="s">
        <v>613</v>
      </c>
    </row>
    <row r="3051" spans="1:50" x14ac:dyDescent="0.25">
      <c r="A3051" t="s">
        <v>7943</v>
      </c>
      <c r="B3051" t="s">
        <v>7765</v>
      </c>
      <c r="C3051" t="s">
        <v>2911</v>
      </c>
      <c r="D3051" t="s">
        <v>7944</v>
      </c>
      <c r="E3051" t="s">
        <v>76</v>
      </c>
      <c r="F3051" t="s">
        <v>76</v>
      </c>
      <c r="G3051" t="s">
        <v>71</v>
      </c>
      <c r="H3051" t="s">
        <v>76</v>
      </c>
      <c r="I3051" t="s">
        <v>73</v>
      </c>
      <c r="J3051" t="s">
        <v>452</v>
      </c>
      <c r="K3051" t="s">
        <v>453</v>
      </c>
      <c r="L3051" t="s">
        <v>7769</v>
      </c>
      <c r="M3051" t="s">
        <v>7773</v>
      </c>
      <c r="N3051" t="s">
        <v>76</v>
      </c>
      <c r="O3051" t="s">
        <v>76</v>
      </c>
      <c r="P3051" t="s">
        <v>106</v>
      </c>
      <c r="Q3051">
        <v>41</v>
      </c>
      <c r="R3051">
        <v>40</v>
      </c>
      <c r="S3051">
        <v>40</v>
      </c>
      <c r="T3051">
        <v>40</v>
      </c>
      <c r="U3051">
        <v>40</v>
      </c>
      <c r="V3051">
        <v>40</v>
      </c>
      <c r="W3051">
        <v>40</v>
      </c>
      <c r="X3051">
        <v>40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T3051" s="1">
        <v>745.47</v>
      </c>
      <c r="AU3051" s="1">
        <v>30564.27</v>
      </c>
      <c r="AV3051" s="1">
        <v>0</v>
      </c>
      <c r="AW3051" s="1">
        <v>29818.800000000003</v>
      </c>
      <c r="AX3051" t="s">
        <v>453</v>
      </c>
    </row>
    <row r="3052" spans="1:50" x14ac:dyDescent="0.25">
      <c r="A3052" t="s">
        <v>7945</v>
      </c>
      <c r="B3052" t="s">
        <v>7765</v>
      </c>
      <c r="C3052" t="s">
        <v>2911</v>
      </c>
      <c r="D3052" t="s">
        <v>7946</v>
      </c>
      <c r="E3052" t="s">
        <v>76</v>
      </c>
      <c r="F3052" t="s">
        <v>76</v>
      </c>
      <c r="G3052" t="s">
        <v>56</v>
      </c>
      <c r="H3052" t="s">
        <v>106</v>
      </c>
      <c r="I3052" t="s">
        <v>90</v>
      </c>
      <c r="J3052" t="s">
        <v>307</v>
      </c>
      <c r="K3052" t="s">
        <v>613</v>
      </c>
      <c r="L3052" t="s">
        <v>7769</v>
      </c>
      <c r="M3052" t="s">
        <v>7770</v>
      </c>
      <c r="N3052" t="s">
        <v>76</v>
      </c>
      <c r="O3052" t="s">
        <v>76</v>
      </c>
      <c r="P3052" t="s">
        <v>65</v>
      </c>
      <c r="Q3052">
        <v>42</v>
      </c>
      <c r="R3052">
        <v>42</v>
      </c>
      <c r="S3052">
        <v>42</v>
      </c>
      <c r="T3052">
        <v>42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42</v>
      </c>
      <c r="AG3052">
        <v>0</v>
      </c>
      <c r="AH3052">
        <v>0</v>
      </c>
      <c r="AI3052">
        <v>42</v>
      </c>
      <c r="AJ3052">
        <v>0</v>
      </c>
      <c r="AT3052" s="1">
        <v>449.53</v>
      </c>
      <c r="AU3052" s="1">
        <v>18880.259999999998</v>
      </c>
      <c r="AV3052" s="1">
        <v>18880.259999999998</v>
      </c>
      <c r="AW3052" s="1">
        <v>0</v>
      </c>
      <c r="AX3052" t="s">
        <v>613</v>
      </c>
    </row>
    <row r="3053" spans="1:50" x14ac:dyDescent="0.25">
      <c r="A3053" t="s">
        <v>7947</v>
      </c>
      <c r="B3053" t="s">
        <v>7765</v>
      </c>
      <c r="C3053" t="s">
        <v>2911</v>
      </c>
      <c r="D3053" t="s">
        <v>7948</v>
      </c>
      <c r="E3053" t="s">
        <v>76</v>
      </c>
      <c r="F3053" t="s">
        <v>76</v>
      </c>
      <c r="G3053" t="s">
        <v>71</v>
      </c>
      <c r="H3053" t="s">
        <v>76</v>
      </c>
      <c r="I3053" t="s">
        <v>73</v>
      </c>
      <c r="J3053" t="s">
        <v>452</v>
      </c>
      <c r="K3053" t="s">
        <v>453</v>
      </c>
      <c r="L3053" t="s">
        <v>7769</v>
      </c>
      <c r="M3053" t="s">
        <v>7770</v>
      </c>
      <c r="N3053" t="s">
        <v>76</v>
      </c>
      <c r="O3053" t="s">
        <v>76</v>
      </c>
      <c r="P3053" t="s">
        <v>106</v>
      </c>
      <c r="Q3053">
        <v>114</v>
      </c>
      <c r="R3053">
        <v>114</v>
      </c>
      <c r="S3053">
        <v>114</v>
      </c>
      <c r="T3053">
        <v>114</v>
      </c>
      <c r="U3053">
        <v>114</v>
      </c>
      <c r="V3053">
        <v>114</v>
      </c>
      <c r="W3053">
        <v>114</v>
      </c>
      <c r="X3053">
        <v>114</v>
      </c>
      <c r="Y3053">
        <v>114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T3053" s="1">
        <v>377.36</v>
      </c>
      <c r="AU3053" s="1">
        <v>43019.040000000001</v>
      </c>
      <c r="AV3053" s="1">
        <v>0</v>
      </c>
      <c r="AW3053" s="1">
        <v>43019.040000000001</v>
      </c>
      <c r="AX3053" t="s">
        <v>453</v>
      </c>
    </row>
    <row r="3054" spans="1:50" x14ac:dyDescent="0.25">
      <c r="A3054" t="s">
        <v>7949</v>
      </c>
      <c r="B3054" t="s">
        <v>7765</v>
      </c>
      <c r="C3054" t="s">
        <v>2911</v>
      </c>
      <c r="D3054" t="s">
        <v>7950</v>
      </c>
      <c r="E3054" t="s">
        <v>76</v>
      </c>
      <c r="F3054" t="s">
        <v>76</v>
      </c>
      <c r="G3054" t="s">
        <v>71</v>
      </c>
      <c r="H3054" t="s">
        <v>76</v>
      </c>
      <c r="I3054" t="s">
        <v>73</v>
      </c>
      <c r="J3054" t="s">
        <v>4510</v>
      </c>
      <c r="K3054" t="s">
        <v>4511</v>
      </c>
      <c r="L3054" t="s">
        <v>7769</v>
      </c>
      <c r="M3054" t="s">
        <v>7770</v>
      </c>
      <c r="N3054" t="s">
        <v>76</v>
      </c>
      <c r="O3054" t="s">
        <v>76</v>
      </c>
      <c r="P3054" t="s">
        <v>106</v>
      </c>
      <c r="Q3054">
        <v>68</v>
      </c>
      <c r="R3054">
        <v>68</v>
      </c>
      <c r="S3054">
        <v>68</v>
      </c>
      <c r="T3054">
        <v>68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68</v>
      </c>
      <c r="AG3054">
        <v>0</v>
      </c>
      <c r="AH3054">
        <v>0</v>
      </c>
      <c r="AI3054">
        <v>68</v>
      </c>
      <c r="AJ3054">
        <v>34</v>
      </c>
      <c r="AT3054" s="1">
        <v>635.34</v>
      </c>
      <c r="AU3054" s="1">
        <v>43203.12</v>
      </c>
      <c r="AV3054" s="1">
        <v>43203.12</v>
      </c>
      <c r="AW3054" s="1">
        <v>0</v>
      </c>
      <c r="AX3054" t="s">
        <v>4511</v>
      </c>
    </row>
    <row r="3055" spans="1:50" x14ac:dyDescent="0.25">
      <c r="A3055" t="s">
        <v>7951</v>
      </c>
      <c r="B3055" t="s">
        <v>7765</v>
      </c>
      <c r="C3055" t="s">
        <v>2911</v>
      </c>
      <c r="D3055" t="s">
        <v>7952</v>
      </c>
      <c r="E3055" t="s">
        <v>76</v>
      </c>
      <c r="F3055" t="s">
        <v>76</v>
      </c>
      <c r="G3055" t="s">
        <v>71</v>
      </c>
      <c r="H3055" t="s">
        <v>76</v>
      </c>
      <c r="I3055" t="s">
        <v>107</v>
      </c>
      <c r="J3055" t="s">
        <v>1215</v>
      </c>
      <c r="K3055" t="s">
        <v>1216</v>
      </c>
      <c r="L3055" t="s">
        <v>7769</v>
      </c>
      <c r="M3055" t="s">
        <v>7770</v>
      </c>
      <c r="N3055" t="s">
        <v>76</v>
      </c>
      <c r="O3055" t="s">
        <v>76</v>
      </c>
      <c r="P3055" t="s">
        <v>106</v>
      </c>
      <c r="Q3055">
        <v>100</v>
      </c>
      <c r="R3055">
        <v>100</v>
      </c>
      <c r="S3055">
        <v>100</v>
      </c>
      <c r="T3055">
        <v>100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120</v>
      </c>
      <c r="AG3055">
        <v>0</v>
      </c>
      <c r="AH3055">
        <v>0</v>
      </c>
      <c r="AI3055">
        <v>120</v>
      </c>
      <c r="AJ3055">
        <v>0</v>
      </c>
      <c r="AT3055" s="1">
        <v>362.21</v>
      </c>
      <c r="AU3055" s="1">
        <v>36221</v>
      </c>
      <c r="AV3055" s="1">
        <v>43465.2</v>
      </c>
      <c r="AW3055" s="1">
        <v>0</v>
      </c>
      <c r="AX3055" t="s">
        <v>1216</v>
      </c>
    </row>
    <row r="3056" spans="1:50" x14ac:dyDescent="0.25">
      <c r="A3056" t="s">
        <v>7953</v>
      </c>
      <c r="B3056" t="s">
        <v>7765</v>
      </c>
      <c r="C3056" t="s">
        <v>2911</v>
      </c>
      <c r="D3056" t="s">
        <v>7954</v>
      </c>
      <c r="E3056" t="s">
        <v>76</v>
      </c>
      <c r="F3056" t="s">
        <v>76</v>
      </c>
      <c r="G3056" t="s">
        <v>56</v>
      </c>
      <c r="H3056" t="s">
        <v>76</v>
      </c>
      <c r="I3056" t="s">
        <v>58</v>
      </c>
      <c r="J3056" t="s">
        <v>243</v>
      </c>
      <c r="K3056" t="s">
        <v>244</v>
      </c>
      <c r="L3056" t="s">
        <v>7769</v>
      </c>
      <c r="M3056" t="s">
        <v>7773</v>
      </c>
      <c r="N3056" t="s">
        <v>76</v>
      </c>
      <c r="O3056" t="s">
        <v>76</v>
      </c>
      <c r="P3056" t="s">
        <v>65</v>
      </c>
      <c r="Q3056">
        <v>109</v>
      </c>
      <c r="R3056">
        <v>96</v>
      </c>
      <c r="S3056">
        <v>96</v>
      </c>
      <c r="T3056">
        <v>96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252</v>
      </c>
      <c r="AG3056">
        <v>0</v>
      </c>
      <c r="AH3056">
        <v>0</v>
      </c>
      <c r="AI3056">
        <v>252</v>
      </c>
      <c r="AJ3056">
        <v>0</v>
      </c>
      <c r="AT3056" s="1">
        <v>793.22</v>
      </c>
      <c r="AU3056" s="1">
        <v>86460.98</v>
      </c>
      <c r="AV3056" s="1">
        <v>199891.44</v>
      </c>
      <c r="AW3056" s="1">
        <v>0</v>
      </c>
      <c r="AX3056" t="s">
        <v>244</v>
      </c>
    </row>
    <row r="3057" spans="1:50" x14ac:dyDescent="0.25">
      <c r="A3057" t="s">
        <v>7955</v>
      </c>
      <c r="B3057" t="s">
        <v>7765</v>
      </c>
      <c r="C3057" t="s">
        <v>2911</v>
      </c>
      <c r="D3057" t="s">
        <v>7956</v>
      </c>
      <c r="E3057" t="s">
        <v>76</v>
      </c>
      <c r="F3057" t="s">
        <v>76</v>
      </c>
      <c r="G3057" t="s">
        <v>71</v>
      </c>
      <c r="H3057" t="s">
        <v>76</v>
      </c>
      <c r="I3057" t="s">
        <v>133</v>
      </c>
      <c r="J3057" t="s">
        <v>207</v>
      </c>
      <c r="K3057" t="s">
        <v>208</v>
      </c>
      <c r="L3057" t="s">
        <v>7769</v>
      </c>
      <c r="M3057" t="s">
        <v>7770</v>
      </c>
      <c r="N3057" t="s">
        <v>76</v>
      </c>
      <c r="O3057" t="s">
        <v>76</v>
      </c>
      <c r="P3057" t="s">
        <v>106</v>
      </c>
      <c r="Q3057">
        <v>68</v>
      </c>
      <c r="R3057">
        <v>68</v>
      </c>
      <c r="S3057">
        <v>68</v>
      </c>
      <c r="T3057">
        <v>68</v>
      </c>
      <c r="U3057">
        <v>68</v>
      </c>
      <c r="V3057">
        <v>4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T3057" s="1">
        <v>1184.5899999999999</v>
      </c>
      <c r="AU3057" s="1">
        <v>80552.12</v>
      </c>
      <c r="AV3057" s="1">
        <v>0</v>
      </c>
      <c r="AW3057" s="1">
        <v>0</v>
      </c>
      <c r="AX3057" t="s">
        <v>208</v>
      </c>
    </row>
    <row r="3058" spans="1:50" x14ac:dyDescent="0.25">
      <c r="A3058" t="s">
        <v>7957</v>
      </c>
      <c r="B3058" t="s">
        <v>7765</v>
      </c>
      <c r="C3058" t="s">
        <v>4617</v>
      </c>
      <c r="D3058" t="s">
        <v>7958</v>
      </c>
      <c r="E3058" t="s">
        <v>76</v>
      </c>
      <c r="F3058" t="s">
        <v>76</v>
      </c>
      <c r="G3058" t="s">
        <v>71</v>
      </c>
      <c r="H3058" t="s">
        <v>106</v>
      </c>
      <c r="I3058" t="s">
        <v>230</v>
      </c>
      <c r="J3058" t="s">
        <v>487</v>
      </c>
      <c r="K3058" t="s">
        <v>488</v>
      </c>
      <c r="L3058" t="s">
        <v>7769</v>
      </c>
      <c r="M3058" t="s">
        <v>7770</v>
      </c>
      <c r="N3058" t="s">
        <v>76</v>
      </c>
      <c r="O3058" t="s">
        <v>76</v>
      </c>
      <c r="P3058" t="s">
        <v>106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T3058" s="1" t="s">
        <v>78</v>
      </c>
      <c r="AU3058" s="1" t="s">
        <v>78</v>
      </c>
      <c r="AV3058" s="1" t="s">
        <v>78</v>
      </c>
      <c r="AW3058" s="1">
        <v>0</v>
      </c>
      <c r="AX3058" t="s">
        <v>488</v>
      </c>
    </row>
    <row r="3059" spans="1:50" x14ac:dyDescent="0.25">
      <c r="A3059" t="s">
        <v>7959</v>
      </c>
      <c r="B3059" t="s">
        <v>7765</v>
      </c>
      <c r="C3059" t="s">
        <v>2911</v>
      </c>
      <c r="D3059" t="s">
        <v>7960</v>
      </c>
      <c r="E3059" t="s">
        <v>76</v>
      </c>
      <c r="F3059" t="s">
        <v>76</v>
      </c>
      <c r="G3059" t="s">
        <v>71</v>
      </c>
      <c r="H3059" t="s">
        <v>76</v>
      </c>
      <c r="I3059" t="s">
        <v>107</v>
      </c>
      <c r="J3059" t="s">
        <v>1215</v>
      </c>
      <c r="K3059" t="s">
        <v>1216</v>
      </c>
      <c r="L3059" t="s">
        <v>7769</v>
      </c>
      <c r="M3059" t="s">
        <v>7770</v>
      </c>
      <c r="N3059" t="s">
        <v>76</v>
      </c>
      <c r="O3059" t="s">
        <v>76</v>
      </c>
      <c r="P3059" t="s">
        <v>106</v>
      </c>
      <c r="Q3059">
        <v>344</v>
      </c>
      <c r="R3059">
        <v>344</v>
      </c>
      <c r="S3059">
        <v>344</v>
      </c>
      <c r="T3059">
        <v>344</v>
      </c>
      <c r="U3059">
        <v>344</v>
      </c>
      <c r="V3059">
        <v>254</v>
      </c>
      <c r="W3059">
        <v>14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T3059" s="1">
        <v>393.22</v>
      </c>
      <c r="AU3059" s="1">
        <v>135267.68000000002</v>
      </c>
      <c r="AV3059" s="1">
        <v>0</v>
      </c>
      <c r="AW3059" s="1">
        <v>0</v>
      </c>
      <c r="AX3059" t="s">
        <v>1216</v>
      </c>
    </row>
    <row r="3060" spans="1:50" x14ac:dyDescent="0.25">
      <c r="A3060" t="s">
        <v>7961</v>
      </c>
      <c r="B3060" t="s">
        <v>7765</v>
      </c>
      <c r="C3060" t="s">
        <v>2911</v>
      </c>
      <c r="D3060" t="s">
        <v>7962</v>
      </c>
      <c r="E3060" t="s">
        <v>76</v>
      </c>
      <c r="F3060" t="s">
        <v>76</v>
      </c>
      <c r="G3060" t="s">
        <v>71</v>
      </c>
      <c r="H3060" t="s">
        <v>76</v>
      </c>
      <c r="I3060" t="s">
        <v>674</v>
      </c>
      <c r="J3060" t="s">
        <v>7767</v>
      </c>
      <c r="K3060" t="s">
        <v>7768</v>
      </c>
      <c r="L3060" t="s">
        <v>7769</v>
      </c>
      <c r="M3060" t="s">
        <v>7770</v>
      </c>
      <c r="N3060" t="s">
        <v>76</v>
      </c>
      <c r="O3060" t="s">
        <v>76</v>
      </c>
      <c r="P3060" t="s">
        <v>106</v>
      </c>
      <c r="Q3060">
        <v>98</v>
      </c>
      <c r="R3060">
        <v>98</v>
      </c>
      <c r="S3060">
        <v>98</v>
      </c>
      <c r="T3060">
        <v>98</v>
      </c>
      <c r="U3060">
        <v>70</v>
      </c>
      <c r="V3060">
        <v>42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28</v>
      </c>
      <c r="AG3060">
        <v>0</v>
      </c>
      <c r="AH3060">
        <v>0</v>
      </c>
      <c r="AI3060">
        <v>28</v>
      </c>
      <c r="AJ3060">
        <v>0</v>
      </c>
      <c r="AT3060" s="1">
        <v>313.95999999999998</v>
      </c>
      <c r="AU3060" s="1">
        <v>30768.079999999998</v>
      </c>
      <c r="AV3060" s="1">
        <v>8790.8799999999992</v>
      </c>
      <c r="AW3060" s="1">
        <v>0</v>
      </c>
      <c r="AX3060" t="s">
        <v>7768</v>
      </c>
    </row>
    <row r="3061" spans="1:50" x14ac:dyDescent="0.25">
      <c r="A3061" t="s">
        <v>7963</v>
      </c>
      <c r="B3061" t="s">
        <v>7765</v>
      </c>
      <c r="C3061" t="s">
        <v>2911</v>
      </c>
      <c r="D3061" t="s">
        <v>7964</v>
      </c>
      <c r="E3061" t="s">
        <v>76</v>
      </c>
      <c r="F3061" t="s">
        <v>76</v>
      </c>
      <c r="G3061" t="s">
        <v>71</v>
      </c>
      <c r="H3061" t="s">
        <v>76</v>
      </c>
      <c r="I3061" t="s">
        <v>73</v>
      </c>
      <c r="J3061" t="s">
        <v>1528</v>
      </c>
      <c r="K3061" t="s">
        <v>1529</v>
      </c>
      <c r="L3061" t="s">
        <v>7769</v>
      </c>
      <c r="M3061" t="s">
        <v>7770</v>
      </c>
      <c r="N3061" t="s">
        <v>76</v>
      </c>
      <c r="O3061" t="s">
        <v>76</v>
      </c>
      <c r="P3061" t="s">
        <v>106</v>
      </c>
      <c r="Q3061">
        <v>90</v>
      </c>
      <c r="R3061">
        <v>90</v>
      </c>
      <c r="S3061">
        <v>90</v>
      </c>
      <c r="T3061">
        <v>90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68</v>
      </c>
      <c r="AG3061">
        <v>0</v>
      </c>
      <c r="AH3061">
        <v>0</v>
      </c>
      <c r="AI3061">
        <v>68</v>
      </c>
      <c r="AJ3061">
        <v>0</v>
      </c>
      <c r="AT3061" s="1">
        <v>505.6</v>
      </c>
      <c r="AU3061" s="1">
        <v>45504</v>
      </c>
      <c r="AV3061" s="1">
        <v>34380.800000000003</v>
      </c>
      <c r="AW3061" s="1">
        <v>0</v>
      </c>
      <c r="AX3061" t="s">
        <v>1529</v>
      </c>
    </row>
    <row r="3062" spans="1:50" x14ac:dyDescent="0.25">
      <c r="A3062" t="s">
        <v>7965</v>
      </c>
      <c r="B3062" t="s">
        <v>7765</v>
      </c>
      <c r="C3062" t="s">
        <v>2911</v>
      </c>
      <c r="D3062" t="s">
        <v>7966</v>
      </c>
      <c r="E3062" t="s">
        <v>76</v>
      </c>
      <c r="F3062" t="s">
        <v>76</v>
      </c>
      <c r="G3062" t="s">
        <v>71</v>
      </c>
      <c r="H3062" t="s">
        <v>76</v>
      </c>
      <c r="I3062" t="s">
        <v>107</v>
      </c>
      <c r="J3062" t="s">
        <v>7478</v>
      </c>
      <c r="K3062" t="s">
        <v>7479</v>
      </c>
      <c r="L3062" t="s">
        <v>7769</v>
      </c>
      <c r="M3062" t="s">
        <v>7770</v>
      </c>
      <c r="N3062" t="s">
        <v>76</v>
      </c>
      <c r="O3062" t="s">
        <v>76</v>
      </c>
      <c r="P3062" t="s">
        <v>106</v>
      </c>
      <c r="Q3062">
        <v>26</v>
      </c>
      <c r="R3062">
        <v>26</v>
      </c>
      <c r="S3062">
        <v>26</v>
      </c>
      <c r="T3062">
        <v>26</v>
      </c>
      <c r="U3062">
        <v>26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120</v>
      </c>
      <c r="AG3062">
        <v>0</v>
      </c>
      <c r="AH3062">
        <v>0</v>
      </c>
      <c r="AI3062">
        <v>120</v>
      </c>
      <c r="AJ3062">
        <v>60</v>
      </c>
      <c r="AT3062" s="1">
        <v>534.63</v>
      </c>
      <c r="AU3062" s="1">
        <v>13900.38</v>
      </c>
      <c r="AV3062" s="1">
        <v>64155.6</v>
      </c>
      <c r="AW3062" s="1">
        <v>0</v>
      </c>
      <c r="AX3062" t="s">
        <v>7479</v>
      </c>
    </row>
    <row r="3063" spans="1:50" x14ac:dyDescent="0.25">
      <c r="A3063" t="s">
        <v>7967</v>
      </c>
      <c r="B3063" t="s">
        <v>7765</v>
      </c>
      <c r="C3063" t="s">
        <v>2911</v>
      </c>
      <c r="D3063" t="s">
        <v>7968</v>
      </c>
      <c r="E3063" t="s">
        <v>76</v>
      </c>
      <c r="F3063" t="s">
        <v>76</v>
      </c>
      <c r="G3063" t="s">
        <v>56</v>
      </c>
      <c r="H3063" t="s">
        <v>76</v>
      </c>
      <c r="I3063" t="s">
        <v>58</v>
      </c>
      <c r="J3063" t="s">
        <v>1790</v>
      </c>
      <c r="K3063" t="s">
        <v>1791</v>
      </c>
      <c r="L3063" t="s">
        <v>7769</v>
      </c>
      <c r="M3063" t="s">
        <v>7770</v>
      </c>
      <c r="N3063" t="s">
        <v>76</v>
      </c>
      <c r="O3063" t="s">
        <v>76</v>
      </c>
      <c r="P3063" t="s">
        <v>65</v>
      </c>
      <c r="Q3063">
        <v>68</v>
      </c>
      <c r="R3063">
        <v>68</v>
      </c>
      <c r="S3063">
        <v>68</v>
      </c>
      <c r="T3063">
        <v>68</v>
      </c>
      <c r="U3063">
        <v>68</v>
      </c>
      <c r="V3063">
        <v>68</v>
      </c>
      <c r="W3063">
        <v>54</v>
      </c>
      <c r="X3063">
        <v>12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T3063" s="1">
        <v>539.53</v>
      </c>
      <c r="AU3063" s="1">
        <v>36688.04</v>
      </c>
      <c r="AV3063" s="1">
        <v>0</v>
      </c>
      <c r="AW3063" s="1">
        <v>6474.36</v>
      </c>
      <c r="AX3063" t="s">
        <v>1791</v>
      </c>
    </row>
    <row r="3064" spans="1:50" x14ac:dyDescent="0.25">
      <c r="A3064" t="s">
        <v>7969</v>
      </c>
      <c r="B3064" t="s">
        <v>7765</v>
      </c>
      <c r="C3064" t="s">
        <v>2911</v>
      </c>
      <c r="D3064" t="s">
        <v>7970</v>
      </c>
      <c r="E3064" t="s">
        <v>76</v>
      </c>
      <c r="F3064" t="s">
        <v>76</v>
      </c>
      <c r="G3064" t="s">
        <v>71</v>
      </c>
      <c r="H3064" t="s">
        <v>76</v>
      </c>
      <c r="I3064" t="s">
        <v>107</v>
      </c>
      <c r="J3064" t="s">
        <v>1215</v>
      </c>
      <c r="K3064" t="s">
        <v>1216</v>
      </c>
      <c r="L3064" t="s">
        <v>7769</v>
      </c>
      <c r="M3064" t="s">
        <v>7770</v>
      </c>
      <c r="N3064" t="s">
        <v>76</v>
      </c>
      <c r="O3064" t="s">
        <v>76</v>
      </c>
      <c r="P3064" t="s">
        <v>106</v>
      </c>
      <c r="Q3064">
        <v>42</v>
      </c>
      <c r="R3064">
        <v>42</v>
      </c>
      <c r="S3064">
        <v>42</v>
      </c>
      <c r="T3064">
        <v>42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60</v>
      </c>
      <c r="AG3064">
        <v>0</v>
      </c>
      <c r="AH3064">
        <v>0</v>
      </c>
      <c r="AI3064">
        <v>60</v>
      </c>
      <c r="AJ3064">
        <v>0</v>
      </c>
      <c r="AT3064" s="1">
        <v>541.21</v>
      </c>
      <c r="AU3064" s="1">
        <v>22730.82</v>
      </c>
      <c r="AV3064" s="1">
        <v>32472.600000000002</v>
      </c>
      <c r="AW3064" s="1">
        <v>0</v>
      </c>
      <c r="AX3064" t="s">
        <v>1216</v>
      </c>
    </row>
    <row r="3065" spans="1:50" x14ac:dyDescent="0.25">
      <c r="A3065" t="s">
        <v>7971</v>
      </c>
      <c r="B3065" t="s">
        <v>7765</v>
      </c>
      <c r="C3065" t="s">
        <v>2911</v>
      </c>
      <c r="D3065" t="s">
        <v>7972</v>
      </c>
      <c r="E3065" t="s">
        <v>76</v>
      </c>
      <c r="F3065" t="s">
        <v>76</v>
      </c>
      <c r="G3065" t="s">
        <v>71</v>
      </c>
      <c r="H3065" t="s">
        <v>76</v>
      </c>
      <c r="I3065" t="s">
        <v>73</v>
      </c>
      <c r="J3065" t="s">
        <v>452</v>
      </c>
      <c r="K3065" t="s">
        <v>453</v>
      </c>
      <c r="L3065" t="s">
        <v>7769</v>
      </c>
      <c r="M3065" t="s">
        <v>7770</v>
      </c>
      <c r="N3065" t="s">
        <v>76</v>
      </c>
      <c r="O3065" t="s">
        <v>76</v>
      </c>
      <c r="P3065" t="s">
        <v>106</v>
      </c>
      <c r="Q3065">
        <v>2242</v>
      </c>
      <c r="R3065">
        <v>2242</v>
      </c>
      <c r="S3065">
        <v>2242</v>
      </c>
      <c r="T3065">
        <v>2242</v>
      </c>
      <c r="U3065">
        <v>2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T3065" s="1">
        <v>372.99</v>
      </c>
      <c r="AU3065" s="1">
        <v>836243.58000000007</v>
      </c>
      <c r="AV3065" s="1">
        <v>0</v>
      </c>
      <c r="AW3065" s="1">
        <v>0</v>
      </c>
      <c r="AX3065" t="s">
        <v>453</v>
      </c>
    </row>
    <row r="3066" spans="1:50" x14ac:dyDescent="0.25">
      <c r="A3066" t="s">
        <v>7973</v>
      </c>
      <c r="B3066" t="s">
        <v>7765</v>
      </c>
      <c r="C3066" t="s">
        <v>2911</v>
      </c>
      <c r="D3066" t="s">
        <v>7974</v>
      </c>
      <c r="E3066" t="s">
        <v>76</v>
      </c>
      <c r="F3066" t="s">
        <v>76</v>
      </c>
      <c r="G3066" t="s">
        <v>116</v>
      </c>
      <c r="H3066" t="s">
        <v>76</v>
      </c>
      <c r="I3066" t="s">
        <v>117</v>
      </c>
      <c r="J3066" t="s">
        <v>3592</v>
      </c>
      <c r="K3066" t="s">
        <v>3593</v>
      </c>
      <c r="L3066" t="s">
        <v>7769</v>
      </c>
      <c r="M3066" t="s">
        <v>7770</v>
      </c>
      <c r="N3066" t="s">
        <v>76</v>
      </c>
      <c r="O3066" t="s">
        <v>76</v>
      </c>
      <c r="P3066" t="s">
        <v>120</v>
      </c>
      <c r="Q3066">
        <v>53</v>
      </c>
      <c r="R3066">
        <v>53</v>
      </c>
      <c r="S3066">
        <v>53</v>
      </c>
      <c r="T3066">
        <v>53</v>
      </c>
      <c r="U3066">
        <v>53</v>
      </c>
      <c r="V3066">
        <v>53</v>
      </c>
      <c r="W3066">
        <v>53</v>
      </c>
      <c r="X3066">
        <v>53</v>
      </c>
      <c r="Y3066">
        <v>53</v>
      </c>
      <c r="Z3066">
        <v>53</v>
      </c>
      <c r="AA3066">
        <v>53</v>
      </c>
      <c r="AB3066">
        <v>8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T3066" s="1">
        <v>332.53</v>
      </c>
      <c r="AU3066" s="1">
        <v>17624.09</v>
      </c>
      <c r="AV3066" s="1">
        <v>0</v>
      </c>
      <c r="AW3066" s="1">
        <v>17624.09</v>
      </c>
      <c r="AX3066" t="s">
        <v>3593</v>
      </c>
    </row>
    <row r="3067" spans="1:50" x14ac:dyDescent="0.25">
      <c r="A3067" t="s">
        <v>7975</v>
      </c>
      <c r="B3067" t="s">
        <v>7765</v>
      </c>
      <c r="C3067" t="s">
        <v>2911</v>
      </c>
      <c r="D3067" t="s">
        <v>7976</v>
      </c>
      <c r="E3067" t="s">
        <v>76</v>
      </c>
      <c r="F3067" t="s">
        <v>76</v>
      </c>
      <c r="G3067" t="s">
        <v>71</v>
      </c>
      <c r="H3067" t="s">
        <v>76</v>
      </c>
      <c r="I3067" t="s">
        <v>73</v>
      </c>
      <c r="J3067" t="s">
        <v>666</v>
      </c>
      <c r="K3067" t="s">
        <v>667</v>
      </c>
      <c r="L3067" t="s">
        <v>7769</v>
      </c>
      <c r="M3067" t="s">
        <v>7770</v>
      </c>
      <c r="N3067" t="s">
        <v>76</v>
      </c>
      <c r="O3067" t="s">
        <v>76</v>
      </c>
      <c r="P3067" t="s">
        <v>106</v>
      </c>
      <c r="Q3067">
        <v>452</v>
      </c>
      <c r="R3067">
        <v>452</v>
      </c>
      <c r="S3067">
        <v>452</v>
      </c>
      <c r="T3067">
        <v>452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30</v>
      </c>
      <c r="AG3067">
        <v>0</v>
      </c>
      <c r="AH3067">
        <v>0</v>
      </c>
      <c r="AI3067">
        <v>30</v>
      </c>
      <c r="AJ3067">
        <v>0</v>
      </c>
      <c r="AT3067" s="1">
        <v>572.73170000000005</v>
      </c>
      <c r="AU3067" s="1">
        <v>258874.72840000002</v>
      </c>
      <c r="AV3067" s="1">
        <v>17181.951000000001</v>
      </c>
      <c r="AW3067" s="1">
        <v>0</v>
      </c>
      <c r="AX3067" t="s">
        <v>667</v>
      </c>
    </row>
    <row r="3068" spans="1:50" x14ac:dyDescent="0.25">
      <c r="A3068" t="s">
        <v>7977</v>
      </c>
      <c r="B3068" t="s">
        <v>7765</v>
      </c>
      <c r="C3068" t="s">
        <v>2911</v>
      </c>
      <c r="D3068" t="s">
        <v>7978</v>
      </c>
      <c r="E3068" t="s">
        <v>76</v>
      </c>
      <c r="F3068" t="s">
        <v>76</v>
      </c>
      <c r="G3068" t="s">
        <v>71</v>
      </c>
      <c r="H3068" t="s">
        <v>76</v>
      </c>
      <c r="I3068" t="s">
        <v>73</v>
      </c>
      <c r="J3068" t="s">
        <v>1528</v>
      </c>
      <c r="K3068" t="s">
        <v>1529</v>
      </c>
      <c r="L3068" t="s">
        <v>7769</v>
      </c>
      <c r="M3068" t="s">
        <v>7770</v>
      </c>
      <c r="N3068" t="s">
        <v>76</v>
      </c>
      <c r="O3068" t="s">
        <v>76</v>
      </c>
      <c r="P3068" t="s">
        <v>106</v>
      </c>
      <c r="Q3068">
        <v>55</v>
      </c>
      <c r="R3068">
        <v>55</v>
      </c>
      <c r="S3068">
        <v>55</v>
      </c>
      <c r="T3068">
        <v>55</v>
      </c>
      <c r="U3068">
        <v>55</v>
      </c>
      <c r="V3068">
        <v>55</v>
      </c>
      <c r="W3068">
        <v>55</v>
      </c>
      <c r="X3068">
        <v>21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T3068" s="1">
        <v>617.77</v>
      </c>
      <c r="AU3068" s="1">
        <v>33977.35</v>
      </c>
      <c r="AV3068" s="1">
        <v>0</v>
      </c>
      <c r="AW3068" s="1">
        <v>12973.17</v>
      </c>
      <c r="AX3068" t="s">
        <v>1529</v>
      </c>
    </row>
    <row r="3069" spans="1:50" x14ac:dyDescent="0.25">
      <c r="A3069" t="s">
        <v>7979</v>
      </c>
      <c r="B3069" t="s">
        <v>7765</v>
      </c>
      <c r="C3069" t="s">
        <v>2911</v>
      </c>
      <c r="D3069" t="s">
        <v>7980</v>
      </c>
      <c r="E3069" t="s">
        <v>76</v>
      </c>
      <c r="F3069" t="s">
        <v>76</v>
      </c>
      <c r="G3069" t="s">
        <v>71</v>
      </c>
      <c r="H3069" t="s">
        <v>76</v>
      </c>
      <c r="I3069" t="s">
        <v>107</v>
      </c>
      <c r="J3069" t="s">
        <v>7478</v>
      </c>
      <c r="K3069" t="s">
        <v>7479</v>
      </c>
      <c r="L3069" t="s">
        <v>7769</v>
      </c>
      <c r="M3069" t="s">
        <v>7770</v>
      </c>
      <c r="N3069" t="s">
        <v>76</v>
      </c>
      <c r="O3069" t="s">
        <v>76</v>
      </c>
      <c r="P3069" t="s">
        <v>106</v>
      </c>
      <c r="Q3069">
        <v>182</v>
      </c>
      <c r="R3069">
        <v>182</v>
      </c>
      <c r="S3069">
        <v>182</v>
      </c>
      <c r="T3069">
        <v>182</v>
      </c>
      <c r="U3069">
        <v>182</v>
      </c>
      <c r="V3069">
        <v>182</v>
      </c>
      <c r="W3069">
        <v>2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60</v>
      </c>
      <c r="AG3069">
        <v>0</v>
      </c>
      <c r="AH3069">
        <v>0</v>
      </c>
      <c r="AI3069">
        <v>60</v>
      </c>
      <c r="AJ3069">
        <v>90</v>
      </c>
      <c r="AT3069" s="1">
        <v>503.62</v>
      </c>
      <c r="AU3069" s="1">
        <v>91658.84</v>
      </c>
      <c r="AV3069" s="1">
        <v>30217.200000000001</v>
      </c>
      <c r="AW3069" s="1">
        <v>0</v>
      </c>
      <c r="AX3069" t="s">
        <v>7479</v>
      </c>
    </row>
    <row r="3070" spans="1:50" x14ac:dyDescent="0.25">
      <c r="A3070" t="s">
        <v>7981</v>
      </c>
      <c r="B3070" t="s">
        <v>7765</v>
      </c>
      <c r="C3070" t="s">
        <v>2911</v>
      </c>
      <c r="D3070" t="s">
        <v>7982</v>
      </c>
      <c r="E3070" t="s">
        <v>76</v>
      </c>
      <c r="F3070" t="s">
        <v>76</v>
      </c>
      <c r="G3070" t="s">
        <v>71</v>
      </c>
      <c r="H3070" t="s">
        <v>76</v>
      </c>
      <c r="I3070" t="s">
        <v>73</v>
      </c>
      <c r="J3070" t="s">
        <v>666</v>
      </c>
      <c r="K3070" t="s">
        <v>667</v>
      </c>
      <c r="L3070" t="s">
        <v>7769</v>
      </c>
      <c r="M3070" t="s">
        <v>7770</v>
      </c>
      <c r="N3070" t="s">
        <v>76</v>
      </c>
      <c r="O3070" t="s">
        <v>76</v>
      </c>
      <c r="P3070" t="s">
        <v>106</v>
      </c>
      <c r="Q3070">
        <v>1832</v>
      </c>
      <c r="R3070">
        <v>1832</v>
      </c>
      <c r="S3070">
        <v>1832</v>
      </c>
      <c r="T3070">
        <v>1832</v>
      </c>
      <c r="U3070">
        <v>450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T3070" s="1">
        <v>535.70000000000005</v>
      </c>
      <c r="AU3070" s="1">
        <v>981402.40000000014</v>
      </c>
      <c r="AV3070" s="1">
        <v>0</v>
      </c>
      <c r="AW3070" s="1">
        <v>0</v>
      </c>
      <c r="AX3070" t="s">
        <v>667</v>
      </c>
    </row>
    <row r="3071" spans="1:50" x14ac:dyDescent="0.25">
      <c r="A3071" t="s">
        <v>8581</v>
      </c>
      <c r="B3071" t="s">
        <v>7765</v>
      </c>
      <c r="C3071" t="s">
        <v>2911</v>
      </c>
      <c r="D3071" t="s">
        <v>8582</v>
      </c>
      <c r="E3071" t="s">
        <v>76</v>
      </c>
      <c r="F3071" t="s">
        <v>76</v>
      </c>
      <c r="G3071" t="s">
        <v>56</v>
      </c>
      <c r="H3071" t="s">
        <v>76</v>
      </c>
      <c r="I3071" t="s">
        <v>90</v>
      </c>
      <c r="J3071" t="s">
        <v>147</v>
      </c>
      <c r="K3071" t="s">
        <v>148</v>
      </c>
      <c r="L3071" t="s">
        <v>7769</v>
      </c>
      <c r="M3071" t="s">
        <v>7773</v>
      </c>
      <c r="N3071" t="s">
        <v>76</v>
      </c>
      <c r="O3071" t="s">
        <v>76</v>
      </c>
      <c r="P3071" t="s">
        <v>65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36</v>
      </c>
      <c r="AF3071">
        <v>48</v>
      </c>
      <c r="AG3071">
        <v>0</v>
      </c>
      <c r="AH3071">
        <v>0</v>
      </c>
      <c r="AI3071">
        <v>84</v>
      </c>
      <c r="AJ3071">
        <v>0</v>
      </c>
      <c r="AT3071" s="1">
        <v>505.97219999999999</v>
      </c>
      <c r="AU3071" s="1">
        <v>0</v>
      </c>
      <c r="AV3071" s="1">
        <v>42501.664799999999</v>
      </c>
      <c r="AW3071" s="1">
        <v>0</v>
      </c>
      <c r="AX3071" t="s">
        <v>148</v>
      </c>
    </row>
    <row r="3072" spans="1:50" x14ac:dyDescent="0.25">
      <c r="A3072" t="s">
        <v>7983</v>
      </c>
      <c r="B3072" t="s">
        <v>7765</v>
      </c>
      <c r="C3072" t="s">
        <v>2911</v>
      </c>
      <c r="D3072" t="s">
        <v>7984</v>
      </c>
      <c r="E3072" t="s">
        <v>76</v>
      </c>
      <c r="F3072" t="s">
        <v>76</v>
      </c>
      <c r="G3072" t="s">
        <v>71</v>
      </c>
      <c r="H3072" t="s">
        <v>76</v>
      </c>
      <c r="I3072" t="s">
        <v>355</v>
      </c>
      <c r="J3072" t="s">
        <v>1959</v>
      </c>
      <c r="K3072" t="s">
        <v>1960</v>
      </c>
      <c r="L3072" t="s">
        <v>7769</v>
      </c>
      <c r="M3072" t="s">
        <v>7770</v>
      </c>
      <c r="N3072" t="s">
        <v>76</v>
      </c>
      <c r="O3072" t="s">
        <v>76</v>
      </c>
      <c r="P3072" t="s">
        <v>106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20</v>
      </c>
      <c r="AT3072" s="1">
        <v>657.16570000000002</v>
      </c>
      <c r="AU3072" s="1">
        <v>0</v>
      </c>
      <c r="AV3072" s="1">
        <v>0</v>
      </c>
      <c r="AW3072" s="1">
        <v>0</v>
      </c>
      <c r="AX3072" t="s">
        <v>1960</v>
      </c>
    </row>
    <row r="3073" spans="1:50" x14ac:dyDescent="0.25">
      <c r="A3073" t="s">
        <v>7985</v>
      </c>
      <c r="B3073" t="s">
        <v>7765</v>
      </c>
      <c r="C3073" t="s">
        <v>2911</v>
      </c>
      <c r="D3073" t="s">
        <v>7986</v>
      </c>
      <c r="E3073" t="s">
        <v>76</v>
      </c>
      <c r="F3073" t="s">
        <v>76</v>
      </c>
      <c r="G3073" t="s">
        <v>71</v>
      </c>
      <c r="H3073" t="s">
        <v>76</v>
      </c>
      <c r="I3073" t="s">
        <v>73</v>
      </c>
      <c r="J3073" t="s">
        <v>7017</v>
      </c>
      <c r="K3073" t="s">
        <v>6742</v>
      </c>
      <c r="L3073" t="s">
        <v>7769</v>
      </c>
      <c r="M3073" t="s">
        <v>7770</v>
      </c>
      <c r="N3073" t="s">
        <v>76</v>
      </c>
      <c r="O3073" t="s">
        <v>76</v>
      </c>
      <c r="P3073" t="s">
        <v>106</v>
      </c>
      <c r="Q3073">
        <v>313</v>
      </c>
      <c r="R3073">
        <v>313</v>
      </c>
      <c r="S3073">
        <v>313</v>
      </c>
      <c r="T3073">
        <v>313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24</v>
      </c>
      <c r="AG3073">
        <v>0</v>
      </c>
      <c r="AH3073">
        <v>0</v>
      </c>
      <c r="AI3073">
        <v>24</v>
      </c>
      <c r="AJ3073">
        <v>0</v>
      </c>
      <c r="AT3073" s="1">
        <v>612.29</v>
      </c>
      <c r="AU3073" s="1">
        <v>191646.77</v>
      </c>
      <c r="AV3073" s="1">
        <v>14694.96</v>
      </c>
      <c r="AW3073" s="1">
        <v>0</v>
      </c>
      <c r="AX3073" t="s">
        <v>6742</v>
      </c>
    </row>
    <row r="3074" spans="1:50" x14ac:dyDescent="0.25">
      <c r="A3074" t="s">
        <v>7987</v>
      </c>
      <c r="B3074" t="s">
        <v>7765</v>
      </c>
      <c r="C3074" t="s">
        <v>2911</v>
      </c>
      <c r="D3074" t="s">
        <v>7988</v>
      </c>
      <c r="E3074" t="s">
        <v>76</v>
      </c>
      <c r="F3074" t="s">
        <v>76</v>
      </c>
      <c r="G3074" t="s">
        <v>116</v>
      </c>
      <c r="H3074" t="s">
        <v>76</v>
      </c>
      <c r="I3074" t="s">
        <v>117</v>
      </c>
      <c r="J3074" t="s">
        <v>3592</v>
      </c>
      <c r="K3074" t="s">
        <v>3593</v>
      </c>
      <c r="L3074" t="s">
        <v>7769</v>
      </c>
      <c r="M3074" t="s">
        <v>7989</v>
      </c>
      <c r="N3074" t="s">
        <v>76</v>
      </c>
      <c r="O3074" t="s">
        <v>76</v>
      </c>
      <c r="P3074" t="s">
        <v>120</v>
      </c>
      <c r="Q3074">
        <v>7</v>
      </c>
      <c r="R3074">
        <v>7</v>
      </c>
      <c r="S3074">
        <v>7</v>
      </c>
      <c r="T3074">
        <v>7</v>
      </c>
      <c r="U3074">
        <v>7</v>
      </c>
      <c r="V3074">
        <v>7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T3074" s="1">
        <v>333.27</v>
      </c>
      <c r="AU3074" s="1">
        <v>2332.89</v>
      </c>
      <c r="AV3074" s="1">
        <v>0</v>
      </c>
      <c r="AW3074" s="1">
        <v>0</v>
      </c>
      <c r="AX3074" t="s">
        <v>3593</v>
      </c>
    </row>
    <row r="3075" spans="1:50" x14ac:dyDescent="0.25">
      <c r="A3075" t="s">
        <v>8583</v>
      </c>
      <c r="B3075" t="s">
        <v>7765</v>
      </c>
      <c r="C3075" t="s">
        <v>2911</v>
      </c>
      <c r="D3075" t="s">
        <v>8584</v>
      </c>
      <c r="E3075" t="s">
        <v>76</v>
      </c>
      <c r="F3075" t="s">
        <v>76</v>
      </c>
      <c r="G3075" t="s">
        <v>56</v>
      </c>
      <c r="H3075" t="s">
        <v>76</v>
      </c>
      <c r="I3075" t="s">
        <v>90</v>
      </c>
      <c r="J3075" t="s">
        <v>147</v>
      </c>
      <c r="K3075" t="s">
        <v>148</v>
      </c>
      <c r="L3075" t="s">
        <v>7769</v>
      </c>
      <c r="M3075" t="s">
        <v>7773</v>
      </c>
      <c r="N3075" t="s">
        <v>76</v>
      </c>
      <c r="O3075" t="s">
        <v>76</v>
      </c>
      <c r="P3075" t="s">
        <v>65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48</v>
      </c>
      <c r="AF3075">
        <v>120</v>
      </c>
      <c r="AG3075">
        <v>0</v>
      </c>
      <c r="AH3075">
        <v>0</v>
      </c>
      <c r="AI3075">
        <v>168</v>
      </c>
      <c r="AJ3075">
        <v>0</v>
      </c>
      <c r="AT3075" s="1">
        <v>473.2122</v>
      </c>
      <c r="AU3075" s="1">
        <v>0</v>
      </c>
      <c r="AV3075" s="1">
        <v>79499.649600000004</v>
      </c>
      <c r="AW3075" s="1">
        <v>0</v>
      </c>
      <c r="AX3075" t="s">
        <v>148</v>
      </c>
    </row>
    <row r="3076" spans="1:50" x14ac:dyDescent="0.25">
      <c r="A3076" t="s">
        <v>7990</v>
      </c>
      <c r="B3076" t="s">
        <v>7765</v>
      </c>
      <c r="C3076" t="s">
        <v>2911</v>
      </c>
      <c r="D3076" t="s">
        <v>7991</v>
      </c>
      <c r="E3076" t="s">
        <v>76</v>
      </c>
      <c r="F3076" t="s">
        <v>76</v>
      </c>
      <c r="G3076" t="s">
        <v>71</v>
      </c>
      <c r="H3076" t="s">
        <v>76</v>
      </c>
      <c r="I3076" t="s">
        <v>73</v>
      </c>
      <c r="J3076" t="s">
        <v>175</v>
      </c>
      <c r="K3076" t="s">
        <v>176</v>
      </c>
      <c r="L3076" t="s">
        <v>7769</v>
      </c>
      <c r="M3076" t="s">
        <v>7770</v>
      </c>
      <c r="N3076" t="s">
        <v>76</v>
      </c>
      <c r="O3076" t="s">
        <v>76</v>
      </c>
      <c r="P3076" t="s">
        <v>106</v>
      </c>
      <c r="Q3076">
        <v>134</v>
      </c>
      <c r="R3076">
        <v>134</v>
      </c>
      <c r="S3076">
        <v>134</v>
      </c>
      <c r="T3076">
        <v>134</v>
      </c>
      <c r="U3076">
        <v>134</v>
      </c>
      <c r="V3076">
        <v>66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T3076" s="1">
        <v>579.17999999999995</v>
      </c>
      <c r="AU3076" s="1">
        <v>77610.12</v>
      </c>
      <c r="AV3076" s="1">
        <v>0</v>
      </c>
      <c r="AW3076" s="1">
        <v>0</v>
      </c>
      <c r="AX3076" t="s">
        <v>176</v>
      </c>
    </row>
    <row r="3077" spans="1:50" x14ac:dyDescent="0.25">
      <c r="A3077" t="s">
        <v>7992</v>
      </c>
      <c r="B3077" t="s">
        <v>7765</v>
      </c>
      <c r="C3077" t="s">
        <v>2911</v>
      </c>
      <c r="D3077" t="s">
        <v>7993</v>
      </c>
      <c r="E3077" t="s">
        <v>76</v>
      </c>
      <c r="F3077" t="s">
        <v>76</v>
      </c>
      <c r="G3077" t="s">
        <v>56</v>
      </c>
      <c r="H3077" t="s">
        <v>76</v>
      </c>
      <c r="I3077" t="s">
        <v>58</v>
      </c>
      <c r="J3077" t="s">
        <v>709</v>
      </c>
      <c r="K3077" t="s">
        <v>710</v>
      </c>
      <c r="L3077" t="s">
        <v>7769</v>
      </c>
      <c r="M3077" t="s">
        <v>7773</v>
      </c>
      <c r="N3077" t="s">
        <v>76</v>
      </c>
      <c r="O3077" t="s">
        <v>76</v>
      </c>
      <c r="P3077" t="s">
        <v>65</v>
      </c>
      <c r="Q3077">
        <v>59</v>
      </c>
      <c r="R3077">
        <v>59</v>
      </c>
      <c r="S3077">
        <v>59</v>
      </c>
      <c r="T3077">
        <v>59</v>
      </c>
      <c r="U3077">
        <v>59</v>
      </c>
      <c r="V3077">
        <v>59</v>
      </c>
      <c r="W3077">
        <v>59</v>
      </c>
      <c r="X3077">
        <v>59</v>
      </c>
      <c r="Y3077">
        <v>59</v>
      </c>
      <c r="Z3077">
        <v>9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T3077" s="1">
        <v>839.1</v>
      </c>
      <c r="AU3077" s="1">
        <v>49506.9</v>
      </c>
      <c r="AV3077" s="1">
        <v>0</v>
      </c>
      <c r="AW3077" s="1">
        <v>49506.9</v>
      </c>
      <c r="AX3077" t="s">
        <v>710</v>
      </c>
    </row>
    <row r="3078" spans="1:50" x14ac:dyDescent="0.25">
      <c r="A3078" t="s">
        <v>7994</v>
      </c>
      <c r="B3078" t="s">
        <v>7765</v>
      </c>
      <c r="C3078" t="s">
        <v>2911</v>
      </c>
      <c r="D3078" t="s">
        <v>7995</v>
      </c>
      <c r="E3078" t="s">
        <v>76</v>
      </c>
      <c r="F3078" t="s">
        <v>76</v>
      </c>
      <c r="G3078" t="s">
        <v>56</v>
      </c>
      <c r="H3078" t="s">
        <v>76</v>
      </c>
      <c r="I3078" t="s">
        <v>90</v>
      </c>
      <c r="J3078" t="s">
        <v>307</v>
      </c>
      <c r="K3078" t="s">
        <v>613</v>
      </c>
      <c r="L3078" t="s">
        <v>7769</v>
      </c>
      <c r="M3078" t="s">
        <v>7770</v>
      </c>
      <c r="N3078" t="s">
        <v>76</v>
      </c>
      <c r="O3078" t="s">
        <v>76</v>
      </c>
      <c r="P3078" t="s">
        <v>65</v>
      </c>
      <c r="Q3078">
        <v>20</v>
      </c>
      <c r="R3078">
        <v>20</v>
      </c>
      <c r="S3078">
        <v>20</v>
      </c>
      <c r="T3078">
        <v>20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42</v>
      </c>
      <c r="AG3078">
        <v>0</v>
      </c>
      <c r="AH3078">
        <v>0</v>
      </c>
      <c r="AI3078">
        <v>42</v>
      </c>
      <c r="AJ3078">
        <v>0</v>
      </c>
      <c r="AT3078" s="1">
        <v>379.9</v>
      </c>
      <c r="AU3078" s="1">
        <v>7598</v>
      </c>
      <c r="AV3078" s="1">
        <v>15955.8</v>
      </c>
      <c r="AW3078" s="1">
        <v>0</v>
      </c>
      <c r="AX3078" t="s">
        <v>613</v>
      </c>
    </row>
    <row r="3079" spans="1:50" x14ac:dyDescent="0.25">
      <c r="A3079" t="s">
        <v>7996</v>
      </c>
      <c r="B3079" t="s">
        <v>7765</v>
      </c>
      <c r="C3079" t="s">
        <v>2911</v>
      </c>
      <c r="D3079" t="s">
        <v>7997</v>
      </c>
      <c r="E3079" t="s">
        <v>76</v>
      </c>
      <c r="F3079" t="s">
        <v>76</v>
      </c>
      <c r="G3079" t="s">
        <v>71</v>
      </c>
      <c r="H3079" t="s">
        <v>76</v>
      </c>
      <c r="I3079" t="s">
        <v>230</v>
      </c>
      <c r="J3079" t="s">
        <v>487</v>
      </c>
      <c r="K3079" t="s">
        <v>488</v>
      </c>
      <c r="L3079" t="s">
        <v>7769</v>
      </c>
      <c r="M3079" t="s">
        <v>7770</v>
      </c>
      <c r="N3079" t="s">
        <v>76</v>
      </c>
      <c r="O3079" t="s">
        <v>76</v>
      </c>
      <c r="P3079" t="s">
        <v>106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T3079" s="1">
        <v>448.71</v>
      </c>
      <c r="AU3079" s="1">
        <v>0</v>
      </c>
      <c r="AV3079" s="1">
        <v>0</v>
      </c>
      <c r="AW3079" s="1">
        <v>0</v>
      </c>
      <c r="AX3079" t="s">
        <v>488</v>
      </c>
    </row>
    <row r="3080" spans="1:50" x14ac:dyDescent="0.25">
      <c r="A3080" t="s">
        <v>7998</v>
      </c>
      <c r="B3080" t="s">
        <v>7765</v>
      </c>
      <c r="C3080" t="s">
        <v>4617</v>
      </c>
      <c r="D3080" t="s">
        <v>7999</v>
      </c>
      <c r="E3080" t="s">
        <v>76</v>
      </c>
      <c r="F3080" t="s">
        <v>76</v>
      </c>
      <c r="G3080" t="s">
        <v>71</v>
      </c>
      <c r="H3080" t="s">
        <v>8000</v>
      </c>
      <c r="I3080" t="s">
        <v>674</v>
      </c>
      <c r="J3080" t="s">
        <v>7767</v>
      </c>
      <c r="K3080" t="s">
        <v>7768</v>
      </c>
      <c r="L3080" t="s">
        <v>7769</v>
      </c>
      <c r="M3080" t="s">
        <v>7770</v>
      </c>
      <c r="N3080" t="s">
        <v>76</v>
      </c>
      <c r="O3080" t="s">
        <v>76</v>
      </c>
      <c r="P3080" t="s">
        <v>106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T3080" s="1" t="s">
        <v>78</v>
      </c>
      <c r="AU3080" s="1" t="s">
        <v>78</v>
      </c>
      <c r="AV3080" s="1" t="s">
        <v>78</v>
      </c>
      <c r="AW3080" s="1">
        <v>0</v>
      </c>
      <c r="AX3080" t="s">
        <v>7768</v>
      </c>
    </row>
    <row r="3081" spans="1:50" x14ac:dyDescent="0.25">
      <c r="A3081" t="s">
        <v>8001</v>
      </c>
      <c r="B3081" t="s">
        <v>7765</v>
      </c>
      <c r="C3081" t="s">
        <v>2911</v>
      </c>
      <c r="D3081" t="s">
        <v>8002</v>
      </c>
      <c r="E3081" t="s">
        <v>76</v>
      </c>
      <c r="F3081" t="s">
        <v>76</v>
      </c>
      <c r="G3081" t="s">
        <v>56</v>
      </c>
      <c r="H3081" t="s">
        <v>76</v>
      </c>
      <c r="I3081" t="s">
        <v>90</v>
      </c>
      <c r="J3081" t="s">
        <v>91</v>
      </c>
      <c r="K3081" t="s">
        <v>1268</v>
      </c>
      <c r="L3081" t="s">
        <v>7769</v>
      </c>
      <c r="M3081" t="s">
        <v>7773</v>
      </c>
      <c r="N3081" t="s">
        <v>76</v>
      </c>
      <c r="O3081" t="s">
        <v>76</v>
      </c>
      <c r="P3081" t="s">
        <v>65</v>
      </c>
      <c r="Q3081">
        <v>225</v>
      </c>
      <c r="R3081">
        <v>225</v>
      </c>
      <c r="S3081">
        <v>225</v>
      </c>
      <c r="T3081">
        <v>225</v>
      </c>
      <c r="U3081">
        <v>153</v>
      </c>
      <c r="V3081">
        <v>81</v>
      </c>
      <c r="W3081">
        <v>81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144</v>
      </c>
      <c r="AG3081">
        <v>0</v>
      </c>
      <c r="AH3081">
        <v>0</v>
      </c>
      <c r="AI3081">
        <v>144</v>
      </c>
      <c r="AJ3081">
        <v>0</v>
      </c>
      <c r="AT3081" s="1">
        <v>611.70000000000005</v>
      </c>
      <c r="AU3081" s="1">
        <v>137632.5</v>
      </c>
      <c r="AV3081" s="1">
        <v>88084.800000000003</v>
      </c>
      <c r="AW3081" s="1">
        <v>0</v>
      </c>
      <c r="AX3081" t="s">
        <v>1268</v>
      </c>
    </row>
    <row r="3082" spans="1:50" x14ac:dyDescent="0.25">
      <c r="A3082" t="s">
        <v>8003</v>
      </c>
      <c r="B3082" t="s">
        <v>7765</v>
      </c>
      <c r="C3082" t="s">
        <v>2911</v>
      </c>
      <c r="D3082" t="s">
        <v>8004</v>
      </c>
      <c r="E3082" t="s">
        <v>76</v>
      </c>
      <c r="F3082" t="s">
        <v>76</v>
      </c>
      <c r="G3082" t="s">
        <v>71</v>
      </c>
      <c r="H3082" t="s">
        <v>76</v>
      </c>
      <c r="I3082" t="s">
        <v>230</v>
      </c>
      <c r="J3082" t="s">
        <v>487</v>
      </c>
      <c r="K3082" t="s">
        <v>488</v>
      </c>
      <c r="L3082" t="s">
        <v>7769</v>
      </c>
      <c r="M3082" t="s">
        <v>7770</v>
      </c>
      <c r="N3082" t="s">
        <v>76</v>
      </c>
      <c r="O3082" t="s">
        <v>76</v>
      </c>
      <c r="P3082" t="s">
        <v>106</v>
      </c>
      <c r="Q3082">
        <v>72</v>
      </c>
      <c r="R3082">
        <v>72</v>
      </c>
      <c r="S3082">
        <v>72</v>
      </c>
      <c r="T3082">
        <v>72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84</v>
      </c>
      <c r="AG3082">
        <v>0</v>
      </c>
      <c r="AH3082">
        <v>0</v>
      </c>
      <c r="AI3082">
        <v>84</v>
      </c>
      <c r="AJ3082">
        <v>0</v>
      </c>
      <c r="AT3082" s="1">
        <v>355.89</v>
      </c>
      <c r="AU3082" s="1">
        <v>25624.079999999998</v>
      </c>
      <c r="AV3082" s="1">
        <v>29894.76</v>
      </c>
      <c r="AW3082" s="1">
        <v>0</v>
      </c>
      <c r="AX3082" t="s">
        <v>488</v>
      </c>
    </row>
    <row r="3083" spans="1:50" x14ac:dyDescent="0.25">
      <c r="A3083" t="s">
        <v>8005</v>
      </c>
      <c r="B3083" t="s">
        <v>7765</v>
      </c>
      <c r="C3083" t="s">
        <v>2911</v>
      </c>
      <c r="D3083" t="s">
        <v>8006</v>
      </c>
      <c r="E3083" t="s">
        <v>76</v>
      </c>
      <c r="F3083" t="s">
        <v>76</v>
      </c>
      <c r="G3083" t="s">
        <v>71</v>
      </c>
      <c r="H3083" t="s">
        <v>76</v>
      </c>
      <c r="I3083" t="s">
        <v>73</v>
      </c>
      <c r="J3083" t="s">
        <v>1052</v>
      </c>
      <c r="K3083" t="s">
        <v>1053</v>
      </c>
      <c r="L3083" t="s">
        <v>7769</v>
      </c>
      <c r="M3083" t="s">
        <v>7872</v>
      </c>
      <c r="N3083" t="s">
        <v>76</v>
      </c>
      <c r="O3083" t="s">
        <v>76</v>
      </c>
      <c r="P3083" t="s">
        <v>106</v>
      </c>
      <c r="Q3083">
        <v>30</v>
      </c>
      <c r="R3083">
        <v>30</v>
      </c>
      <c r="S3083">
        <v>30</v>
      </c>
      <c r="T3083">
        <v>30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T3083" s="1">
        <v>521.73850000000004</v>
      </c>
      <c r="AU3083" s="1">
        <v>15652.155000000001</v>
      </c>
      <c r="AV3083" s="1">
        <v>0</v>
      </c>
      <c r="AW3083" s="1">
        <v>0</v>
      </c>
      <c r="AX3083" t="s">
        <v>1053</v>
      </c>
    </row>
    <row r="3084" spans="1:50" x14ac:dyDescent="0.25">
      <c r="A3084" t="s">
        <v>8007</v>
      </c>
      <c r="B3084" t="s">
        <v>7765</v>
      </c>
      <c r="C3084" t="s">
        <v>2911</v>
      </c>
      <c r="D3084" t="s">
        <v>8008</v>
      </c>
      <c r="E3084" t="s">
        <v>76</v>
      </c>
      <c r="F3084" t="s">
        <v>76</v>
      </c>
      <c r="G3084" t="s">
        <v>71</v>
      </c>
      <c r="H3084" t="s">
        <v>76</v>
      </c>
      <c r="I3084" t="s">
        <v>230</v>
      </c>
      <c r="J3084" t="s">
        <v>1924</v>
      </c>
      <c r="K3084" t="s">
        <v>1925</v>
      </c>
      <c r="L3084" t="s">
        <v>7769</v>
      </c>
      <c r="M3084" t="s">
        <v>7773</v>
      </c>
      <c r="N3084" t="s">
        <v>76</v>
      </c>
      <c r="O3084" t="s">
        <v>76</v>
      </c>
      <c r="P3084" t="s">
        <v>106</v>
      </c>
      <c r="Q3084">
        <v>29</v>
      </c>
      <c r="R3084">
        <v>29</v>
      </c>
      <c r="S3084">
        <v>29</v>
      </c>
      <c r="T3084">
        <v>29</v>
      </c>
      <c r="U3084">
        <v>29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40</v>
      </c>
      <c r="AG3084">
        <v>0</v>
      </c>
      <c r="AH3084">
        <v>0</v>
      </c>
      <c r="AI3084">
        <v>40</v>
      </c>
      <c r="AJ3084">
        <v>0</v>
      </c>
      <c r="AT3084" s="1">
        <v>706.08</v>
      </c>
      <c r="AU3084" s="1">
        <v>20476.32</v>
      </c>
      <c r="AV3084" s="1">
        <v>28243.200000000001</v>
      </c>
      <c r="AW3084" s="1">
        <v>0</v>
      </c>
      <c r="AX3084" t="s">
        <v>1925</v>
      </c>
    </row>
    <row r="3085" spans="1:50" x14ac:dyDescent="0.25">
      <c r="A3085" t="s">
        <v>8009</v>
      </c>
      <c r="B3085" t="s">
        <v>7765</v>
      </c>
      <c r="C3085" t="s">
        <v>2911</v>
      </c>
      <c r="D3085" t="s">
        <v>8010</v>
      </c>
      <c r="E3085" t="s">
        <v>76</v>
      </c>
      <c r="F3085" t="s">
        <v>76</v>
      </c>
      <c r="G3085" t="s">
        <v>71</v>
      </c>
      <c r="H3085" t="s">
        <v>76</v>
      </c>
      <c r="I3085" t="s">
        <v>230</v>
      </c>
      <c r="J3085" t="s">
        <v>2806</v>
      </c>
      <c r="K3085" t="s">
        <v>2807</v>
      </c>
      <c r="L3085" t="s">
        <v>7769</v>
      </c>
      <c r="M3085" t="s">
        <v>7770</v>
      </c>
      <c r="N3085" t="s">
        <v>76</v>
      </c>
      <c r="O3085" t="s">
        <v>76</v>
      </c>
      <c r="P3085" t="s">
        <v>106</v>
      </c>
      <c r="Q3085">
        <v>259</v>
      </c>
      <c r="R3085">
        <v>259</v>
      </c>
      <c r="S3085">
        <v>259</v>
      </c>
      <c r="T3085">
        <v>259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2</v>
      </c>
      <c r="AG3085">
        <v>0</v>
      </c>
      <c r="AH3085">
        <v>0</v>
      </c>
      <c r="AI3085">
        <v>2</v>
      </c>
      <c r="AJ3085">
        <v>0</v>
      </c>
      <c r="AT3085" s="1">
        <v>312.27</v>
      </c>
      <c r="AU3085" s="1">
        <v>80877.929999999993</v>
      </c>
      <c r="AV3085" s="1">
        <v>624.54</v>
      </c>
      <c r="AW3085" s="1">
        <v>0</v>
      </c>
      <c r="AX3085" t="s">
        <v>2807</v>
      </c>
    </row>
    <row r="3086" spans="1:50" x14ac:dyDescent="0.25">
      <c r="A3086" t="s">
        <v>8704</v>
      </c>
      <c r="B3086" t="s">
        <v>7765</v>
      </c>
      <c r="C3086" t="s">
        <v>2911</v>
      </c>
      <c r="D3086" t="s">
        <v>8705</v>
      </c>
      <c r="E3086" t="s">
        <v>76</v>
      </c>
      <c r="F3086" t="s">
        <v>76</v>
      </c>
      <c r="G3086" t="s">
        <v>71</v>
      </c>
      <c r="H3086" t="s">
        <v>76</v>
      </c>
      <c r="I3086" t="s">
        <v>73</v>
      </c>
      <c r="J3086" t="s">
        <v>4510</v>
      </c>
      <c r="K3086" t="s">
        <v>4511</v>
      </c>
      <c r="L3086" t="s">
        <v>7769</v>
      </c>
      <c r="M3086" t="s">
        <v>7773</v>
      </c>
      <c r="N3086" t="s">
        <v>76</v>
      </c>
      <c r="O3086" t="s">
        <v>76</v>
      </c>
      <c r="P3086" t="s">
        <v>106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200</v>
      </c>
      <c r="AT3086" s="1" t="s">
        <v>78</v>
      </c>
      <c r="AU3086" s="1" t="s">
        <v>78</v>
      </c>
      <c r="AV3086" s="1" t="s">
        <v>78</v>
      </c>
      <c r="AW3086" s="1">
        <v>0</v>
      </c>
      <c r="AX3086" t="s">
        <v>4511</v>
      </c>
    </row>
    <row r="3087" spans="1:50" x14ac:dyDescent="0.25">
      <c r="A3087" t="s">
        <v>8011</v>
      </c>
      <c r="B3087" t="s">
        <v>7765</v>
      </c>
      <c r="C3087" t="s">
        <v>2911</v>
      </c>
      <c r="D3087" t="s">
        <v>8012</v>
      </c>
      <c r="E3087" t="s">
        <v>76</v>
      </c>
      <c r="F3087" t="s">
        <v>76</v>
      </c>
      <c r="G3087" t="s">
        <v>71</v>
      </c>
      <c r="H3087" t="s">
        <v>76</v>
      </c>
      <c r="I3087" t="s">
        <v>107</v>
      </c>
      <c r="J3087" t="s">
        <v>1215</v>
      </c>
      <c r="K3087" t="s">
        <v>1216</v>
      </c>
      <c r="L3087" t="s">
        <v>7769</v>
      </c>
      <c r="M3087" t="s">
        <v>7770</v>
      </c>
      <c r="N3087" t="s">
        <v>76</v>
      </c>
      <c r="O3087" t="s">
        <v>76</v>
      </c>
      <c r="P3087" t="s">
        <v>106</v>
      </c>
      <c r="Q3087">
        <v>180</v>
      </c>
      <c r="R3087">
        <v>180</v>
      </c>
      <c r="S3087">
        <v>180</v>
      </c>
      <c r="T3087">
        <v>180</v>
      </c>
      <c r="U3087">
        <v>180</v>
      </c>
      <c r="V3087">
        <v>180</v>
      </c>
      <c r="W3087">
        <v>180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T3087" s="1">
        <v>545.20000000000005</v>
      </c>
      <c r="AU3087" s="1">
        <v>98136.000000000015</v>
      </c>
      <c r="AV3087" s="1">
        <v>0</v>
      </c>
      <c r="AW3087" s="1">
        <v>0</v>
      </c>
      <c r="AX3087" t="s">
        <v>1216</v>
      </c>
    </row>
    <row r="3088" spans="1:50" x14ac:dyDescent="0.25">
      <c r="A3088" t="s">
        <v>8013</v>
      </c>
      <c r="B3088" t="s">
        <v>7765</v>
      </c>
      <c r="C3088" t="s">
        <v>2911</v>
      </c>
      <c r="D3088" t="s">
        <v>8014</v>
      </c>
      <c r="E3088" t="s">
        <v>76</v>
      </c>
      <c r="F3088" t="s">
        <v>76</v>
      </c>
      <c r="G3088" t="s">
        <v>71</v>
      </c>
      <c r="H3088" t="s">
        <v>76</v>
      </c>
      <c r="I3088" t="s">
        <v>73</v>
      </c>
      <c r="J3088" t="s">
        <v>175</v>
      </c>
      <c r="K3088" t="s">
        <v>176</v>
      </c>
      <c r="L3088" t="s">
        <v>7769</v>
      </c>
      <c r="M3088" t="s">
        <v>7770</v>
      </c>
      <c r="N3088" t="s">
        <v>76</v>
      </c>
      <c r="O3088" t="s">
        <v>76</v>
      </c>
      <c r="P3088" t="s">
        <v>106</v>
      </c>
      <c r="Q3088">
        <v>136</v>
      </c>
      <c r="R3088">
        <v>136</v>
      </c>
      <c r="S3088">
        <v>136</v>
      </c>
      <c r="T3088">
        <v>136</v>
      </c>
      <c r="U3088">
        <v>136</v>
      </c>
      <c r="V3088">
        <v>136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T3088" s="1">
        <v>579.34</v>
      </c>
      <c r="AU3088" s="1">
        <v>78790.240000000005</v>
      </c>
      <c r="AV3088" s="1">
        <v>0</v>
      </c>
      <c r="AW3088" s="1">
        <v>0</v>
      </c>
      <c r="AX3088" t="s">
        <v>176</v>
      </c>
    </row>
    <row r="3089" spans="1:50" x14ac:dyDescent="0.25">
      <c r="A3089" t="s">
        <v>8015</v>
      </c>
      <c r="B3089" t="s">
        <v>7765</v>
      </c>
      <c r="C3089" t="s">
        <v>2911</v>
      </c>
      <c r="D3089" t="s">
        <v>8016</v>
      </c>
      <c r="E3089" t="s">
        <v>76</v>
      </c>
      <c r="F3089" t="s">
        <v>76</v>
      </c>
      <c r="G3089" t="s">
        <v>71</v>
      </c>
      <c r="H3089" t="s">
        <v>76</v>
      </c>
      <c r="I3089" t="s">
        <v>230</v>
      </c>
      <c r="J3089" t="s">
        <v>487</v>
      </c>
      <c r="K3089" t="s">
        <v>488</v>
      </c>
      <c r="L3089" t="s">
        <v>7769</v>
      </c>
      <c r="M3089" t="s">
        <v>7773</v>
      </c>
      <c r="N3089" t="s">
        <v>76</v>
      </c>
      <c r="O3089" t="s">
        <v>76</v>
      </c>
      <c r="P3089" t="s">
        <v>106</v>
      </c>
      <c r="Q3089">
        <v>54</v>
      </c>
      <c r="R3089">
        <v>24</v>
      </c>
      <c r="S3089">
        <v>24</v>
      </c>
      <c r="T3089">
        <v>24</v>
      </c>
      <c r="U3089">
        <v>24</v>
      </c>
      <c r="V3089">
        <v>24</v>
      </c>
      <c r="W3089">
        <v>24</v>
      </c>
      <c r="X3089">
        <v>24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T3089" s="1">
        <v>380.71</v>
      </c>
      <c r="AU3089" s="1">
        <v>20558.34</v>
      </c>
      <c r="AV3089" s="1">
        <v>0</v>
      </c>
      <c r="AW3089" s="1">
        <v>9137.0399999999991</v>
      </c>
      <c r="AX3089" t="s">
        <v>488</v>
      </c>
    </row>
    <row r="3090" spans="1:50" x14ac:dyDescent="0.25">
      <c r="A3090" t="s">
        <v>8017</v>
      </c>
      <c r="B3090" t="s">
        <v>7765</v>
      </c>
      <c r="C3090" t="s">
        <v>2911</v>
      </c>
      <c r="D3090" t="s">
        <v>8018</v>
      </c>
      <c r="E3090" t="s">
        <v>76</v>
      </c>
      <c r="F3090" t="s">
        <v>76</v>
      </c>
      <c r="G3090" t="s">
        <v>56</v>
      </c>
      <c r="H3090" t="s">
        <v>76</v>
      </c>
      <c r="I3090" t="s">
        <v>90</v>
      </c>
      <c r="J3090" t="s">
        <v>307</v>
      </c>
      <c r="K3090" t="s">
        <v>613</v>
      </c>
      <c r="L3090" t="s">
        <v>7769</v>
      </c>
      <c r="M3090" t="s">
        <v>7770</v>
      </c>
      <c r="N3090" t="s">
        <v>76</v>
      </c>
      <c r="O3090" t="s">
        <v>76</v>
      </c>
      <c r="P3090" t="s">
        <v>65</v>
      </c>
      <c r="Q3090">
        <v>125</v>
      </c>
      <c r="R3090">
        <v>125</v>
      </c>
      <c r="S3090">
        <v>125</v>
      </c>
      <c r="T3090">
        <v>125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48</v>
      </c>
      <c r="AG3090">
        <v>0</v>
      </c>
      <c r="AH3090">
        <v>0</v>
      </c>
      <c r="AI3090">
        <v>48</v>
      </c>
      <c r="AJ3090">
        <v>0</v>
      </c>
      <c r="AT3090" s="1">
        <v>347.81</v>
      </c>
      <c r="AU3090" s="1">
        <v>43476.25</v>
      </c>
      <c r="AV3090" s="1">
        <v>16694.88</v>
      </c>
      <c r="AW3090" s="1">
        <v>0</v>
      </c>
      <c r="AX3090" t="s">
        <v>613</v>
      </c>
    </row>
    <row r="3091" spans="1:50" x14ac:dyDescent="0.25">
      <c r="A3091" t="s">
        <v>8019</v>
      </c>
      <c r="B3091" t="s">
        <v>7765</v>
      </c>
      <c r="C3091" t="s">
        <v>1743</v>
      </c>
      <c r="D3091" t="s">
        <v>8020</v>
      </c>
      <c r="E3091" t="s">
        <v>76</v>
      </c>
      <c r="F3091" t="s">
        <v>76</v>
      </c>
      <c r="G3091" t="s">
        <v>71</v>
      </c>
      <c r="H3091" t="s">
        <v>106</v>
      </c>
      <c r="I3091" t="s">
        <v>355</v>
      </c>
      <c r="J3091" t="s">
        <v>356</v>
      </c>
      <c r="K3091" t="s">
        <v>357</v>
      </c>
      <c r="L3091" t="s">
        <v>7769</v>
      </c>
      <c r="M3091" t="s">
        <v>7773</v>
      </c>
      <c r="N3091" t="s">
        <v>76</v>
      </c>
      <c r="O3091" t="s">
        <v>76</v>
      </c>
      <c r="P3091" t="s">
        <v>106</v>
      </c>
      <c r="Q3091">
        <v>1</v>
      </c>
      <c r="R3091">
        <v>1</v>
      </c>
      <c r="S3091">
        <v>1</v>
      </c>
      <c r="T3091">
        <v>1</v>
      </c>
      <c r="U3091">
        <v>1</v>
      </c>
      <c r="V3091">
        <v>1</v>
      </c>
      <c r="W3091">
        <v>1</v>
      </c>
      <c r="X3091">
        <v>1</v>
      </c>
      <c r="Y3091">
        <v>1</v>
      </c>
      <c r="Z3091">
        <v>1</v>
      </c>
      <c r="AA3091">
        <v>1</v>
      </c>
      <c r="AB3091">
        <v>1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T3091" s="1">
        <v>1224.9000000000001</v>
      </c>
      <c r="AU3091" s="1">
        <v>1224.9000000000001</v>
      </c>
      <c r="AV3091" s="1">
        <v>0</v>
      </c>
      <c r="AW3091" s="1">
        <v>1224.9000000000001</v>
      </c>
      <c r="AX3091" t="s">
        <v>357</v>
      </c>
    </row>
    <row r="3092" spans="1:50" x14ac:dyDescent="0.25">
      <c r="A3092" t="s">
        <v>8021</v>
      </c>
      <c r="B3092" t="s">
        <v>7765</v>
      </c>
      <c r="C3092" t="s">
        <v>2911</v>
      </c>
      <c r="D3092" t="s">
        <v>8022</v>
      </c>
      <c r="E3092" t="s">
        <v>76</v>
      </c>
      <c r="F3092" t="s">
        <v>76</v>
      </c>
      <c r="G3092" t="s">
        <v>56</v>
      </c>
      <c r="H3092" t="s">
        <v>76</v>
      </c>
      <c r="I3092" t="s">
        <v>90</v>
      </c>
      <c r="J3092" t="s">
        <v>91</v>
      </c>
      <c r="K3092" t="s">
        <v>1268</v>
      </c>
      <c r="L3092" t="s">
        <v>7769</v>
      </c>
      <c r="M3092" t="s">
        <v>7773</v>
      </c>
      <c r="N3092" t="s">
        <v>76</v>
      </c>
      <c r="O3092" t="s">
        <v>76</v>
      </c>
      <c r="P3092" t="s">
        <v>65</v>
      </c>
      <c r="Q3092">
        <v>1788</v>
      </c>
      <c r="R3092">
        <v>1782</v>
      </c>
      <c r="S3092">
        <v>1782</v>
      </c>
      <c r="T3092">
        <v>1782</v>
      </c>
      <c r="U3092">
        <v>914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T3092" s="1">
        <v>467.99</v>
      </c>
      <c r="AU3092" s="1">
        <v>836766.12</v>
      </c>
      <c r="AV3092" s="1">
        <v>0</v>
      </c>
      <c r="AW3092" s="1">
        <v>0</v>
      </c>
      <c r="AX3092" t="s">
        <v>1268</v>
      </c>
    </row>
    <row r="3093" spans="1:50" x14ac:dyDescent="0.25">
      <c r="A3093" t="s">
        <v>8023</v>
      </c>
      <c r="B3093" t="s">
        <v>7765</v>
      </c>
      <c r="C3093" t="s">
        <v>2911</v>
      </c>
      <c r="D3093" t="s">
        <v>8024</v>
      </c>
      <c r="E3093" t="s">
        <v>76</v>
      </c>
      <c r="F3093" t="s">
        <v>76</v>
      </c>
      <c r="G3093" t="s">
        <v>71</v>
      </c>
      <c r="H3093" t="s">
        <v>76</v>
      </c>
      <c r="I3093" t="s">
        <v>674</v>
      </c>
      <c r="J3093" t="s">
        <v>7767</v>
      </c>
      <c r="K3093" t="s">
        <v>7768</v>
      </c>
      <c r="L3093" t="s">
        <v>7769</v>
      </c>
      <c r="M3093" t="s">
        <v>7770</v>
      </c>
      <c r="N3093" t="s">
        <v>76</v>
      </c>
      <c r="O3093" t="s">
        <v>76</v>
      </c>
      <c r="P3093" t="s">
        <v>106</v>
      </c>
      <c r="Q3093">
        <v>179</v>
      </c>
      <c r="R3093">
        <v>179</v>
      </c>
      <c r="S3093">
        <v>179</v>
      </c>
      <c r="T3093">
        <v>179</v>
      </c>
      <c r="U3093">
        <v>123</v>
      </c>
      <c r="V3093">
        <v>39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364</v>
      </c>
      <c r="AG3093">
        <v>0</v>
      </c>
      <c r="AH3093">
        <v>0</v>
      </c>
      <c r="AI3093">
        <v>364</v>
      </c>
      <c r="AJ3093">
        <v>0</v>
      </c>
      <c r="AT3093" s="1">
        <v>352.51</v>
      </c>
      <c r="AU3093" s="1">
        <v>63099.29</v>
      </c>
      <c r="AV3093" s="1">
        <v>128313.64</v>
      </c>
      <c r="AW3093" s="1">
        <v>0</v>
      </c>
      <c r="AX3093" t="s">
        <v>7768</v>
      </c>
    </row>
    <row r="3094" spans="1:50" x14ac:dyDescent="0.25">
      <c r="A3094" t="s">
        <v>8025</v>
      </c>
      <c r="B3094" t="s">
        <v>7765</v>
      </c>
      <c r="C3094" t="s">
        <v>2911</v>
      </c>
      <c r="D3094" t="s">
        <v>8026</v>
      </c>
      <c r="E3094" t="s">
        <v>76</v>
      </c>
      <c r="F3094" t="s">
        <v>76</v>
      </c>
      <c r="G3094" t="s">
        <v>56</v>
      </c>
      <c r="H3094" t="s">
        <v>76</v>
      </c>
      <c r="I3094" t="s">
        <v>58</v>
      </c>
      <c r="J3094" t="s">
        <v>243</v>
      </c>
      <c r="K3094" t="s">
        <v>244</v>
      </c>
      <c r="L3094" t="s">
        <v>7769</v>
      </c>
      <c r="M3094" t="s">
        <v>7773</v>
      </c>
      <c r="N3094" t="s">
        <v>76</v>
      </c>
      <c r="O3094" t="s">
        <v>76</v>
      </c>
      <c r="P3094" t="s">
        <v>65</v>
      </c>
      <c r="Q3094">
        <v>48</v>
      </c>
      <c r="R3094">
        <v>39</v>
      </c>
      <c r="S3094">
        <v>39</v>
      </c>
      <c r="T3094">
        <v>39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198</v>
      </c>
      <c r="AG3094">
        <v>0</v>
      </c>
      <c r="AH3094">
        <v>0</v>
      </c>
      <c r="AI3094">
        <v>198</v>
      </c>
      <c r="AJ3094">
        <v>0</v>
      </c>
      <c r="AT3094" s="1">
        <v>936.22</v>
      </c>
      <c r="AU3094" s="1">
        <v>44938.559999999998</v>
      </c>
      <c r="AV3094" s="1">
        <v>185371.56</v>
      </c>
      <c r="AW3094" s="1">
        <v>0</v>
      </c>
      <c r="AX3094" t="s">
        <v>244</v>
      </c>
    </row>
    <row r="3095" spans="1:50" x14ac:dyDescent="0.25">
      <c r="A3095" t="s">
        <v>8027</v>
      </c>
      <c r="B3095" t="s">
        <v>7765</v>
      </c>
      <c r="C3095" t="s">
        <v>4617</v>
      </c>
      <c r="D3095" t="s">
        <v>8028</v>
      </c>
      <c r="E3095" t="s">
        <v>76</v>
      </c>
      <c r="F3095" t="s">
        <v>76</v>
      </c>
      <c r="G3095" t="s">
        <v>71</v>
      </c>
      <c r="H3095" t="s">
        <v>106</v>
      </c>
      <c r="I3095" t="s">
        <v>73</v>
      </c>
      <c r="J3095" t="s">
        <v>795</v>
      </c>
      <c r="K3095" t="s">
        <v>796</v>
      </c>
      <c r="L3095" t="s">
        <v>7769</v>
      </c>
      <c r="M3095" t="s">
        <v>7989</v>
      </c>
      <c r="N3095" t="s">
        <v>76</v>
      </c>
      <c r="O3095" t="s">
        <v>76</v>
      </c>
      <c r="P3095" t="s">
        <v>106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T3095" s="1" t="s">
        <v>78</v>
      </c>
      <c r="AU3095" s="1" t="s">
        <v>78</v>
      </c>
      <c r="AV3095" s="1" t="s">
        <v>78</v>
      </c>
      <c r="AW3095" s="1">
        <v>0</v>
      </c>
      <c r="AX3095" t="s">
        <v>796</v>
      </c>
    </row>
    <row r="3096" spans="1:50" x14ac:dyDescent="0.25">
      <c r="A3096" t="s">
        <v>8029</v>
      </c>
      <c r="B3096" t="s">
        <v>7765</v>
      </c>
      <c r="C3096" t="s">
        <v>2911</v>
      </c>
      <c r="D3096" t="s">
        <v>8030</v>
      </c>
      <c r="E3096" t="s">
        <v>76</v>
      </c>
      <c r="F3096" t="s">
        <v>76</v>
      </c>
      <c r="G3096" t="s">
        <v>71</v>
      </c>
      <c r="H3096" t="s">
        <v>76</v>
      </c>
      <c r="I3096" t="s">
        <v>73</v>
      </c>
      <c r="J3096" t="s">
        <v>3356</v>
      </c>
      <c r="K3096" t="s">
        <v>3357</v>
      </c>
      <c r="L3096" t="s">
        <v>7769</v>
      </c>
      <c r="M3096" t="s">
        <v>7770</v>
      </c>
      <c r="N3096" t="s">
        <v>76</v>
      </c>
      <c r="O3096" t="s">
        <v>76</v>
      </c>
      <c r="P3096" t="s">
        <v>106</v>
      </c>
      <c r="Q3096">
        <v>1766</v>
      </c>
      <c r="R3096">
        <v>1766</v>
      </c>
      <c r="S3096">
        <v>1766</v>
      </c>
      <c r="T3096">
        <v>1766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68</v>
      </c>
      <c r="AG3096">
        <v>0</v>
      </c>
      <c r="AH3096">
        <v>0</v>
      </c>
      <c r="AI3096">
        <v>68</v>
      </c>
      <c r="AJ3096">
        <v>68</v>
      </c>
      <c r="AT3096" s="1">
        <v>417.57</v>
      </c>
      <c r="AU3096" s="1">
        <v>737428.62</v>
      </c>
      <c r="AV3096" s="1">
        <v>28394.76</v>
      </c>
      <c r="AW3096" s="1">
        <v>0</v>
      </c>
      <c r="AX3096" t="s">
        <v>3357</v>
      </c>
    </row>
    <row r="3097" spans="1:50" x14ac:dyDescent="0.25">
      <c r="A3097" t="s">
        <v>8031</v>
      </c>
      <c r="B3097" t="s">
        <v>7765</v>
      </c>
      <c r="C3097" t="s">
        <v>2911</v>
      </c>
      <c r="D3097" t="s">
        <v>8032</v>
      </c>
      <c r="E3097" t="s">
        <v>76</v>
      </c>
      <c r="F3097" t="s">
        <v>76</v>
      </c>
      <c r="G3097" t="s">
        <v>71</v>
      </c>
      <c r="H3097" t="s">
        <v>76</v>
      </c>
      <c r="I3097" t="s">
        <v>107</v>
      </c>
      <c r="J3097" t="s">
        <v>1215</v>
      </c>
      <c r="K3097" t="s">
        <v>1216</v>
      </c>
      <c r="L3097" t="s">
        <v>7769</v>
      </c>
      <c r="M3097" t="s">
        <v>7770</v>
      </c>
      <c r="N3097" t="s">
        <v>76</v>
      </c>
      <c r="O3097" t="s">
        <v>76</v>
      </c>
      <c r="P3097" t="s">
        <v>106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T3097" s="1">
        <v>576.21</v>
      </c>
      <c r="AU3097" s="1">
        <v>0</v>
      </c>
      <c r="AV3097" s="1">
        <v>0</v>
      </c>
      <c r="AW3097" s="1">
        <v>0</v>
      </c>
      <c r="AX3097" t="s">
        <v>1216</v>
      </c>
    </row>
    <row r="3098" spans="1:50" x14ac:dyDescent="0.25">
      <c r="A3098" t="s">
        <v>8033</v>
      </c>
      <c r="B3098" t="s">
        <v>7765</v>
      </c>
      <c r="C3098" t="s">
        <v>2911</v>
      </c>
      <c r="D3098" t="s">
        <v>8034</v>
      </c>
      <c r="E3098" t="s">
        <v>76</v>
      </c>
      <c r="F3098" t="s">
        <v>76</v>
      </c>
      <c r="G3098" t="s">
        <v>71</v>
      </c>
      <c r="H3098" t="s">
        <v>76</v>
      </c>
      <c r="I3098" t="s">
        <v>230</v>
      </c>
      <c r="J3098" t="s">
        <v>1924</v>
      </c>
      <c r="K3098" t="s">
        <v>1925</v>
      </c>
      <c r="L3098" t="s">
        <v>7769</v>
      </c>
      <c r="M3098" t="s">
        <v>7773</v>
      </c>
      <c r="N3098" t="s">
        <v>76</v>
      </c>
      <c r="O3098" t="s">
        <v>76</v>
      </c>
      <c r="P3098" t="s">
        <v>106</v>
      </c>
      <c r="Q3098">
        <v>30</v>
      </c>
      <c r="R3098">
        <v>30</v>
      </c>
      <c r="S3098">
        <v>30</v>
      </c>
      <c r="T3098">
        <v>30</v>
      </c>
      <c r="U3098">
        <v>30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40</v>
      </c>
      <c r="AG3098">
        <v>0</v>
      </c>
      <c r="AH3098">
        <v>0</v>
      </c>
      <c r="AI3098">
        <v>40</v>
      </c>
      <c r="AJ3098">
        <v>0</v>
      </c>
      <c r="AT3098" s="1">
        <v>595.62</v>
      </c>
      <c r="AU3098" s="1">
        <v>17868.599999999999</v>
      </c>
      <c r="AV3098" s="1">
        <v>23824.799999999999</v>
      </c>
      <c r="AW3098" s="1">
        <v>0</v>
      </c>
      <c r="AX3098" t="s">
        <v>1925</v>
      </c>
    </row>
    <row r="3099" spans="1:50" x14ac:dyDescent="0.25">
      <c r="A3099" t="s">
        <v>8035</v>
      </c>
      <c r="B3099" t="s">
        <v>7765</v>
      </c>
      <c r="C3099" t="s">
        <v>2911</v>
      </c>
      <c r="D3099" t="s">
        <v>8036</v>
      </c>
      <c r="E3099" t="s">
        <v>76</v>
      </c>
      <c r="F3099" t="s">
        <v>76</v>
      </c>
      <c r="G3099" t="s">
        <v>71</v>
      </c>
      <c r="H3099" t="s">
        <v>76</v>
      </c>
      <c r="I3099" t="s">
        <v>230</v>
      </c>
      <c r="J3099" t="s">
        <v>398</v>
      </c>
      <c r="K3099" t="s">
        <v>399</v>
      </c>
      <c r="L3099" t="s">
        <v>7769</v>
      </c>
      <c r="M3099" t="s">
        <v>7773</v>
      </c>
      <c r="N3099" t="s">
        <v>76</v>
      </c>
      <c r="O3099" t="s">
        <v>76</v>
      </c>
      <c r="P3099" t="s">
        <v>106</v>
      </c>
      <c r="Q3099">
        <v>94</v>
      </c>
      <c r="R3099">
        <v>93</v>
      </c>
      <c r="S3099">
        <v>93</v>
      </c>
      <c r="T3099">
        <v>93</v>
      </c>
      <c r="U3099">
        <v>93</v>
      </c>
      <c r="V3099">
        <v>93</v>
      </c>
      <c r="W3099">
        <v>93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T3099" s="1">
        <v>528.62</v>
      </c>
      <c r="AU3099" s="1">
        <v>49690.28</v>
      </c>
      <c r="AV3099" s="1">
        <v>0</v>
      </c>
      <c r="AW3099" s="1">
        <v>0</v>
      </c>
      <c r="AX3099" t="s">
        <v>399</v>
      </c>
    </row>
    <row r="3100" spans="1:50" x14ac:dyDescent="0.25">
      <c r="A3100" t="s">
        <v>8037</v>
      </c>
      <c r="B3100" t="s">
        <v>7765</v>
      </c>
      <c r="C3100" t="s">
        <v>2911</v>
      </c>
      <c r="D3100" t="s">
        <v>8038</v>
      </c>
      <c r="E3100" t="s">
        <v>76</v>
      </c>
      <c r="F3100" t="s">
        <v>76</v>
      </c>
      <c r="G3100" t="s">
        <v>71</v>
      </c>
      <c r="H3100" t="s">
        <v>106</v>
      </c>
      <c r="I3100" t="s">
        <v>73</v>
      </c>
      <c r="J3100" t="s">
        <v>795</v>
      </c>
      <c r="K3100" t="s">
        <v>796</v>
      </c>
      <c r="L3100" t="s">
        <v>7769</v>
      </c>
      <c r="M3100" t="s">
        <v>7770</v>
      </c>
      <c r="N3100" t="s">
        <v>76</v>
      </c>
      <c r="O3100" t="s">
        <v>76</v>
      </c>
      <c r="P3100" t="s">
        <v>106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T3100" s="1" t="s">
        <v>78</v>
      </c>
      <c r="AU3100" s="1" t="s">
        <v>78</v>
      </c>
      <c r="AV3100" s="1" t="s">
        <v>78</v>
      </c>
      <c r="AW3100" s="1">
        <v>0</v>
      </c>
      <c r="AX3100" t="s">
        <v>796</v>
      </c>
    </row>
    <row r="3101" spans="1:50" x14ac:dyDescent="0.25">
      <c r="A3101" t="s">
        <v>8039</v>
      </c>
      <c r="B3101" t="s">
        <v>7765</v>
      </c>
      <c r="C3101" t="s">
        <v>2911</v>
      </c>
      <c r="D3101" t="s">
        <v>8040</v>
      </c>
      <c r="E3101" t="s">
        <v>76</v>
      </c>
      <c r="F3101" t="s">
        <v>76</v>
      </c>
      <c r="G3101" t="s">
        <v>71</v>
      </c>
      <c r="H3101" t="s">
        <v>76</v>
      </c>
      <c r="I3101" t="s">
        <v>73</v>
      </c>
      <c r="J3101" t="s">
        <v>452</v>
      </c>
      <c r="K3101" t="s">
        <v>453</v>
      </c>
      <c r="L3101" t="s">
        <v>7769</v>
      </c>
      <c r="M3101" t="s">
        <v>7773</v>
      </c>
      <c r="N3101" t="s">
        <v>76</v>
      </c>
      <c r="O3101" t="s">
        <v>76</v>
      </c>
      <c r="P3101" t="s">
        <v>106</v>
      </c>
      <c r="Q3101">
        <v>51</v>
      </c>
      <c r="R3101">
        <v>51</v>
      </c>
      <c r="S3101">
        <v>51</v>
      </c>
      <c r="T3101">
        <v>51</v>
      </c>
      <c r="U3101">
        <v>51</v>
      </c>
      <c r="V3101">
        <v>51</v>
      </c>
      <c r="W3101">
        <v>51</v>
      </c>
      <c r="X3101">
        <v>51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T3101" s="1">
        <v>714.02</v>
      </c>
      <c r="AU3101" s="1">
        <v>36415.019999999997</v>
      </c>
      <c r="AV3101" s="1">
        <v>0</v>
      </c>
      <c r="AW3101" s="1">
        <v>36415.019999999997</v>
      </c>
      <c r="AX3101" t="s">
        <v>453</v>
      </c>
    </row>
    <row r="3102" spans="1:50" x14ac:dyDescent="0.25">
      <c r="A3102" t="s">
        <v>8041</v>
      </c>
      <c r="B3102" t="s">
        <v>7765</v>
      </c>
      <c r="C3102" t="s">
        <v>2911</v>
      </c>
      <c r="D3102" t="s">
        <v>8042</v>
      </c>
      <c r="E3102" t="s">
        <v>76</v>
      </c>
      <c r="F3102" t="s">
        <v>76</v>
      </c>
      <c r="G3102" t="s">
        <v>71</v>
      </c>
      <c r="H3102" t="s">
        <v>76</v>
      </c>
      <c r="I3102" t="s">
        <v>674</v>
      </c>
      <c r="J3102" t="s">
        <v>7767</v>
      </c>
      <c r="K3102" t="s">
        <v>7768</v>
      </c>
      <c r="L3102" t="s">
        <v>7769</v>
      </c>
      <c r="M3102" t="s">
        <v>7770</v>
      </c>
      <c r="N3102" t="s">
        <v>76</v>
      </c>
      <c r="O3102" t="s">
        <v>76</v>
      </c>
      <c r="P3102" t="s">
        <v>106</v>
      </c>
      <c r="Q3102">
        <v>27</v>
      </c>
      <c r="R3102">
        <v>27</v>
      </c>
      <c r="S3102">
        <v>27</v>
      </c>
      <c r="T3102">
        <v>27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112</v>
      </c>
      <c r="AG3102">
        <v>0</v>
      </c>
      <c r="AH3102">
        <v>0</v>
      </c>
      <c r="AI3102">
        <v>112</v>
      </c>
      <c r="AJ3102">
        <v>0</v>
      </c>
      <c r="AT3102" s="1">
        <v>282.51</v>
      </c>
      <c r="AU3102" s="1">
        <v>7627.7699999999995</v>
      </c>
      <c r="AV3102" s="1">
        <v>31641.119999999999</v>
      </c>
      <c r="AW3102" s="1">
        <v>0</v>
      </c>
      <c r="AX3102" t="s">
        <v>7768</v>
      </c>
    </row>
    <row r="3103" spans="1:50" x14ac:dyDescent="0.25">
      <c r="A3103" t="s">
        <v>8043</v>
      </c>
      <c r="B3103" t="s">
        <v>7765</v>
      </c>
      <c r="C3103" t="s">
        <v>2911</v>
      </c>
      <c r="D3103" t="s">
        <v>8044</v>
      </c>
      <c r="E3103" t="s">
        <v>76</v>
      </c>
      <c r="F3103" t="s">
        <v>76</v>
      </c>
      <c r="G3103" t="s">
        <v>71</v>
      </c>
      <c r="H3103" t="s">
        <v>76</v>
      </c>
      <c r="I3103" t="s">
        <v>230</v>
      </c>
      <c r="J3103" t="s">
        <v>487</v>
      </c>
      <c r="K3103" t="s">
        <v>488</v>
      </c>
      <c r="L3103" t="s">
        <v>7769</v>
      </c>
      <c r="M3103" t="s">
        <v>7770</v>
      </c>
      <c r="N3103" t="s">
        <v>76</v>
      </c>
      <c r="O3103" t="s">
        <v>76</v>
      </c>
      <c r="P3103" t="s">
        <v>106</v>
      </c>
      <c r="Q3103">
        <v>162</v>
      </c>
      <c r="R3103">
        <v>162</v>
      </c>
      <c r="S3103">
        <v>162</v>
      </c>
      <c r="T3103">
        <v>162</v>
      </c>
      <c r="U3103">
        <v>144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T3103" s="1">
        <v>356.21</v>
      </c>
      <c r="AU3103" s="1">
        <v>57706.02</v>
      </c>
      <c r="AV3103" s="1">
        <v>0</v>
      </c>
      <c r="AW3103" s="1">
        <v>0</v>
      </c>
      <c r="AX3103" t="s">
        <v>488</v>
      </c>
    </row>
    <row r="3104" spans="1:50" x14ac:dyDescent="0.25">
      <c r="A3104" t="s">
        <v>8045</v>
      </c>
      <c r="B3104" t="s">
        <v>7765</v>
      </c>
      <c r="C3104" t="s">
        <v>2911</v>
      </c>
      <c r="D3104" t="s">
        <v>8046</v>
      </c>
      <c r="E3104" t="s">
        <v>76</v>
      </c>
      <c r="F3104" t="s">
        <v>76</v>
      </c>
      <c r="G3104" t="s">
        <v>71</v>
      </c>
      <c r="H3104" t="s">
        <v>76</v>
      </c>
      <c r="I3104" t="s">
        <v>73</v>
      </c>
      <c r="J3104" t="s">
        <v>1809</v>
      </c>
      <c r="K3104" t="s">
        <v>1810</v>
      </c>
      <c r="L3104" t="s">
        <v>7769</v>
      </c>
      <c r="M3104" t="s">
        <v>7770</v>
      </c>
      <c r="N3104" t="s">
        <v>76</v>
      </c>
      <c r="O3104" t="s">
        <v>76</v>
      </c>
      <c r="P3104" t="s">
        <v>106</v>
      </c>
      <c r="Q3104">
        <v>76</v>
      </c>
      <c r="R3104">
        <v>76</v>
      </c>
      <c r="S3104">
        <v>76</v>
      </c>
      <c r="T3104">
        <v>76</v>
      </c>
      <c r="U3104">
        <v>76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T3104" s="1">
        <v>775.07</v>
      </c>
      <c r="AU3104" s="1">
        <v>58905.320000000007</v>
      </c>
      <c r="AV3104" s="1">
        <v>0</v>
      </c>
      <c r="AW3104" s="1">
        <v>0</v>
      </c>
      <c r="AX3104" t="s">
        <v>1810</v>
      </c>
    </row>
    <row r="3105" spans="1:50" x14ac:dyDescent="0.25">
      <c r="A3105" t="s">
        <v>8047</v>
      </c>
      <c r="B3105" t="s">
        <v>7765</v>
      </c>
      <c r="C3105" t="s">
        <v>2911</v>
      </c>
      <c r="D3105" t="s">
        <v>8048</v>
      </c>
      <c r="E3105" t="s">
        <v>76</v>
      </c>
      <c r="F3105" t="s">
        <v>76</v>
      </c>
      <c r="G3105" t="s">
        <v>56</v>
      </c>
      <c r="H3105" t="s">
        <v>76</v>
      </c>
      <c r="I3105" t="s">
        <v>58</v>
      </c>
      <c r="J3105" t="s">
        <v>1078</v>
      </c>
      <c r="K3105" t="s">
        <v>1079</v>
      </c>
      <c r="L3105" t="s">
        <v>7769</v>
      </c>
      <c r="M3105" t="s">
        <v>7773</v>
      </c>
      <c r="N3105" t="s">
        <v>76</v>
      </c>
      <c r="O3105" t="s">
        <v>76</v>
      </c>
      <c r="P3105" t="s">
        <v>65</v>
      </c>
      <c r="Q3105">
        <v>52</v>
      </c>
      <c r="R3105">
        <v>52</v>
      </c>
      <c r="S3105">
        <v>52</v>
      </c>
      <c r="T3105">
        <v>52</v>
      </c>
      <c r="U3105">
        <v>52</v>
      </c>
      <c r="V3105">
        <v>52</v>
      </c>
      <c r="W3105">
        <v>52</v>
      </c>
      <c r="X3105">
        <v>52</v>
      </c>
      <c r="Y3105">
        <v>52</v>
      </c>
      <c r="Z3105">
        <v>52</v>
      </c>
      <c r="AA3105">
        <v>52</v>
      </c>
      <c r="AB3105">
        <v>52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T3105" s="1">
        <v>672.07</v>
      </c>
      <c r="AU3105" s="1">
        <v>34947.64</v>
      </c>
      <c r="AV3105" s="1">
        <v>0</v>
      </c>
      <c r="AW3105" s="1">
        <v>34947.64</v>
      </c>
      <c r="AX3105" t="s">
        <v>1079</v>
      </c>
    </row>
    <row r="3106" spans="1:50" x14ac:dyDescent="0.25">
      <c r="A3106" t="s">
        <v>8049</v>
      </c>
      <c r="B3106" t="s">
        <v>7765</v>
      </c>
      <c r="C3106" t="s">
        <v>2911</v>
      </c>
      <c r="D3106" t="s">
        <v>8050</v>
      </c>
      <c r="E3106" t="s">
        <v>76</v>
      </c>
      <c r="F3106" t="s">
        <v>76</v>
      </c>
      <c r="G3106" t="s">
        <v>71</v>
      </c>
      <c r="H3106" t="s">
        <v>76</v>
      </c>
      <c r="I3106" t="s">
        <v>73</v>
      </c>
      <c r="J3106" t="s">
        <v>3356</v>
      </c>
      <c r="K3106" t="s">
        <v>3357</v>
      </c>
      <c r="L3106" t="s">
        <v>7769</v>
      </c>
      <c r="M3106" t="s">
        <v>7773</v>
      </c>
      <c r="N3106" t="s">
        <v>76</v>
      </c>
      <c r="O3106" t="s">
        <v>76</v>
      </c>
      <c r="P3106" t="s">
        <v>106</v>
      </c>
      <c r="Q3106">
        <v>165</v>
      </c>
      <c r="R3106">
        <v>164</v>
      </c>
      <c r="S3106">
        <v>164</v>
      </c>
      <c r="T3106">
        <v>164</v>
      </c>
      <c r="U3106">
        <v>74</v>
      </c>
      <c r="V3106">
        <v>74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T3106" s="1">
        <v>417.37</v>
      </c>
      <c r="AU3106" s="1">
        <v>68866.05</v>
      </c>
      <c r="AV3106" s="1">
        <v>0</v>
      </c>
      <c r="AW3106" s="1">
        <v>0</v>
      </c>
      <c r="AX3106" t="s">
        <v>3357</v>
      </c>
    </row>
    <row r="3107" spans="1:50" x14ac:dyDescent="0.25">
      <c r="A3107" t="s">
        <v>8051</v>
      </c>
      <c r="B3107" t="s">
        <v>7765</v>
      </c>
      <c r="C3107" t="s">
        <v>2911</v>
      </c>
      <c r="D3107" t="s">
        <v>8052</v>
      </c>
      <c r="E3107" t="s">
        <v>76</v>
      </c>
      <c r="F3107" t="s">
        <v>76</v>
      </c>
      <c r="G3107" t="s">
        <v>71</v>
      </c>
      <c r="H3107" t="s">
        <v>76</v>
      </c>
      <c r="I3107" t="s">
        <v>73</v>
      </c>
      <c r="J3107" t="s">
        <v>452</v>
      </c>
      <c r="K3107" t="s">
        <v>453</v>
      </c>
      <c r="L3107" t="s">
        <v>7769</v>
      </c>
      <c r="M3107" t="s">
        <v>7770</v>
      </c>
      <c r="N3107" t="s">
        <v>76</v>
      </c>
      <c r="O3107" t="s">
        <v>76</v>
      </c>
      <c r="P3107" t="s">
        <v>106</v>
      </c>
      <c r="Q3107">
        <v>1</v>
      </c>
      <c r="R3107">
        <v>1</v>
      </c>
      <c r="S3107">
        <v>1</v>
      </c>
      <c r="T3107">
        <v>1</v>
      </c>
      <c r="U3107">
        <v>1</v>
      </c>
      <c r="V3107">
        <v>1</v>
      </c>
      <c r="W3107">
        <v>1</v>
      </c>
      <c r="X3107">
        <v>1</v>
      </c>
      <c r="Y3107">
        <v>1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T3107" s="1">
        <v>373.01</v>
      </c>
      <c r="AU3107" s="1">
        <v>373.01</v>
      </c>
      <c r="AV3107" s="1">
        <v>0</v>
      </c>
      <c r="AW3107" s="1">
        <v>373.01</v>
      </c>
      <c r="AX3107" t="s">
        <v>453</v>
      </c>
    </row>
    <row r="3108" spans="1:50" x14ac:dyDescent="0.25">
      <c r="A3108" t="s">
        <v>8053</v>
      </c>
      <c r="B3108" t="s">
        <v>7765</v>
      </c>
      <c r="C3108" t="s">
        <v>2911</v>
      </c>
      <c r="D3108" t="s">
        <v>8054</v>
      </c>
      <c r="E3108" t="s">
        <v>76</v>
      </c>
      <c r="F3108" t="s">
        <v>76</v>
      </c>
      <c r="G3108" t="s">
        <v>71</v>
      </c>
      <c r="H3108" t="s">
        <v>76</v>
      </c>
      <c r="I3108" t="s">
        <v>230</v>
      </c>
      <c r="J3108" t="s">
        <v>398</v>
      </c>
      <c r="K3108" t="s">
        <v>399</v>
      </c>
      <c r="L3108" t="s">
        <v>7769</v>
      </c>
      <c r="M3108" t="s">
        <v>7872</v>
      </c>
      <c r="N3108" t="s">
        <v>76</v>
      </c>
      <c r="O3108" t="s">
        <v>76</v>
      </c>
      <c r="P3108" t="s">
        <v>106</v>
      </c>
      <c r="Q3108">
        <v>16</v>
      </c>
      <c r="R3108">
        <v>15</v>
      </c>
      <c r="S3108">
        <v>15</v>
      </c>
      <c r="T3108">
        <v>15</v>
      </c>
      <c r="U3108">
        <v>15</v>
      </c>
      <c r="V3108">
        <v>5</v>
      </c>
      <c r="W3108">
        <v>5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T3108" s="1">
        <v>476.76</v>
      </c>
      <c r="AU3108" s="1">
        <v>7628.16</v>
      </c>
      <c r="AV3108" s="1">
        <v>0</v>
      </c>
      <c r="AW3108" s="1">
        <v>0</v>
      </c>
      <c r="AX3108" t="s">
        <v>399</v>
      </c>
    </row>
    <row r="3109" spans="1:50" x14ac:dyDescent="0.25">
      <c r="A3109" t="s">
        <v>8055</v>
      </c>
      <c r="B3109" t="s">
        <v>7765</v>
      </c>
      <c r="C3109" t="s">
        <v>2911</v>
      </c>
      <c r="D3109" t="s">
        <v>8056</v>
      </c>
      <c r="E3109" t="s">
        <v>76</v>
      </c>
      <c r="F3109" t="s">
        <v>76</v>
      </c>
      <c r="G3109" t="s">
        <v>71</v>
      </c>
      <c r="H3109" t="s">
        <v>106</v>
      </c>
      <c r="I3109" t="s">
        <v>73</v>
      </c>
      <c r="J3109" t="s">
        <v>264</v>
      </c>
      <c r="K3109" t="s">
        <v>265</v>
      </c>
      <c r="L3109" t="s">
        <v>7769</v>
      </c>
      <c r="M3109" t="s">
        <v>8057</v>
      </c>
      <c r="N3109" t="s">
        <v>76</v>
      </c>
      <c r="O3109" t="s">
        <v>76</v>
      </c>
      <c r="P3109" t="s">
        <v>106</v>
      </c>
      <c r="Q3109">
        <v>50</v>
      </c>
      <c r="R3109">
        <v>50</v>
      </c>
      <c r="S3109">
        <v>50</v>
      </c>
      <c r="T3109">
        <v>50</v>
      </c>
      <c r="U3109">
        <v>50</v>
      </c>
      <c r="V3109">
        <v>50</v>
      </c>
      <c r="W3109">
        <v>50</v>
      </c>
      <c r="X3109">
        <v>50</v>
      </c>
      <c r="Y3109">
        <v>50</v>
      </c>
      <c r="Z3109">
        <v>50</v>
      </c>
      <c r="AA3109">
        <v>50</v>
      </c>
      <c r="AB3109">
        <v>50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T3109" s="1">
        <v>278.0548</v>
      </c>
      <c r="AU3109" s="1">
        <v>13902.74</v>
      </c>
      <c r="AV3109" s="1">
        <v>0</v>
      </c>
      <c r="AW3109" s="1">
        <v>13902.74</v>
      </c>
      <c r="AX3109" t="s">
        <v>265</v>
      </c>
    </row>
    <row r="3110" spans="1:50" x14ac:dyDescent="0.25">
      <c r="A3110" t="s">
        <v>8058</v>
      </c>
      <c r="B3110" t="s">
        <v>7765</v>
      </c>
      <c r="C3110" t="s">
        <v>2911</v>
      </c>
      <c r="D3110" t="s">
        <v>8059</v>
      </c>
      <c r="E3110" t="s">
        <v>76</v>
      </c>
      <c r="F3110" t="s">
        <v>76</v>
      </c>
      <c r="G3110" t="s">
        <v>56</v>
      </c>
      <c r="H3110" t="s">
        <v>76</v>
      </c>
      <c r="I3110" t="s">
        <v>90</v>
      </c>
      <c r="J3110" t="s">
        <v>91</v>
      </c>
      <c r="K3110" t="s">
        <v>1268</v>
      </c>
      <c r="L3110" t="s">
        <v>7769</v>
      </c>
      <c r="M3110" t="s">
        <v>7773</v>
      </c>
      <c r="N3110" t="s">
        <v>76</v>
      </c>
      <c r="O3110" t="s">
        <v>76</v>
      </c>
      <c r="P3110" t="s">
        <v>65</v>
      </c>
      <c r="Q3110">
        <v>483</v>
      </c>
      <c r="R3110">
        <v>457</v>
      </c>
      <c r="S3110">
        <v>457</v>
      </c>
      <c r="T3110">
        <v>457</v>
      </c>
      <c r="U3110">
        <v>96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288</v>
      </c>
      <c r="AG3110">
        <v>0</v>
      </c>
      <c r="AH3110">
        <v>0</v>
      </c>
      <c r="AI3110">
        <v>288</v>
      </c>
      <c r="AJ3110">
        <v>0</v>
      </c>
      <c r="AT3110" s="1">
        <v>518.70000000000005</v>
      </c>
      <c r="AU3110" s="1">
        <v>250532.10000000003</v>
      </c>
      <c r="AV3110" s="1">
        <v>149385.60000000001</v>
      </c>
      <c r="AW3110" s="1">
        <v>0</v>
      </c>
      <c r="AX3110" t="s">
        <v>1268</v>
      </c>
    </row>
    <row r="3111" spans="1:50" x14ac:dyDescent="0.25">
      <c r="A3111" t="s">
        <v>8060</v>
      </c>
      <c r="B3111" t="s">
        <v>7765</v>
      </c>
      <c r="C3111" t="s">
        <v>7866</v>
      </c>
      <c r="D3111" t="s">
        <v>8061</v>
      </c>
      <c r="E3111" t="s">
        <v>76</v>
      </c>
      <c r="F3111" t="s">
        <v>76</v>
      </c>
      <c r="G3111" t="s">
        <v>56</v>
      </c>
      <c r="H3111" t="s">
        <v>106</v>
      </c>
      <c r="I3111" t="s">
        <v>90</v>
      </c>
      <c r="J3111" t="s">
        <v>91</v>
      </c>
      <c r="K3111" t="s">
        <v>1268</v>
      </c>
      <c r="L3111" t="s">
        <v>7769</v>
      </c>
      <c r="M3111" t="s">
        <v>7773</v>
      </c>
      <c r="N3111" t="s">
        <v>76</v>
      </c>
      <c r="O3111" t="s">
        <v>76</v>
      </c>
      <c r="P3111" t="s">
        <v>65</v>
      </c>
      <c r="Q3111">
        <v>1</v>
      </c>
      <c r="R3111">
        <v>1</v>
      </c>
      <c r="S3111">
        <v>1</v>
      </c>
      <c r="T3111">
        <v>1</v>
      </c>
      <c r="U3111">
        <v>1</v>
      </c>
      <c r="V3111">
        <v>1</v>
      </c>
      <c r="W3111">
        <v>1</v>
      </c>
      <c r="X3111">
        <v>1</v>
      </c>
      <c r="Y3111">
        <v>1</v>
      </c>
      <c r="Z3111">
        <v>1</v>
      </c>
      <c r="AA3111">
        <v>1</v>
      </c>
      <c r="AB3111">
        <v>1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T3111" s="1">
        <v>598.82000000000005</v>
      </c>
      <c r="AU3111" s="1">
        <v>598.82000000000005</v>
      </c>
      <c r="AV3111" s="1">
        <v>0</v>
      </c>
      <c r="AW3111" s="1">
        <v>598.82000000000005</v>
      </c>
      <c r="AX3111" t="s">
        <v>1268</v>
      </c>
    </row>
    <row r="3112" spans="1:50" x14ac:dyDescent="0.25">
      <c r="A3112" t="s">
        <v>8062</v>
      </c>
      <c r="B3112" t="s">
        <v>7765</v>
      </c>
      <c r="C3112" t="s">
        <v>2911</v>
      </c>
      <c r="D3112" t="s">
        <v>8063</v>
      </c>
      <c r="E3112" t="s">
        <v>76</v>
      </c>
      <c r="F3112" t="s">
        <v>76</v>
      </c>
      <c r="G3112" t="s">
        <v>71</v>
      </c>
      <c r="H3112" t="s">
        <v>76</v>
      </c>
      <c r="I3112" t="s">
        <v>73</v>
      </c>
      <c r="J3112" t="s">
        <v>810</v>
      </c>
      <c r="K3112" t="s">
        <v>811</v>
      </c>
      <c r="L3112" t="s">
        <v>7769</v>
      </c>
      <c r="M3112" t="s">
        <v>7773</v>
      </c>
      <c r="N3112" t="s">
        <v>76</v>
      </c>
      <c r="O3112" t="s">
        <v>76</v>
      </c>
      <c r="P3112" t="s">
        <v>106</v>
      </c>
      <c r="Q3112">
        <v>33</v>
      </c>
      <c r="R3112">
        <v>33</v>
      </c>
      <c r="S3112">
        <v>33</v>
      </c>
      <c r="T3112">
        <v>33</v>
      </c>
      <c r="U3112">
        <v>33</v>
      </c>
      <c r="V3112">
        <v>33</v>
      </c>
      <c r="W3112">
        <v>33</v>
      </c>
      <c r="X3112">
        <v>33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T3112" s="1">
        <v>540.08000000000004</v>
      </c>
      <c r="AU3112" s="1">
        <v>17822.640000000003</v>
      </c>
      <c r="AV3112" s="1">
        <v>0</v>
      </c>
      <c r="AW3112" s="1">
        <v>17822.640000000003</v>
      </c>
      <c r="AX3112" t="s">
        <v>811</v>
      </c>
    </row>
    <row r="3113" spans="1:50" x14ac:dyDescent="0.25">
      <c r="A3113" t="s">
        <v>8064</v>
      </c>
      <c r="B3113" t="s">
        <v>7765</v>
      </c>
      <c r="C3113" t="s">
        <v>2911</v>
      </c>
      <c r="D3113" t="s">
        <v>8065</v>
      </c>
      <c r="E3113" t="s">
        <v>76</v>
      </c>
      <c r="F3113" t="s">
        <v>76</v>
      </c>
      <c r="G3113" t="s">
        <v>71</v>
      </c>
      <c r="H3113" t="s">
        <v>76</v>
      </c>
      <c r="I3113" t="s">
        <v>107</v>
      </c>
      <c r="J3113" t="s">
        <v>1215</v>
      </c>
      <c r="K3113" t="s">
        <v>1216</v>
      </c>
      <c r="L3113" t="s">
        <v>7769</v>
      </c>
      <c r="M3113" t="s">
        <v>7770</v>
      </c>
      <c r="N3113" t="s">
        <v>76</v>
      </c>
      <c r="O3113" t="s">
        <v>76</v>
      </c>
      <c r="P3113" t="s">
        <v>106</v>
      </c>
      <c r="Q3113">
        <v>181</v>
      </c>
      <c r="R3113">
        <v>181</v>
      </c>
      <c r="S3113">
        <v>181</v>
      </c>
      <c r="T3113">
        <v>181</v>
      </c>
      <c r="U3113">
        <v>1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120</v>
      </c>
      <c r="AG3113">
        <v>0</v>
      </c>
      <c r="AH3113">
        <v>0</v>
      </c>
      <c r="AI3113">
        <v>120</v>
      </c>
      <c r="AJ3113">
        <v>0</v>
      </c>
      <c r="AT3113" s="1">
        <v>510.2</v>
      </c>
      <c r="AU3113" s="1">
        <v>92346.2</v>
      </c>
      <c r="AV3113" s="1">
        <v>61224</v>
      </c>
      <c r="AW3113" s="1">
        <v>0</v>
      </c>
      <c r="AX3113" t="s">
        <v>1216</v>
      </c>
    </row>
    <row r="3114" spans="1:50" x14ac:dyDescent="0.25">
      <c r="A3114" t="s">
        <v>8066</v>
      </c>
      <c r="B3114" t="s">
        <v>7765</v>
      </c>
      <c r="C3114" t="s">
        <v>2911</v>
      </c>
      <c r="D3114" t="s">
        <v>8067</v>
      </c>
      <c r="E3114" t="s">
        <v>76</v>
      </c>
      <c r="F3114" t="s">
        <v>76</v>
      </c>
      <c r="G3114" t="s">
        <v>71</v>
      </c>
      <c r="H3114" t="s">
        <v>76</v>
      </c>
      <c r="I3114" t="s">
        <v>230</v>
      </c>
      <c r="J3114" t="s">
        <v>487</v>
      </c>
      <c r="K3114" t="s">
        <v>488</v>
      </c>
      <c r="L3114" t="s">
        <v>7769</v>
      </c>
      <c r="M3114" t="s">
        <v>7770</v>
      </c>
      <c r="N3114" t="s">
        <v>76</v>
      </c>
      <c r="O3114" t="s">
        <v>76</v>
      </c>
      <c r="P3114" t="s">
        <v>106</v>
      </c>
      <c r="Q3114">
        <v>4</v>
      </c>
      <c r="R3114">
        <v>4</v>
      </c>
      <c r="S3114">
        <v>4</v>
      </c>
      <c r="T3114">
        <v>4</v>
      </c>
      <c r="U3114">
        <v>4</v>
      </c>
      <c r="V3114">
        <v>4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T3114" s="1">
        <v>448.71</v>
      </c>
      <c r="AU3114" s="1">
        <v>1794.84</v>
      </c>
      <c r="AV3114" s="1">
        <v>0</v>
      </c>
      <c r="AW3114" s="1">
        <v>0</v>
      </c>
      <c r="AX3114" t="s">
        <v>488</v>
      </c>
    </row>
    <row r="3115" spans="1:50" x14ac:dyDescent="0.25">
      <c r="A3115" t="s">
        <v>8068</v>
      </c>
      <c r="B3115" t="s">
        <v>7765</v>
      </c>
      <c r="C3115" t="s">
        <v>2911</v>
      </c>
      <c r="D3115" t="s">
        <v>8069</v>
      </c>
      <c r="E3115" t="s">
        <v>76</v>
      </c>
      <c r="F3115" t="s">
        <v>76</v>
      </c>
      <c r="G3115" t="s">
        <v>71</v>
      </c>
      <c r="H3115" t="s">
        <v>76</v>
      </c>
      <c r="I3115" t="s">
        <v>133</v>
      </c>
      <c r="J3115" t="s">
        <v>207</v>
      </c>
      <c r="K3115" t="s">
        <v>208</v>
      </c>
      <c r="L3115" t="s">
        <v>7769</v>
      </c>
      <c r="M3115" t="s">
        <v>7773</v>
      </c>
      <c r="N3115" t="s">
        <v>76</v>
      </c>
      <c r="O3115" t="s">
        <v>76</v>
      </c>
      <c r="P3115" t="s">
        <v>106</v>
      </c>
      <c r="Q3115">
        <v>221</v>
      </c>
      <c r="R3115">
        <v>218</v>
      </c>
      <c r="S3115">
        <v>218</v>
      </c>
      <c r="T3115">
        <v>218</v>
      </c>
      <c r="U3115">
        <v>218</v>
      </c>
      <c r="V3115">
        <v>218</v>
      </c>
      <c r="W3115">
        <v>218</v>
      </c>
      <c r="X3115">
        <v>173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T3115" s="1">
        <v>970.14</v>
      </c>
      <c r="AU3115" s="1">
        <v>214400.94</v>
      </c>
      <c r="AV3115" s="1">
        <v>0</v>
      </c>
      <c r="AW3115" s="1">
        <v>167834.22</v>
      </c>
      <c r="AX3115" t="s">
        <v>208</v>
      </c>
    </row>
    <row r="3116" spans="1:50" x14ac:dyDescent="0.25">
      <c r="A3116" t="s">
        <v>8585</v>
      </c>
      <c r="B3116" t="s">
        <v>7765</v>
      </c>
      <c r="C3116" t="s">
        <v>2911</v>
      </c>
      <c r="D3116" t="s">
        <v>8586</v>
      </c>
      <c r="E3116" t="s">
        <v>76</v>
      </c>
      <c r="F3116" t="s">
        <v>76</v>
      </c>
      <c r="G3116" t="s">
        <v>56</v>
      </c>
      <c r="H3116" t="s">
        <v>76</v>
      </c>
      <c r="I3116" t="s">
        <v>90</v>
      </c>
      <c r="J3116" t="s">
        <v>147</v>
      </c>
      <c r="K3116" t="s">
        <v>148</v>
      </c>
      <c r="L3116" t="s">
        <v>7769</v>
      </c>
      <c r="M3116" t="s">
        <v>7773</v>
      </c>
      <c r="N3116" t="s">
        <v>76</v>
      </c>
      <c r="O3116" t="s">
        <v>76</v>
      </c>
      <c r="P3116" t="s">
        <v>65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24</v>
      </c>
      <c r="AF3116">
        <v>36</v>
      </c>
      <c r="AG3116">
        <v>0</v>
      </c>
      <c r="AH3116">
        <v>0</v>
      </c>
      <c r="AI3116">
        <v>60</v>
      </c>
      <c r="AJ3116">
        <v>0</v>
      </c>
      <c r="AT3116" s="1">
        <v>521.48580000000004</v>
      </c>
      <c r="AU3116" s="1">
        <v>0</v>
      </c>
      <c r="AV3116" s="1">
        <v>31289.148000000001</v>
      </c>
      <c r="AW3116" s="1">
        <v>0</v>
      </c>
      <c r="AX3116" t="s">
        <v>148</v>
      </c>
    </row>
    <row r="3117" spans="1:50" x14ac:dyDescent="0.25">
      <c r="A3117" t="s">
        <v>8070</v>
      </c>
      <c r="B3117" t="s">
        <v>7765</v>
      </c>
      <c r="C3117" t="s">
        <v>2911</v>
      </c>
      <c r="D3117" t="s">
        <v>8071</v>
      </c>
      <c r="E3117" t="s">
        <v>76</v>
      </c>
      <c r="F3117" t="s">
        <v>76</v>
      </c>
      <c r="G3117" t="s">
        <v>71</v>
      </c>
      <c r="H3117" t="s">
        <v>76</v>
      </c>
      <c r="I3117" t="s">
        <v>73</v>
      </c>
      <c r="J3117" t="s">
        <v>330</v>
      </c>
      <c r="K3117" t="s">
        <v>331</v>
      </c>
      <c r="L3117" t="s">
        <v>7769</v>
      </c>
      <c r="M3117" t="s">
        <v>7773</v>
      </c>
      <c r="N3117" t="s">
        <v>76</v>
      </c>
      <c r="O3117" t="s">
        <v>76</v>
      </c>
      <c r="P3117" t="s">
        <v>106</v>
      </c>
      <c r="Q3117">
        <v>1</v>
      </c>
      <c r="R3117">
        <v>1</v>
      </c>
      <c r="S3117">
        <v>1</v>
      </c>
      <c r="T3117">
        <v>1</v>
      </c>
      <c r="U3117">
        <v>1</v>
      </c>
      <c r="V3117">
        <v>1</v>
      </c>
      <c r="W3117">
        <v>1</v>
      </c>
      <c r="X3117">
        <v>1</v>
      </c>
      <c r="Y3117">
        <v>1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T3117" s="1">
        <v>360.3</v>
      </c>
      <c r="AU3117" s="1">
        <v>360.3</v>
      </c>
      <c r="AV3117" s="1">
        <v>0</v>
      </c>
      <c r="AW3117" s="1">
        <v>360.3</v>
      </c>
      <c r="AX3117" t="s">
        <v>331</v>
      </c>
    </row>
    <row r="3118" spans="1:50" x14ac:dyDescent="0.25">
      <c r="A3118" t="s">
        <v>8072</v>
      </c>
      <c r="B3118" t="s">
        <v>7765</v>
      </c>
      <c r="C3118" t="s">
        <v>2911</v>
      </c>
      <c r="D3118" t="s">
        <v>8073</v>
      </c>
      <c r="E3118" t="s">
        <v>76</v>
      </c>
      <c r="F3118" t="s">
        <v>76</v>
      </c>
      <c r="G3118" t="s">
        <v>71</v>
      </c>
      <c r="H3118" t="s">
        <v>8000</v>
      </c>
      <c r="I3118" t="s">
        <v>674</v>
      </c>
      <c r="J3118" t="s">
        <v>7767</v>
      </c>
      <c r="K3118" t="s">
        <v>7768</v>
      </c>
      <c r="L3118" t="s">
        <v>7769</v>
      </c>
      <c r="M3118" t="s">
        <v>7770</v>
      </c>
      <c r="N3118" t="s">
        <v>76</v>
      </c>
      <c r="O3118" t="s">
        <v>76</v>
      </c>
      <c r="P3118" t="s">
        <v>106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T3118" s="1" t="s">
        <v>78</v>
      </c>
      <c r="AU3118" s="1" t="s">
        <v>78</v>
      </c>
      <c r="AV3118" s="1" t="s">
        <v>78</v>
      </c>
      <c r="AW3118" s="1">
        <v>0</v>
      </c>
      <c r="AX3118" t="s">
        <v>7768</v>
      </c>
    </row>
    <row r="3119" spans="1:50" x14ac:dyDescent="0.25">
      <c r="A3119" t="s">
        <v>8074</v>
      </c>
      <c r="B3119" t="s">
        <v>7765</v>
      </c>
      <c r="C3119" t="s">
        <v>2911</v>
      </c>
      <c r="D3119" t="s">
        <v>8075</v>
      </c>
      <c r="E3119" t="s">
        <v>76</v>
      </c>
      <c r="F3119" t="s">
        <v>76</v>
      </c>
      <c r="G3119" t="s">
        <v>688</v>
      </c>
      <c r="H3119" t="s">
        <v>76</v>
      </c>
      <c r="I3119" t="s">
        <v>689</v>
      </c>
      <c r="J3119" t="s">
        <v>1046</v>
      </c>
      <c r="K3119" t="s">
        <v>1708</v>
      </c>
      <c r="L3119" t="s">
        <v>7769</v>
      </c>
      <c r="M3119" t="s">
        <v>7773</v>
      </c>
      <c r="N3119" t="s">
        <v>76</v>
      </c>
      <c r="O3119" t="s">
        <v>76</v>
      </c>
      <c r="P3119" t="s">
        <v>65</v>
      </c>
      <c r="Q3119">
        <v>223</v>
      </c>
      <c r="R3119">
        <v>223</v>
      </c>
      <c r="S3119">
        <v>223</v>
      </c>
      <c r="T3119">
        <v>223</v>
      </c>
      <c r="U3119">
        <v>223</v>
      </c>
      <c r="V3119">
        <v>153</v>
      </c>
      <c r="W3119">
        <v>23</v>
      </c>
      <c r="X3119">
        <v>23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30</v>
      </c>
      <c r="AG3119">
        <v>0</v>
      </c>
      <c r="AH3119">
        <v>0</v>
      </c>
      <c r="AI3119">
        <v>30</v>
      </c>
      <c r="AJ3119">
        <v>0</v>
      </c>
      <c r="AT3119" s="1">
        <v>175</v>
      </c>
      <c r="AU3119" s="1">
        <v>39025</v>
      </c>
      <c r="AV3119" s="1">
        <v>5250</v>
      </c>
      <c r="AW3119" s="1">
        <v>4025</v>
      </c>
      <c r="AX3119" t="s">
        <v>1708</v>
      </c>
    </row>
    <row r="3120" spans="1:50" x14ac:dyDescent="0.25">
      <c r="A3120" t="s">
        <v>8076</v>
      </c>
      <c r="B3120" t="s">
        <v>7765</v>
      </c>
      <c r="C3120" t="s">
        <v>2911</v>
      </c>
      <c r="D3120" t="s">
        <v>8077</v>
      </c>
      <c r="E3120" t="s">
        <v>76</v>
      </c>
      <c r="F3120" t="s">
        <v>76</v>
      </c>
      <c r="G3120" t="s">
        <v>71</v>
      </c>
      <c r="H3120" t="s">
        <v>76</v>
      </c>
      <c r="I3120" t="s">
        <v>73</v>
      </c>
      <c r="J3120" t="s">
        <v>1809</v>
      </c>
      <c r="K3120" t="s">
        <v>1810</v>
      </c>
      <c r="L3120" t="s">
        <v>7769</v>
      </c>
      <c r="M3120" t="s">
        <v>7770</v>
      </c>
      <c r="N3120" t="s">
        <v>76</v>
      </c>
      <c r="O3120" t="s">
        <v>76</v>
      </c>
      <c r="P3120" t="s">
        <v>106</v>
      </c>
      <c r="Q3120">
        <v>61</v>
      </c>
      <c r="R3120">
        <v>61</v>
      </c>
      <c r="S3120">
        <v>61</v>
      </c>
      <c r="T3120">
        <v>61</v>
      </c>
      <c r="U3120">
        <v>61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T3120" s="1">
        <v>775.07</v>
      </c>
      <c r="AU3120" s="1">
        <v>47279.270000000004</v>
      </c>
      <c r="AV3120" s="1">
        <v>0</v>
      </c>
      <c r="AW3120" s="1">
        <v>0</v>
      </c>
      <c r="AX3120" t="s">
        <v>1810</v>
      </c>
    </row>
    <row r="3121" spans="1:50" x14ac:dyDescent="0.25">
      <c r="A3121" t="s">
        <v>8078</v>
      </c>
      <c r="B3121" t="s">
        <v>7765</v>
      </c>
      <c r="C3121" t="s">
        <v>2911</v>
      </c>
      <c r="D3121" t="s">
        <v>8079</v>
      </c>
      <c r="E3121" t="s">
        <v>76</v>
      </c>
      <c r="F3121" t="s">
        <v>76</v>
      </c>
      <c r="G3121" t="s">
        <v>56</v>
      </c>
      <c r="H3121" t="s">
        <v>76</v>
      </c>
      <c r="I3121" t="s">
        <v>90</v>
      </c>
      <c r="J3121" t="s">
        <v>307</v>
      </c>
      <c r="K3121" t="s">
        <v>613</v>
      </c>
      <c r="L3121" t="s">
        <v>7769</v>
      </c>
      <c r="M3121" t="s">
        <v>7770</v>
      </c>
      <c r="N3121" t="s">
        <v>76</v>
      </c>
      <c r="O3121" t="s">
        <v>76</v>
      </c>
      <c r="P3121" t="s">
        <v>65</v>
      </c>
      <c r="Q3121">
        <v>163</v>
      </c>
      <c r="R3121">
        <v>163</v>
      </c>
      <c r="S3121">
        <v>163</v>
      </c>
      <c r="T3121">
        <v>163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48</v>
      </c>
      <c r="AG3121">
        <v>0</v>
      </c>
      <c r="AH3121">
        <v>0</v>
      </c>
      <c r="AI3121">
        <v>48</v>
      </c>
      <c r="AJ3121">
        <v>0</v>
      </c>
      <c r="AT3121" s="1">
        <v>379.06209999999999</v>
      </c>
      <c r="AU3121" s="1">
        <v>61787.122299999995</v>
      </c>
      <c r="AV3121" s="1">
        <v>18194.980799999998</v>
      </c>
      <c r="AW3121" s="1">
        <v>0</v>
      </c>
      <c r="AX3121" t="s">
        <v>613</v>
      </c>
    </row>
    <row r="3122" spans="1:50" x14ac:dyDescent="0.25">
      <c r="A3122" t="s">
        <v>8080</v>
      </c>
      <c r="B3122" t="s">
        <v>7765</v>
      </c>
      <c r="C3122" t="s">
        <v>2911</v>
      </c>
      <c r="D3122" t="s">
        <v>8081</v>
      </c>
      <c r="E3122" t="s">
        <v>76</v>
      </c>
      <c r="F3122" t="s">
        <v>76</v>
      </c>
      <c r="G3122" t="s">
        <v>71</v>
      </c>
      <c r="H3122" t="s">
        <v>76</v>
      </c>
      <c r="I3122" t="s">
        <v>73</v>
      </c>
      <c r="J3122" t="s">
        <v>810</v>
      </c>
      <c r="K3122" t="s">
        <v>811</v>
      </c>
      <c r="L3122" t="s">
        <v>7769</v>
      </c>
      <c r="M3122" t="s">
        <v>7773</v>
      </c>
      <c r="N3122" t="s">
        <v>76</v>
      </c>
      <c r="O3122" t="s">
        <v>76</v>
      </c>
      <c r="P3122" t="s">
        <v>106</v>
      </c>
      <c r="Q3122">
        <v>34</v>
      </c>
      <c r="R3122">
        <v>34</v>
      </c>
      <c r="S3122">
        <v>34</v>
      </c>
      <c r="T3122">
        <v>34</v>
      </c>
      <c r="U3122">
        <v>34</v>
      </c>
      <c r="V3122">
        <v>34</v>
      </c>
      <c r="W3122">
        <v>34</v>
      </c>
      <c r="X3122">
        <v>34</v>
      </c>
      <c r="Y3122">
        <v>34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T3122" s="1">
        <v>528.66</v>
      </c>
      <c r="AU3122" s="1">
        <v>17974.439999999999</v>
      </c>
      <c r="AV3122" s="1">
        <v>0</v>
      </c>
      <c r="AW3122" s="1">
        <v>17974.439999999999</v>
      </c>
      <c r="AX3122" t="s">
        <v>811</v>
      </c>
    </row>
    <row r="3123" spans="1:50" x14ac:dyDescent="0.25">
      <c r="A3123" t="s">
        <v>8082</v>
      </c>
      <c r="B3123" t="s">
        <v>7765</v>
      </c>
      <c r="C3123" t="s">
        <v>2911</v>
      </c>
      <c r="D3123" t="s">
        <v>8083</v>
      </c>
      <c r="E3123" t="s">
        <v>76</v>
      </c>
      <c r="F3123" t="s">
        <v>76</v>
      </c>
      <c r="G3123" t="s">
        <v>116</v>
      </c>
      <c r="H3123" t="s">
        <v>106</v>
      </c>
      <c r="I3123" t="s">
        <v>117</v>
      </c>
      <c r="J3123" t="s">
        <v>1329</v>
      </c>
      <c r="K3123" t="s">
        <v>1330</v>
      </c>
      <c r="L3123" t="s">
        <v>7769</v>
      </c>
      <c r="M3123" t="s">
        <v>7800</v>
      </c>
      <c r="N3123" t="s">
        <v>76</v>
      </c>
      <c r="O3123" t="s">
        <v>76</v>
      </c>
      <c r="P3123" t="s">
        <v>120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T3123" s="1" t="s">
        <v>78</v>
      </c>
      <c r="AU3123" s="1" t="s">
        <v>78</v>
      </c>
      <c r="AV3123" s="1" t="s">
        <v>78</v>
      </c>
      <c r="AW3123" s="1">
        <v>0</v>
      </c>
      <c r="AX3123" t="s">
        <v>1330</v>
      </c>
    </row>
    <row r="3124" spans="1:50" x14ac:dyDescent="0.25">
      <c r="A3124" t="s">
        <v>8084</v>
      </c>
      <c r="B3124" t="s">
        <v>7765</v>
      </c>
      <c r="C3124" t="s">
        <v>2911</v>
      </c>
      <c r="D3124" t="s">
        <v>8085</v>
      </c>
      <c r="E3124" t="s">
        <v>76</v>
      </c>
      <c r="F3124" t="s">
        <v>76</v>
      </c>
      <c r="G3124" t="s">
        <v>71</v>
      </c>
      <c r="H3124" t="s">
        <v>76</v>
      </c>
      <c r="I3124" t="s">
        <v>674</v>
      </c>
      <c r="J3124" t="s">
        <v>7767</v>
      </c>
      <c r="K3124" t="s">
        <v>7768</v>
      </c>
      <c r="L3124" t="s">
        <v>7769</v>
      </c>
      <c r="M3124" t="s">
        <v>7770</v>
      </c>
      <c r="N3124" t="s">
        <v>76</v>
      </c>
      <c r="O3124" t="s">
        <v>76</v>
      </c>
      <c r="P3124" t="s">
        <v>106</v>
      </c>
      <c r="Q3124">
        <v>33</v>
      </c>
      <c r="R3124">
        <v>33</v>
      </c>
      <c r="S3124">
        <v>33</v>
      </c>
      <c r="T3124">
        <v>33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28</v>
      </c>
      <c r="AG3124">
        <v>0</v>
      </c>
      <c r="AH3124">
        <v>0</v>
      </c>
      <c r="AI3124">
        <v>28</v>
      </c>
      <c r="AJ3124">
        <v>0</v>
      </c>
      <c r="AT3124" s="1">
        <v>334.96</v>
      </c>
      <c r="AU3124" s="1">
        <v>11053.679999999998</v>
      </c>
      <c r="AV3124" s="1">
        <v>9378.8799999999992</v>
      </c>
      <c r="AW3124" s="1">
        <v>0</v>
      </c>
      <c r="AX3124" t="s">
        <v>7768</v>
      </c>
    </row>
    <row r="3125" spans="1:50" x14ac:dyDescent="0.25">
      <c r="A3125" t="s">
        <v>8086</v>
      </c>
      <c r="B3125" t="s">
        <v>7765</v>
      </c>
      <c r="C3125" t="s">
        <v>7866</v>
      </c>
      <c r="D3125" t="s">
        <v>8087</v>
      </c>
      <c r="E3125" t="s">
        <v>76</v>
      </c>
      <c r="F3125" t="s">
        <v>76</v>
      </c>
      <c r="G3125" t="s">
        <v>56</v>
      </c>
      <c r="H3125" t="s">
        <v>106</v>
      </c>
      <c r="I3125" t="s">
        <v>90</v>
      </c>
      <c r="J3125" t="s">
        <v>91</v>
      </c>
      <c r="K3125" t="s">
        <v>1268</v>
      </c>
      <c r="L3125" t="s">
        <v>7769</v>
      </c>
      <c r="M3125" t="s">
        <v>7773</v>
      </c>
      <c r="N3125" t="s">
        <v>7773</v>
      </c>
      <c r="O3125" t="s">
        <v>757</v>
      </c>
      <c r="P3125" t="s">
        <v>65</v>
      </c>
      <c r="Q3125">
        <v>2</v>
      </c>
      <c r="R3125">
        <v>2</v>
      </c>
      <c r="S3125">
        <v>2</v>
      </c>
      <c r="T3125">
        <v>2</v>
      </c>
      <c r="U3125">
        <v>2</v>
      </c>
      <c r="V3125">
        <v>2</v>
      </c>
      <c r="W3125">
        <v>2</v>
      </c>
      <c r="X3125">
        <v>2</v>
      </c>
      <c r="Y3125">
        <v>2</v>
      </c>
      <c r="Z3125">
        <v>2</v>
      </c>
      <c r="AA3125">
        <v>2</v>
      </c>
      <c r="AB3125">
        <v>2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T3125" s="1">
        <v>507.32</v>
      </c>
      <c r="AU3125" s="1">
        <v>1014.64</v>
      </c>
      <c r="AV3125" s="1">
        <v>0</v>
      </c>
      <c r="AW3125" s="1">
        <v>1014.64</v>
      </c>
      <c r="AX3125" t="s">
        <v>1268</v>
      </c>
    </row>
    <row r="3126" spans="1:50" x14ac:dyDescent="0.25">
      <c r="A3126" t="s">
        <v>8088</v>
      </c>
      <c r="B3126" t="s">
        <v>7765</v>
      </c>
      <c r="C3126" t="s">
        <v>2911</v>
      </c>
      <c r="D3126" t="s">
        <v>8089</v>
      </c>
      <c r="E3126" t="s">
        <v>76</v>
      </c>
      <c r="F3126" t="s">
        <v>76</v>
      </c>
      <c r="G3126" t="s">
        <v>71</v>
      </c>
      <c r="H3126" t="s">
        <v>76</v>
      </c>
      <c r="I3126" t="s">
        <v>73</v>
      </c>
      <c r="J3126" t="s">
        <v>666</v>
      </c>
      <c r="K3126" t="s">
        <v>667</v>
      </c>
      <c r="L3126" t="s">
        <v>7769</v>
      </c>
      <c r="M3126" t="s">
        <v>7773</v>
      </c>
      <c r="N3126" t="s">
        <v>76</v>
      </c>
      <c r="O3126" t="s">
        <v>76</v>
      </c>
      <c r="P3126" t="s">
        <v>106</v>
      </c>
      <c r="Q3126">
        <v>33</v>
      </c>
      <c r="R3126">
        <v>33</v>
      </c>
      <c r="S3126">
        <v>33</v>
      </c>
      <c r="T3126">
        <v>33</v>
      </c>
      <c r="U3126">
        <v>33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100</v>
      </c>
      <c r="AG3126">
        <v>0</v>
      </c>
      <c r="AH3126">
        <v>0</v>
      </c>
      <c r="AI3126">
        <v>100</v>
      </c>
      <c r="AJ3126">
        <v>0</v>
      </c>
      <c r="AT3126" s="1">
        <v>729.04</v>
      </c>
      <c r="AU3126" s="1">
        <v>24058.32</v>
      </c>
      <c r="AV3126" s="1">
        <v>72904</v>
      </c>
      <c r="AW3126" s="1">
        <v>0</v>
      </c>
      <c r="AX3126" t="s">
        <v>667</v>
      </c>
    </row>
    <row r="3127" spans="1:50" x14ac:dyDescent="0.25">
      <c r="A3127" t="s">
        <v>8090</v>
      </c>
      <c r="B3127" t="s">
        <v>7765</v>
      </c>
      <c r="C3127" t="s">
        <v>2911</v>
      </c>
      <c r="D3127" t="s">
        <v>8091</v>
      </c>
      <c r="E3127" t="s">
        <v>76</v>
      </c>
      <c r="F3127" t="s">
        <v>76</v>
      </c>
      <c r="G3127" t="s">
        <v>71</v>
      </c>
      <c r="H3127" t="s">
        <v>76</v>
      </c>
      <c r="I3127" t="s">
        <v>230</v>
      </c>
      <c r="J3127" t="s">
        <v>398</v>
      </c>
      <c r="K3127" t="s">
        <v>399</v>
      </c>
      <c r="L3127" t="s">
        <v>7769</v>
      </c>
      <c r="M3127" t="s">
        <v>7872</v>
      </c>
      <c r="N3127" t="s">
        <v>76</v>
      </c>
      <c r="O3127" t="s">
        <v>76</v>
      </c>
      <c r="P3127" t="s">
        <v>106</v>
      </c>
      <c r="Q3127">
        <v>6</v>
      </c>
      <c r="R3127">
        <v>6</v>
      </c>
      <c r="S3127">
        <v>6</v>
      </c>
      <c r="T3127">
        <v>6</v>
      </c>
      <c r="U3127">
        <v>6</v>
      </c>
      <c r="V3127">
        <v>6</v>
      </c>
      <c r="W3127">
        <v>6</v>
      </c>
      <c r="X3127">
        <v>6</v>
      </c>
      <c r="Y3127">
        <v>6</v>
      </c>
      <c r="Z3127">
        <v>6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T3127" s="1">
        <v>377.94</v>
      </c>
      <c r="AU3127" s="1">
        <v>2267.64</v>
      </c>
      <c r="AV3127" s="1">
        <v>0</v>
      </c>
      <c r="AW3127" s="1">
        <v>2267.64</v>
      </c>
      <c r="AX3127" t="s">
        <v>399</v>
      </c>
    </row>
    <row r="3128" spans="1:50" x14ac:dyDescent="0.25">
      <c r="A3128" t="s">
        <v>8092</v>
      </c>
      <c r="B3128" t="s">
        <v>7765</v>
      </c>
      <c r="C3128" t="s">
        <v>2911</v>
      </c>
      <c r="D3128" t="s">
        <v>8093</v>
      </c>
      <c r="E3128" t="s">
        <v>76</v>
      </c>
      <c r="F3128" t="s">
        <v>76</v>
      </c>
      <c r="G3128" t="s">
        <v>71</v>
      </c>
      <c r="H3128" t="s">
        <v>76</v>
      </c>
      <c r="I3128" t="s">
        <v>230</v>
      </c>
      <c r="J3128" t="s">
        <v>487</v>
      </c>
      <c r="K3128" t="s">
        <v>488</v>
      </c>
      <c r="L3128" t="s">
        <v>7769</v>
      </c>
      <c r="M3128" t="s">
        <v>7770</v>
      </c>
      <c r="N3128" t="s">
        <v>76</v>
      </c>
      <c r="O3128" t="s">
        <v>76</v>
      </c>
      <c r="P3128" t="s">
        <v>106</v>
      </c>
      <c r="Q3128">
        <v>160</v>
      </c>
      <c r="R3128">
        <v>160</v>
      </c>
      <c r="S3128">
        <v>160</v>
      </c>
      <c r="T3128">
        <v>160</v>
      </c>
      <c r="U3128">
        <v>70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42</v>
      </c>
      <c r="AG3128">
        <v>0</v>
      </c>
      <c r="AH3128">
        <v>0</v>
      </c>
      <c r="AI3128">
        <v>42</v>
      </c>
      <c r="AJ3128">
        <v>42</v>
      </c>
      <c r="AT3128" s="1">
        <v>448.39</v>
      </c>
      <c r="AU3128" s="1">
        <v>71742.399999999994</v>
      </c>
      <c r="AV3128" s="1">
        <v>18832.38</v>
      </c>
      <c r="AW3128" s="1">
        <v>0</v>
      </c>
      <c r="AX3128" t="s">
        <v>488</v>
      </c>
    </row>
    <row r="3129" spans="1:50" x14ac:dyDescent="0.25">
      <c r="A3129" t="s">
        <v>8094</v>
      </c>
      <c r="B3129" t="s">
        <v>7765</v>
      </c>
      <c r="C3129" t="s">
        <v>2911</v>
      </c>
      <c r="D3129" t="s">
        <v>8095</v>
      </c>
      <c r="E3129" t="s">
        <v>76</v>
      </c>
      <c r="F3129" t="s">
        <v>76</v>
      </c>
      <c r="G3129" t="s">
        <v>56</v>
      </c>
      <c r="H3129" t="s">
        <v>76</v>
      </c>
      <c r="I3129" t="s">
        <v>58</v>
      </c>
      <c r="J3129" t="s">
        <v>243</v>
      </c>
      <c r="K3129" t="s">
        <v>244</v>
      </c>
      <c r="L3129" t="s">
        <v>7769</v>
      </c>
      <c r="M3129" t="s">
        <v>7773</v>
      </c>
      <c r="N3129" t="s">
        <v>76</v>
      </c>
      <c r="O3129" t="s">
        <v>76</v>
      </c>
      <c r="P3129" t="s">
        <v>65</v>
      </c>
      <c r="Q3129">
        <v>263</v>
      </c>
      <c r="R3129">
        <v>263</v>
      </c>
      <c r="S3129">
        <v>263</v>
      </c>
      <c r="T3129">
        <v>263</v>
      </c>
      <c r="U3129">
        <v>263</v>
      </c>
      <c r="V3129">
        <v>263</v>
      </c>
      <c r="W3129">
        <v>263</v>
      </c>
      <c r="X3129">
        <v>263</v>
      </c>
      <c r="Y3129">
        <v>263</v>
      </c>
      <c r="Z3129">
        <v>179</v>
      </c>
      <c r="AA3129">
        <v>29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T3129" s="1">
        <v>707.77</v>
      </c>
      <c r="AU3129" s="1">
        <v>186143.51</v>
      </c>
      <c r="AV3129" s="1">
        <v>0</v>
      </c>
      <c r="AW3129" s="1">
        <v>186143.51</v>
      </c>
      <c r="AX3129" t="s">
        <v>244</v>
      </c>
    </row>
    <row r="3130" spans="1:50" x14ac:dyDescent="0.25">
      <c r="A3130" t="s">
        <v>8096</v>
      </c>
      <c r="B3130" t="s">
        <v>7765</v>
      </c>
      <c r="C3130" t="s">
        <v>2911</v>
      </c>
      <c r="D3130" t="s">
        <v>8097</v>
      </c>
      <c r="E3130" t="s">
        <v>76</v>
      </c>
      <c r="F3130" t="s">
        <v>76</v>
      </c>
      <c r="G3130" t="s">
        <v>71</v>
      </c>
      <c r="H3130" t="s">
        <v>76</v>
      </c>
      <c r="I3130" t="s">
        <v>73</v>
      </c>
      <c r="J3130" t="s">
        <v>452</v>
      </c>
      <c r="K3130" t="s">
        <v>453</v>
      </c>
      <c r="L3130" t="s">
        <v>7769</v>
      </c>
      <c r="M3130" t="s">
        <v>7770</v>
      </c>
      <c r="N3130" t="s">
        <v>76</v>
      </c>
      <c r="O3130" t="s">
        <v>76</v>
      </c>
      <c r="P3130" t="s">
        <v>106</v>
      </c>
      <c r="Q3130">
        <v>2582</v>
      </c>
      <c r="R3130">
        <v>2582</v>
      </c>
      <c r="S3130">
        <v>2582</v>
      </c>
      <c r="T3130">
        <v>2582</v>
      </c>
      <c r="U3130">
        <v>2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T3130" s="1">
        <v>377.34</v>
      </c>
      <c r="AU3130" s="1">
        <v>974291.87999999989</v>
      </c>
      <c r="AV3130" s="1">
        <v>0</v>
      </c>
      <c r="AW3130" s="1">
        <v>0</v>
      </c>
      <c r="AX3130" t="s">
        <v>453</v>
      </c>
    </row>
    <row r="3131" spans="1:50" x14ac:dyDescent="0.25">
      <c r="A3131" t="s">
        <v>8098</v>
      </c>
      <c r="B3131" t="s">
        <v>7765</v>
      </c>
      <c r="C3131" t="s">
        <v>2911</v>
      </c>
      <c r="D3131" t="s">
        <v>8099</v>
      </c>
      <c r="E3131" t="s">
        <v>76</v>
      </c>
      <c r="F3131" t="s">
        <v>76</v>
      </c>
      <c r="G3131" t="s">
        <v>71</v>
      </c>
      <c r="H3131" t="s">
        <v>76</v>
      </c>
      <c r="I3131" t="s">
        <v>230</v>
      </c>
      <c r="J3131" t="s">
        <v>487</v>
      </c>
      <c r="K3131" t="s">
        <v>488</v>
      </c>
      <c r="L3131" t="s">
        <v>7769</v>
      </c>
      <c r="M3131" t="s">
        <v>7872</v>
      </c>
      <c r="N3131" t="s">
        <v>76</v>
      </c>
      <c r="O3131" t="s">
        <v>76</v>
      </c>
      <c r="P3131" t="s">
        <v>106</v>
      </c>
      <c r="Q3131">
        <v>4</v>
      </c>
      <c r="R3131">
        <v>4</v>
      </c>
      <c r="S3131">
        <v>4</v>
      </c>
      <c r="T3131">
        <v>4</v>
      </c>
      <c r="U3131">
        <v>4</v>
      </c>
      <c r="V3131">
        <v>4</v>
      </c>
      <c r="W3131">
        <v>4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T3131" s="1">
        <v>371.51</v>
      </c>
      <c r="AU3131" s="1">
        <v>1486.04</v>
      </c>
      <c r="AV3131" s="1">
        <v>0</v>
      </c>
      <c r="AW3131" s="1">
        <v>0</v>
      </c>
      <c r="AX3131" t="s">
        <v>488</v>
      </c>
    </row>
    <row r="3132" spans="1:50" x14ac:dyDescent="0.25">
      <c r="A3132" t="s">
        <v>8100</v>
      </c>
      <c r="B3132" t="s">
        <v>7765</v>
      </c>
      <c r="C3132" t="s">
        <v>2911</v>
      </c>
      <c r="D3132" t="s">
        <v>8101</v>
      </c>
      <c r="E3132" t="s">
        <v>76</v>
      </c>
      <c r="F3132" t="s">
        <v>76</v>
      </c>
      <c r="G3132" t="s">
        <v>71</v>
      </c>
      <c r="H3132" t="s">
        <v>76</v>
      </c>
      <c r="I3132" t="s">
        <v>107</v>
      </c>
      <c r="J3132" t="s">
        <v>1215</v>
      </c>
      <c r="K3132" t="s">
        <v>1216</v>
      </c>
      <c r="L3132" t="s">
        <v>7769</v>
      </c>
      <c r="M3132" t="s">
        <v>7770</v>
      </c>
      <c r="N3132" t="s">
        <v>76</v>
      </c>
      <c r="O3132" t="s">
        <v>76</v>
      </c>
      <c r="P3132" t="s">
        <v>106</v>
      </c>
      <c r="Q3132">
        <v>112</v>
      </c>
      <c r="R3132">
        <v>112</v>
      </c>
      <c r="S3132">
        <v>112</v>
      </c>
      <c r="T3132">
        <v>112</v>
      </c>
      <c r="U3132">
        <v>82</v>
      </c>
      <c r="V3132">
        <v>82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30</v>
      </c>
      <c r="AG3132">
        <v>0</v>
      </c>
      <c r="AH3132">
        <v>0</v>
      </c>
      <c r="AI3132">
        <v>30</v>
      </c>
      <c r="AJ3132">
        <v>0</v>
      </c>
      <c r="AT3132" s="1">
        <v>443.21</v>
      </c>
      <c r="AU3132" s="1">
        <v>49639.519999999997</v>
      </c>
      <c r="AV3132" s="1">
        <v>13296.3</v>
      </c>
      <c r="AW3132" s="1">
        <v>0</v>
      </c>
      <c r="AX3132" t="s">
        <v>1216</v>
      </c>
    </row>
    <row r="3133" spans="1:50" x14ac:dyDescent="0.25">
      <c r="A3133" t="s">
        <v>8587</v>
      </c>
      <c r="B3133" t="s">
        <v>7765</v>
      </c>
      <c r="C3133" t="s">
        <v>2911</v>
      </c>
      <c r="D3133" t="s">
        <v>8588</v>
      </c>
      <c r="E3133" t="s">
        <v>76</v>
      </c>
      <c r="F3133" t="s">
        <v>76</v>
      </c>
      <c r="G3133" t="s">
        <v>56</v>
      </c>
      <c r="H3133" t="s">
        <v>76</v>
      </c>
      <c r="I3133" t="s">
        <v>90</v>
      </c>
      <c r="J3133" t="s">
        <v>147</v>
      </c>
      <c r="K3133" t="s">
        <v>195</v>
      </c>
      <c r="L3133" t="s">
        <v>7769</v>
      </c>
      <c r="M3133" t="s">
        <v>7773</v>
      </c>
      <c r="N3133" t="s">
        <v>76</v>
      </c>
      <c r="O3133" t="s">
        <v>76</v>
      </c>
      <c r="P3133" t="s">
        <v>65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24</v>
      </c>
      <c r="AF3133">
        <v>0</v>
      </c>
      <c r="AG3133">
        <v>0</v>
      </c>
      <c r="AH3133">
        <v>0</v>
      </c>
      <c r="AI3133">
        <v>24</v>
      </c>
      <c r="AJ3133">
        <v>48</v>
      </c>
      <c r="AT3133" s="1">
        <v>502.47680000000003</v>
      </c>
      <c r="AU3133" s="1">
        <v>0</v>
      </c>
      <c r="AV3133" s="1">
        <v>12059.443200000002</v>
      </c>
      <c r="AW3133" s="1">
        <v>0</v>
      </c>
      <c r="AX3133" t="s">
        <v>195</v>
      </c>
    </row>
    <row r="3134" spans="1:50" x14ac:dyDescent="0.25">
      <c r="A3134" t="s">
        <v>8102</v>
      </c>
      <c r="B3134" t="s">
        <v>7765</v>
      </c>
      <c r="C3134" t="s">
        <v>2911</v>
      </c>
      <c r="D3134" t="s">
        <v>8103</v>
      </c>
      <c r="E3134" t="s">
        <v>76</v>
      </c>
      <c r="F3134" t="s">
        <v>76</v>
      </c>
      <c r="G3134" t="s">
        <v>71</v>
      </c>
      <c r="H3134" t="s">
        <v>76</v>
      </c>
      <c r="I3134" t="s">
        <v>107</v>
      </c>
      <c r="J3134" t="s">
        <v>1215</v>
      </c>
      <c r="K3134" t="s">
        <v>1216</v>
      </c>
      <c r="L3134" t="s">
        <v>7769</v>
      </c>
      <c r="M3134" t="s">
        <v>7770</v>
      </c>
      <c r="N3134" t="s">
        <v>76</v>
      </c>
      <c r="O3134" t="s">
        <v>76</v>
      </c>
      <c r="P3134" t="s">
        <v>106</v>
      </c>
      <c r="Q3134">
        <v>129</v>
      </c>
      <c r="R3134">
        <v>129</v>
      </c>
      <c r="S3134">
        <v>129</v>
      </c>
      <c r="T3134">
        <v>129</v>
      </c>
      <c r="U3134">
        <v>129</v>
      </c>
      <c r="V3134">
        <v>129</v>
      </c>
      <c r="W3134">
        <v>129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T3134" s="1">
        <v>576.21</v>
      </c>
      <c r="AU3134" s="1">
        <v>74331.090000000011</v>
      </c>
      <c r="AV3134" s="1">
        <v>0</v>
      </c>
      <c r="AW3134" s="1">
        <v>0</v>
      </c>
      <c r="AX3134" t="s">
        <v>1216</v>
      </c>
    </row>
    <row r="3135" spans="1:50" x14ac:dyDescent="0.25">
      <c r="A3135" t="s">
        <v>8104</v>
      </c>
      <c r="B3135" t="s">
        <v>7765</v>
      </c>
      <c r="C3135" t="s">
        <v>2911</v>
      </c>
      <c r="D3135" t="s">
        <v>8105</v>
      </c>
      <c r="E3135" t="s">
        <v>76</v>
      </c>
      <c r="F3135" t="s">
        <v>76</v>
      </c>
      <c r="G3135" t="s">
        <v>56</v>
      </c>
      <c r="H3135" t="s">
        <v>76</v>
      </c>
      <c r="I3135" t="s">
        <v>90</v>
      </c>
      <c r="J3135" t="s">
        <v>91</v>
      </c>
      <c r="K3135" t="s">
        <v>1268</v>
      </c>
      <c r="L3135" t="s">
        <v>7769</v>
      </c>
      <c r="M3135" t="s">
        <v>7773</v>
      </c>
      <c r="N3135" t="s">
        <v>76</v>
      </c>
      <c r="O3135" t="s">
        <v>76</v>
      </c>
      <c r="P3135" t="s">
        <v>65</v>
      </c>
      <c r="Q3135">
        <v>11</v>
      </c>
      <c r="R3135">
        <v>11</v>
      </c>
      <c r="S3135">
        <v>11</v>
      </c>
      <c r="T3135">
        <v>11</v>
      </c>
      <c r="U3135">
        <v>11</v>
      </c>
      <c r="V3135">
        <v>11</v>
      </c>
      <c r="W3135">
        <v>11</v>
      </c>
      <c r="X3135">
        <v>11</v>
      </c>
      <c r="Y3135">
        <v>11</v>
      </c>
      <c r="Z3135">
        <v>11</v>
      </c>
      <c r="AA3135">
        <v>0</v>
      </c>
      <c r="AB3135">
        <v>0</v>
      </c>
      <c r="AC3135">
        <v>0</v>
      </c>
      <c r="AD3135">
        <v>0</v>
      </c>
      <c r="AE3135">
        <v>20</v>
      </c>
      <c r="AF3135">
        <v>0</v>
      </c>
      <c r="AG3135">
        <v>0</v>
      </c>
      <c r="AH3135">
        <v>0</v>
      </c>
      <c r="AI3135">
        <v>20</v>
      </c>
      <c r="AJ3135">
        <v>0</v>
      </c>
      <c r="AT3135" s="1">
        <v>598.5</v>
      </c>
      <c r="AU3135" s="1">
        <v>6583.5</v>
      </c>
      <c r="AV3135" s="1">
        <v>11970</v>
      </c>
      <c r="AW3135" s="1">
        <v>6583.5</v>
      </c>
      <c r="AX3135" t="s">
        <v>1268</v>
      </c>
    </row>
    <row r="3136" spans="1:50" x14ac:dyDescent="0.25">
      <c r="A3136" t="s">
        <v>8106</v>
      </c>
      <c r="B3136" t="s">
        <v>7765</v>
      </c>
      <c r="C3136" t="s">
        <v>2911</v>
      </c>
      <c r="D3136" t="s">
        <v>8107</v>
      </c>
      <c r="E3136" t="s">
        <v>76</v>
      </c>
      <c r="F3136" t="s">
        <v>76</v>
      </c>
      <c r="G3136" t="s">
        <v>56</v>
      </c>
      <c r="H3136" t="s">
        <v>76</v>
      </c>
      <c r="I3136" t="s">
        <v>58</v>
      </c>
      <c r="J3136" t="s">
        <v>1790</v>
      </c>
      <c r="K3136" t="s">
        <v>1791</v>
      </c>
      <c r="L3136" t="s">
        <v>7769</v>
      </c>
      <c r="M3136" t="s">
        <v>7770</v>
      </c>
      <c r="N3136" t="s">
        <v>76</v>
      </c>
      <c r="O3136" t="s">
        <v>76</v>
      </c>
      <c r="P3136" t="s">
        <v>65</v>
      </c>
      <c r="Q3136">
        <v>47</v>
      </c>
      <c r="R3136">
        <v>47</v>
      </c>
      <c r="S3136">
        <v>47</v>
      </c>
      <c r="T3136">
        <v>47</v>
      </c>
      <c r="U3136">
        <v>47</v>
      </c>
      <c r="V3136">
        <v>47</v>
      </c>
      <c r="W3136">
        <v>33</v>
      </c>
      <c r="X3136">
        <v>5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T3136" s="1">
        <v>539.53</v>
      </c>
      <c r="AU3136" s="1">
        <v>25357.91</v>
      </c>
      <c r="AV3136" s="1">
        <v>0</v>
      </c>
      <c r="AW3136" s="1">
        <v>2697.6499999999996</v>
      </c>
      <c r="AX3136" t="s">
        <v>1791</v>
      </c>
    </row>
    <row r="3137" spans="1:50" x14ac:dyDescent="0.25">
      <c r="A3137" t="s">
        <v>8108</v>
      </c>
      <c r="B3137" t="s">
        <v>7765</v>
      </c>
      <c r="C3137" t="s">
        <v>2911</v>
      </c>
      <c r="D3137" t="s">
        <v>8109</v>
      </c>
      <c r="E3137" t="s">
        <v>76</v>
      </c>
      <c r="F3137" t="s">
        <v>76</v>
      </c>
      <c r="G3137" t="s">
        <v>71</v>
      </c>
      <c r="H3137" t="s">
        <v>76</v>
      </c>
      <c r="I3137" t="s">
        <v>73</v>
      </c>
      <c r="J3137" t="s">
        <v>330</v>
      </c>
      <c r="K3137" t="s">
        <v>331</v>
      </c>
      <c r="L3137" t="s">
        <v>7769</v>
      </c>
      <c r="M3137" t="s">
        <v>7770</v>
      </c>
      <c r="N3137" t="s">
        <v>76</v>
      </c>
      <c r="O3137" t="s">
        <v>76</v>
      </c>
      <c r="P3137" t="s">
        <v>106</v>
      </c>
      <c r="Q3137">
        <v>482</v>
      </c>
      <c r="R3137">
        <v>482</v>
      </c>
      <c r="S3137">
        <v>482</v>
      </c>
      <c r="T3137">
        <v>482</v>
      </c>
      <c r="U3137">
        <v>482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T3137" s="1">
        <v>312.44</v>
      </c>
      <c r="AU3137" s="1">
        <v>150596.07999999999</v>
      </c>
      <c r="AV3137" s="1">
        <v>0</v>
      </c>
      <c r="AW3137" s="1">
        <v>0</v>
      </c>
      <c r="AX3137" t="s">
        <v>331</v>
      </c>
    </row>
    <row r="3138" spans="1:50" x14ac:dyDescent="0.25">
      <c r="A3138" t="s">
        <v>8110</v>
      </c>
      <c r="B3138" t="s">
        <v>7765</v>
      </c>
      <c r="C3138" t="s">
        <v>2911</v>
      </c>
      <c r="D3138" t="s">
        <v>8111</v>
      </c>
      <c r="E3138" t="s">
        <v>76</v>
      </c>
      <c r="F3138" t="s">
        <v>76</v>
      </c>
      <c r="G3138" t="s">
        <v>71</v>
      </c>
      <c r="H3138" t="s">
        <v>76</v>
      </c>
      <c r="I3138" t="s">
        <v>73</v>
      </c>
      <c r="J3138" t="s">
        <v>4510</v>
      </c>
      <c r="K3138" t="s">
        <v>4511</v>
      </c>
      <c r="L3138" t="s">
        <v>7769</v>
      </c>
      <c r="M3138" t="s">
        <v>7770</v>
      </c>
      <c r="N3138" t="s">
        <v>76</v>
      </c>
      <c r="O3138" t="s">
        <v>76</v>
      </c>
      <c r="P3138" t="s">
        <v>106</v>
      </c>
      <c r="Q3138">
        <v>68</v>
      </c>
      <c r="R3138">
        <v>68</v>
      </c>
      <c r="S3138">
        <v>68</v>
      </c>
      <c r="T3138">
        <v>68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34</v>
      </c>
      <c r="AG3138">
        <v>0</v>
      </c>
      <c r="AH3138">
        <v>0</v>
      </c>
      <c r="AI3138">
        <v>34</v>
      </c>
      <c r="AJ3138">
        <v>0</v>
      </c>
      <c r="AT3138" s="1">
        <v>635.34</v>
      </c>
      <c r="AU3138" s="1">
        <v>43203.12</v>
      </c>
      <c r="AV3138" s="1">
        <v>21601.56</v>
      </c>
      <c r="AW3138" s="1">
        <v>0</v>
      </c>
      <c r="AX3138" t="s">
        <v>4511</v>
      </c>
    </row>
    <row r="3139" spans="1:50" x14ac:dyDescent="0.25">
      <c r="A3139" t="s">
        <v>8112</v>
      </c>
      <c r="B3139" t="s">
        <v>7765</v>
      </c>
      <c r="C3139" t="s">
        <v>2911</v>
      </c>
      <c r="D3139" t="s">
        <v>8113</v>
      </c>
      <c r="E3139" t="s">
        <v>76</v>
      </c>
      <c r="F3139" t="s">
        <v>76</v>
      </c>
      <c r="G3139" t="s">
        <v>71</v>
      </c>
      <c r="H3139" t="s">
        <v>76</v>
      </c>
      <c r="I3139" t="s">
        <v>674</v>
      </c>
      <c r="J3139" t="s">
        <v>7767</v>
      </c>
      <c r="K3139" t="s">
        <v>7768</v>
      </c>
      <c r="L3139" t="s">
        <v>7769</v>
      </c>
      <c r="M3139" t="s">
        <v>7770</v>
      </c>
      <c r="N3139" t="s">
        <v>76</v>
      </c>
      <c r="O3139" t="s">
        <v>76</v>
      </c>
      <c r="P3139" t="s">
        <v>106</v>
      </c>
      <c r="Q3139">
        <v>121</v>
      </c>
      <c r="R3139">
        <v>121</v>
      </c>
      <c r="S3139">
        <v>121</v>
      </c>
      <c r="T3139">
        <v>121</v>
      </c>
      <c r="U3139">
        <v>121</v>
      </c>
      <c r="V3139">
        <v>121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196</v>
      </c>
      <c r="AG3139">
        <v>0</v>
      </c>
      <c r="AH3139">
        <v>0</v>
      </c>
      <c r="AI3139">
        <v>196</v>
      </c>
      <c r="AJ3139">
        <v>0</v>
      </c>
      <c r="AT3139" s="1">
        <v>415.13</v>
      </c>
      <c r="AU3139" s="1">
        <v>50230.729999999996</v>
      </c>
      <c r="AV3139" s="1">
        <v>81365.48</v>
      </c>
      <c r="AW3139" s="1">
        <v>0</v>
      </c>
      <c r="AX3139" t="s">
        <v>7768</v>
      </c>
    </row>
    <row r="3140" spans="1:50" x14ac:dyDescent="0.25">
      <c r="A3140" t="s">
        <v>8114</v>
      </c>
      <c r="B3140" t="s">
        <v>7765</v>
      </c>
      <c r="C3140" t="s">
        <v>2911</v>
      </c>
      <c r="D3140" t="s">
        <v>8115</v>
      </c>
      <c r="E3140" t="s">
        <v>76</v>
      </c>
      <c r="F3140" t="s">
        <v>76</v>
      </c>
      <c r="G3140" t="s">
        <v>71</v>
      </c>
      <c r="H3140" t="s">
        <v>76</v>
      </c>
      <c r="I3140" t="s">
        <v>73</v>
      </c>
      <c r="J3140" t="s">
        <v>175</v>
      </c>
      <c r="K3140" t="s">
        <v>176</v>
      </c>
      <c r="L3140" t="s">
        <v>7769</v>
      </c>
      <c r="M3140" t="s">
        <v>7770</v>
      </c>
      <c r="N3140" t="s">
        <v>76</v>
      </c>
      <c r="O3140" t="s">
        <v>76</v>
      </c>
      <c r="P3140" t="s">
        <v>106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102</v>
      </c>
      <c r="AG3140">
        <v>0</v>
      </c>
      <c r="AH3140">
        <v>0</v>
      </c>
      <c r="AI3140">
        <v>102</v>
      </c>
      <c r="AJ3140">
        <v>68</v>
      </c>
      <c r="AT3140" s="1">
        <v>579.06010000000003</v>
      </c>
      <c r="AU3140" s="1">
        <v>0</v>
      </c>
      <c r="AV3140" s="1">
        <v>59064.130200000007</v>
      </c>
      <c r="AW3140" s="1">
        <v>0</v>
      </c>
      <c r="AX3140" t="s">
        <v>176</v>
      </c>
    </row>
    <row r="3141" spans="1:50" x14ac:dyDescent="0.25">
      <c r="A3141" t="s">
        <v>8116</v>
      </c>
      <c r="B3141" t="s">
        <v>7765</v>
      </c>
      <c r="C3141" t="s">
        <v>2911</v>
      </c>
      <c r="D3141" t="s">
        <v>8117</v>
      </c>
      <c r="E3141" t="s">
        <v>76</v>
      </c>
      <c r="F3141" t="s">
        <v>76</v>
      </c>
      <c r="G3141" t="s">
        <v>71</v>
      </c>
      <c r="H3141" t="s">
        <v>76</v>
      </c>
      <c r="I3141" t="s">
        <v>73</v>
      </c>
      <c r="J3141" t="s">
        <v>1528</v>
      </c>
      <c r="K3141" t="s">
        <v>1529</v>
      </c>
      <c r="L3141" t="s">
        <v>7769</v>
      </c>
      <c r="M3141" t="s">
        <v>7872</v>
      </c>
      <c r="N3141" t="s">
        <v>76</v>
      </c>
      <c r="O3141" t="s">
        <v>76</v>
      </c>
      <c r="P3141" t="s">
        <v>106</v>
      </c>
      <c r="Q3141">
        <v>4</v>
      </c>
      <c r="R3141">
        <v>2</v>
      </c>
      <c r="S3141">
        <v>2</v>
      </c>
      <c r="T3141">
        <v>2</v>
      </c>
      <c r="U3141">
        <v>2</v>
      </c>
      <c r="V3141">
        <v>2</v>
      </c>
      <c r="W3141">
        <v>2</v>
      </c>
      <c r="X3141">
        <v>2</v>
      </c>
      <c r="Y3141">
        <v>2</v>
      </c>
      <c r="Z3141">
        <v>2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T3141" s="1">
        <v>516.53</v>
      </c>
      <c r="AU3141" s="1">
        <v>2066.12</v>
      </c>
      <c r="AV3141" s="1">
        <v>0</v>
      </c>
      <c r="AW3141" s="1">
        <v>1033.06</v>
      </c>
      <c r="AX3141" t="s">
        <v>1529</v>
      </c>
    </row>
    <row r="3142" spans="1:50" x14ac:dyDescent="0.25">
      <c r="A3142" t="s">
        <v>8118</v>
      </c>
      <c r="B3142" t="s">
        <v>7765</v>
      </c>
      <c r="C3142" t="s">
        <v>1012</v>
      </c>
      <c r="D3142" t="s">
        <v>8119</v>
      </c>
      <c r="E3142" t="s">
        <v>76</v>
      </c>
      <c r="F3142" t="s">
        <v>76</v>
      </c>
      <c r="G3142" t="s">
        <v>71</v>
      </c>
      <c r="H3142" t="s">
        <v>106</v>
      </c>
      <c r="I3142" t="s">
        <v>73</v>
      </c>
      <c r="J3142" t="s">
        <v>883</v>
      </c>
      <c r="K3142" t="s">
        <v>884</v>
      </c>
      <c r="L3142" t="s">
        <v>7769</v>
      </c>
      <c r="M3142" t="s">
        <v>7773</v>
      </c>
      <c r="N3142" t="s">
        <v>7773</v>
      </c>
      <c r="O3142" t="s">
        <v>885</v>
      </c>
      <c r="P3142" t="s">
        <v>106</v>
      </c>
      <c r="Q3142">
        <v>1</v>
      </c>
      <c r="R3142">
        <v>1</v>
      </c>
      <c r="S3142">
        <v>1</v>
      </c>
      <c r="T3142">
        <v>1</v>
      </c>
      <c r="U3142">
        <v>1</v>
      </c>
      <c r="V3142">
        <v>1</v>
      </c>
      <c r="W3142">
        <v>1</v>
      </c>
      <c r="X3142">
        <v>1</v>
      </c>
      <c r="Y3142">
        <v>1</v>
      </c>
      <c r="Z3142">
        <v>1</v>
      </c>
      <c r="AA3142">
        <v>1</v>
      </c>
      <c r="AB3142">
        <v>1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T3142" s="1">
        <v>526.11</v>
      </c>
      <c r="AU3142" s="1">
        <v>526.11</v>
      </c>
      <c r="AV3142" s="1">
        <v>0</v>
      </c>
      <c r="AW3142" s="1">
        <v>526.11</v>
      </c>
      <c r="AX3142" t="s">
        <v>884</v>
      </c>
    </row>
    <row r="3143" spans="1:50" x14ac:dyDescent="0.25">
      <c r="A3143" t="s">
        <v>8120</v>
      </c>
      <c r="B3143" t="s">
        <v>7765</v>
      </c>
      <c r="C3143" t="s">
        <v>752</v>
      </c>
      <c r="D3143" t="s">
        <v>8121</v>
      </c>
      <c r="E3143" t="s">
        <v>76</v>
      </c>
      <c r="F3143" t="s">
        <v>76</v>
      </c>
      <c r="G3143" t="s">
        <v>56</v>
      </c>
      <c r="H3143" t="s">
        <v>106</v>
      </c>
      <c r="I3143" t="s">
        <v>90</v>
      </c>
      <c r="J3143" t="s">
        <v>91</v>
      </c>
      <c r="K3143" t="s">
        <v>1268</v>
      </c>
      <c r="L3143" t="s">
        <v>7769</v>
      </c>
      <c r="M3143" t="s">
        <v>7773</v>
      </c>
      <c r="N3143" t="s">
        <v>7773</v>
      </c>
      <c r="O3143" t="s">
        <v>757</v>
      </c>
      <c r="P3143" t="s">
        <v>65</v>
      </c>
      <c r="Q3143">
        <v>3</v>
      </c>
      <c r="R3143">
        <v>3</v>
      </c>
      <c r="S3143">
        <v>3</v>
      </c>
      <c r="T3143">
        <v>3</v>
      </c>
      <c r="U3143">
        <v>3</v>
      </c>
      <c r="V3143">
        <v>3</v>
      </c>
      <c r="W3143">
        <v>3</v>
      </c>
      <c r="X3143">
        <v>3</v>
      </c>
      <c r="Y3143">
        <v>3</v>
      </c>
      <c r="Z3143">
        <v>3</v>
      </c>
      <c r="AA3143">
        <v>3</v>
      </c>
      <c r="AB3143">
        <v>3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T3143" s="1">
        <v>658.43</v>
      </c>
      <c r="AU3143" s="1">
        <v>1975.29</v>
      </c>
      <c r="AV3143" s="1">
        <v>0</v>
      </c>
      <c r="AW3143" s="1">
        <v>1975.29</v>
      </c>
      <c r="AX3143" t="s">
        <v>1268</v>
      </c>
    </row>
    <row r="3144" spans="1:50" x14ac:dyDescent="0.25">
      <c r="A3144" t="s">
        <v>8122</v>
      </c>
      <c r="B3144" t="s">
        <v>7765</v>
      </c>
      <c r="C3144" t="s">
        <v>2911</v>
      </c>
      <c r="D3144" t="s">
        <v>8123</v>
      </c>
      <c r="E3144" t="s">
        <v>76</v>
      </c>
      <c r="F3144" t="s">
        <v>76</v>
      </c>
      <c r="G3144" t="s">
        <v>71</v>
      </c>
      <c r="H3144" t="s">
        <v>76</v>
      </c>
      <c r="I3144" t="s">
        <v>73</v>
      </c>
      <c r="J3144" t="s">
        <v>4510</v>
      </c>
      <c r="K3144" t="s">
        <v>4511</v>
      </c>
      <c r="L3144" t="s">
        <v>7769</v>
      </c>
      <c r="M3144" t="s">
        <v>7773</v>
      </c>
      <c r="N3144" t="s">
        <v>76</v>
      </c>
      <c r="O3144" t="s">
        <v>76</v>
      </c>
      <c r="P3144" t="s">
        <v>106</v>
      </c>
      <c r="Q3144">
        <v>28</v>
      </c>
      <c r="R3144">
        <v>28</v>
      </c>
      <c r="S3144">
        <v>28</v>
      </c>
      <c r="T3144">
        <v>28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30</v>
      </c>
      <c r="AG3144">
        <v>0</v>
      </c>
      <c r="AH3144">
        <v>0</v>
      </c>
      <c r="AI3144">
        <v>30</v>
      </c>
      <c r="AJ3144">
        <v>0</v>
      </c>
      <c r="AT3144" s="1">
        <v>850.14</v>
      </c>
      <c r="AU3144" s="1">
        <v>23803.919999999998</v>
      </c>
      <c r="AV3144" s="1">
        <v>25504.2</v>
      </c>
      <c r="AW3144" s="1">
        <v>0</v>
      </c>
      <c r="AX3144" t="s">
        <v>4511</v>
      </c>
    </row>
    <row r="3145" spans="1:50" x14ac:dyDescent="0.25">
      <c r="A3145" t="s">
        <v>8124</v>
      </c>
      <c r="B3145" t="s">
        <v>7765</v>
      </c>
      <c r="C3145" t="s">
        <v>2911</v>
      </c>
      <c r="D3145" t="s">
        <v>8125</v>
      </c>
      <c r="E3145" t="s">
        <v>76</v>
      </c>
      <c r="F3145" t="s">
        <v>76</v>
      </c>
      <c r="G3145" t="s">
        <v>71</v>
      </c>
      <c r="H3145" t="s">
        <v>76</v>
      </c>
      <c r="I3145" t="s">
        <v>355</v>
      </c>
      <c r="J3145" t="s">
        <v>1959</v>
      </c>
      <c r="K3145" t="s">
        <v>1960</v>
      </c>
      <c r="L3145" t="s">
        <v>7769</v>
      </c>
      <c r="M3145" t="s">
        <v>7770</v>
      </c>
      <c r="N3145" t="s">
        <v>76</v>
      </c>
      <c r="O3145" t="s">
        <v>76</v>
      </c>
      <c r="P3145" t="s">
        <v>106</v>
      </c>
      <c r="Q3145">
        <v>2005</v>
      </c>
      <c r="R3145">
        <v>2005</v>
      </c>
      <c r="S3145">
        <v>2005</v>
      </c>
      <c r="T3145">
        <v>2005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42</v>
      </c>
      <c r="AG3145">
        <v>0</v>
      </c>
      <c r="AH3145">
        <v>0</v>
      </c>
      <c r="AI3145">
        <v>42</v>
      </c>
      <c r="AJ3145">
        <v>40</v>
      </c>
      <c r="AT3145" s="1">
        <v>659.05</v>
      </c>
      <c r="AU3145" s="1">
        <v>1321395.25</v>
      </c>
      <c r="AV3145" s="1">
        <v>27680.1</v>
      </c>
      <c r="AW3145" s="1">
        <v>0</v>
      </c>
      <c r="AX3145" t="s">
        <v>1960</v>
      </c>
    </row>
    <row r="3146" spans="1:50" x14ac:dyDescent="0.25">
      <c r="A3146" t="s">
        <v>8251</v>
      </c>
      <c r="B3146" t="s">
        <v>7765</v>
      </c>
      <c r="C3146" t="s">
        <v>2911</v>
      </c>
      <c r="D3146" t="s">
        <v>8252</v>
      </c>
      <c r="E3146" t="s">
        <v>76</v>
      </c>
      <c r="F3146" t="s">
        <v>76</v>
      </c>
      <c r="G3146" t="s">
        <v>56</v>
      </c>
      <c r="H3146" t="s">
        <v>76</v>
      </c>
      <c r="I3146" t="s">
        <v>90</v>
      </c>
      <c r="J3146" t="s">
        <v>307</v>
      </c>
      <c r="K3146" t="s">
        <v>613</v>
      </c>
      <c r="L3146" t="s">
        <v>7769</v>
      </c>
      <c r="M3146" t="s">
        <v>7770</v>
      </c>
      <c r="N3146" t="s">
        <v>76</v>
      </c>
      <c r="O3146" t="s">
        <v>76</v>
      </c>
      <c r="P3146" t="s">
        <v>65</v>
      </c>
      <c r="Q3146">
        <v>106</v>
      </c>
      <c r="R3146">
        <v>106</v>
      </c>
      <c r="S3146">
        <v>106</v>
      </c>
      <c r="T3146">
        <v>106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96</v>
      </c>
      <c r="AG3146">
        <v>0</v>
      </c>
      <c r="AH3146">
        <v>0</v>
      </c>
      <c r="AI3146">
        <v>96</v>
      </c>
      <c r="AJ3146">
        <v>0</v>
      </c>
      <c r="AT3146" s="1">
        <v>449.21159999999998</v>
      </c>
      <c r="AU3146" s="1">
        <v>47616.429599999996</v>
      </c>
      <c r="AV3146" s="1">
        <v>43124.313599999994</v>
      </c>
      <c r="AW3146" s="1">
        <v>0</v>
      </c>
      <c r="AX3146" t="s">
        <v>613</v>
      </c>
    </row>
    <row r="3147" spans="1:50" x14ac:dyDescent="0.25">
      <c r="A3147" t="s">
        <v>8126</v>
      </c>
      <c r="B3147" t="s">
        <v>7765</v>
      </c>
      <c r="C3147" t="s">
        <v>2911</v>
      </c>
      <c r="D3147" t="s">
        <v>8127</v>
      </c>
      <c r="E3147" t="s">
        <v>76</v>
      </c>
      <c r="F3147" t="s">
        <v>76</v>
      </c>
      <c r="G3147" t="s">
        <v>71</v>
      </c>
      <c r="H3147" t="s">
        <v>76</v>
      </c>
      <c r="I3147" t="s">
        <v>107</v>
      </c>
      <c r="J3147" t="s">
        <v>1215</v>
      </c>
      <c r="K3147" t="s">
        <v>1216</v>
      </c>
      <c r="L3147" t="s">
        <v>7769</v>
      </c>
      <c r="M3147" t="s">
        <v>7770</v>
      </c>
      <c r="N3147" t="s">
        <v>76</v>
      </c>
      <c r="O3147" t="s">
        <v>76</v>
      </c>
      <c r="P3147" t="s">
        <v>106</v>
      </c>
      <c r="Q3147">
        <v>115</v>
      </c>
      <c r="R3147">
        <v>115</v>
      </c>
      <c r="S3147">
        <v>115</v>
      </c>
      <c r="T3147">
        <v>115</v>
      </c>
      <c r="U3147">
        <v>55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T3147" s="1">
        <v>412.2</v>
      </c>
      <c r="AU3147" s="1">
        <v>47403</v>
      </c>
      <c r="AV3147" s="1">
        <v>0</v>
      </c>
      <c r="AW3147" s="1">
        <v>0</v>
      </c>
      <c r="AX3147" t="s">
        <v>1216</v>
      </c>
    </row>
    <row r="3148" spans="1:50" x14ac:dyDescent="0.25">
      <c r="A3148" t="s">
        <v>8128</v>
      </c>
      <c r="B3148" t="s">
        <v>7765</v>
      </c>
      <c r="C3148" t="s">
        <v>2911</v>
      </c>
      <c r="D3148" t="s">
        <v>8129</v>
      </c>
      <c r="E3148" t="s">
        <v>76</v>
      </c>
      <c r="F3148" t="s">
        <v>76</v>
      </c>
      <c r="G3148" t="s">
        <v>71</v>
      </c>
      <c r="H3148" t="s">
        <v>76</v>
      </c>
      <c r="I3148" t="s">
        <v>73</v>
      </c>
      <c r="J3148" t="s">
        <v>666</v>
      </c>
      <c r="K3148" t="s">
        <v>667</v>
      </c>
      <c r="L3148" t="s">
        <v>7769</v>
      </c>
      <c r="M3148" t="s">
        <v>7773</v>
      </c>
      <c r="N3148" t="s">
        <v>76</v>
      </c>
      <c r="O3148" t="s">
        <v>76</v>
      </c>
      <c r="P3148" t="s">
        <v>106</v>
      </c>
      <c r="Q3148">
        <v>39</v>
      </c>
      <c r="R3148">
        <v>39</v>
      </c>
      <c r="S3148">
        <v>39</v>
      </c>
      <c r="T3148">
        <v>39</v>
      </c>
      <c r="U3148">
        <v>39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60</v>
      </c>
      <c r="AG3148">
        <v>0</v>
      </c>
      <c r="AH3148">
        <v>0</v>
      </c>
      <c r="AI3148">
        <v>60</v>
      </c>
      <c r="AJ3148">
        <v>0</v>
      </c>
      <c r="AT3148" s="1">
        <v>603.98</v>
      </c>
      <c r="AU3148" s="1">
        <v>23555.22</v>
      </c>
      <c r="AV3148" s="1">
        <v>36238.800000000003</v>
      </c>
      <c r="AW3148" s="1">
        <v>0</v>
      </c>
      <c r="AX3148" t="s">
        <v>667</v>
      </c>
    </row>
    <row r="3149" spans="1:50" x14ac:dyDescent="0.25">
      <c r="A3149" t="s">
        <v>8130</v>
      </c>
      <c r="B3149" t="s">
        <v>7765</v>
      </c>
      <c r="C3149" t="s">
        <v>2911</v>
      </c>
      <c r="D3149" t="s">
        <v>8131</v>
      </c>
      <c r="E3149" t="s">
        <v>76</v>
      </c>
      <c r="F3149" t="s">
        <v>76</v>
      </c>
      <c r="G3149" t="s">
        <v>71</v>
      </c>
      <c r="H3149" t="s">
        <v>106</v>
      </c>
      <c r="I3149" t="s">
        <v>230</v>
      </c>
      <c r="J3149" t="s">
        <v>487</v>
      </c>
      <c r="K3149" t="s">
        <v>488</v>
      </c>
      <c r="L3149" t="s">
        <v>7769</v>
      </c>
      <c r="M3149" t="s">
        <v>7770</v>
      </c>
      <c r="N3149" t="s">
        <v>76</v>
      </c>
      <c r="O3149" t="s">
        <v>76</v>
      </c>
      <c r="P3149" t="s">
        <v>106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T3149" s="1" t="s">
        <v>78</v>
      </c>
      <c r="AU3149" s="1" t="s">
        <v>78</v>
      </c>
      <c r="AV3149" s="1" t="s">
        <v>78</v>
      </c>
      <c r="AW3149" s="1">
        <v>0</v>
      </c>
      <c r="AX3149" t="s">
        <v>488</v>
      </c>
    </row>
    <row r="3150" spans="1:50" x14ac:dyDescent="0.25">
      <c r="A3150" t="s">
        <v>8132</v>
      </c>
      <c r="B3150" t="s">
        <v>7765</v>
      </c>
      <c r="C3150" t="s">
        <v>2911</v>
      </c>
      <c r="D3150" t="s">
        <v>8133</v>
      </c>
      <c r="E3150" t="s">
        <v>76</v>
      </c>
      <c r="F3150" t="s">
        <v>76</v>
      </c>
      <c r="G3150" t="s">
        <v>71</v>
      </c>
      <c r="H3150" t="s">
        <v>76</v>
      </c>
      <c r="I3150" t="s">
        <v>73</v>
      </c>
      <c r="J3150" t="s">
        <v>1528</v>
      </c>
      <c r="K3150" t="s">
        <v>1529</v>
      </c>
      <c r="L3150" t="s">
        <v>7769</v>
      </c>
      <c r="M3150" t="s">
        <v>7872</v>
      </c>
      <c r="N3150" t="s">
        <v>76</v>
      </c>
      <c r="O3150" t="s">
        <v>76</v>
      </c>
      <c r="P3150" t="s">
        <v>106</v>
      </c>
      <c r="Q3150">
        <v>4</v>
      </c>
      <c r="R3150">
        <v>3</v>
      </c>
      <c r="S3150">
        <v>3</v>
      </c>
      <c r="T3150">
        <v>3</v>
      </c>
      <c r="U3150">
        <v>3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T3150" s="1">
        <v>551.53</v>
      </c>
      <c r="AU3150" s="1">
        <v>2206.12</v>
      </c>
      <c r="AV3150" s="1">
        <v>0</v>
      </c>
      <c r="AW3150" s="1">
        <v>0</v>
      </c>
      <c r="AX3150" t="s">
        <v>1529</v>
      </c>
    </row>
    <row r="3151" spans="1:50" x14ac:dyDescent="0.25">
      <c r="A3151" t="s">
        <v>8134</v>
      </c>
      <c r="B3151" t="s">
        <v>7765</v>
      </c>
      <c r="C3151" t="s">
        <v>2911</v>
      </c>
      <c r="D3151" t="s">
        <v>8135</v>
      </c>
      <c r="E3151" t="s">
        <v>76</v>
      </c>
      <c r="F3151" t="s">
        <v>76</v>
      </c>
      <c r="G3151" t="s">
        <v>71</v>
      </c>
      <c r="H3151" t="s">
        <v>76</v>
      </c>
      <c r="I3151" t="s">
        <v>355</v>
      </c>
      <c r="J3151" t="s">
        <v>1959</v>
      </c>
      <c r="K3151" t="s">
        <v>1960</v>
      </c>
      <c r="L3151" t="s">
        <v>7769</v>
      </c>
      <c r="M3151" t="s">
        <v>7770</v>
      </c>
      <c r="N3151" t="s">
        <v>76</v>
      </c>
      <c r="O3151" t="s">
        <v>76</v>
      </c>
      <c r="P3151" t="s">
        <v>106</v>
      </c>
      <c r="Q3151">
        <v>338</v>
      </c>
      <c r="R3151">
        <v>338</v>
      </c>
      <c r="S3151">
        <v>338</v>
      </c>
      <c r="T3151">
        <v>338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2</v>
      </c>
      <c r="AG3151">
        <v>0</v>
      </c>
      <c r="AH3151">
        <v>0</v>
      </c>
      <c r="AI3151">
        <v>2</v>
      </c>
      <c r="AJ3151">
        <v>0</v>
      </c>
      <c r="AT3151" s="1">
        <v>751.84</v>
      </c>
      <c r="AU3151" s="1">
        <v>254121.92</v>
      </c>
      <c r="AV3151" s="1">
        <v>1503.68</v>
      </c>
      <c r="AW3151" s="1">
        <v>0</v>
      </c>
      <c r="AX3151" t="s">
        <v>1960</v>
      </c>
    </row>
    <row r="3152" spans="1:50" x14ac:dyDescent="0.25">
      <c r="A3152" t="s">
        <v>8136</v>
      </c>
      <c r="B3152" t="s">
        <v>7765</v>
      </c>
      <c r="C3152" t="s">
        <v>2911</v>
      </c>
      <c r="D3152" t="s">
        <v>8137</v>
      </c>
      <c r="E3152" t="s">
        <v>76</v>
      </c>
      <c r="F3152" t="s">
        <v>76</v>
      </c>
      <c r="G3152" t="s">
        <v>71</v>
      </c>
      <c r="H3152" t="s">
        <v>76</v>
      </c>
      <c r="I3152" t="s">
        <v>73</v>
      </c>
      <c r="J3152" t="s">
        <v>181</v>
      </c>
      <c r="K3152" t="s">
        <v>182</v>
      </c>
      <c r="L3152" t="s">
        <v>7769</v>
      </c>
      <c r="M3152" t="s">
        <v>7770</v>
      </c>
      <c r="N3152" t="s">
        <v>76</v>
      </c>
      <c r="O3152" t="s">
        <v>76</v>
      </c>
      <c r="P3152" t="s">
        <v>106</v>
      </c>
      <c r="Q3152">
        <v>152</v>
      </c>
      <c r="R3152">
        <v>152</v>
      </c>
      <c r="S3152">
        <v>152</v>
      </c>
      <c r="T3152">
        <v>152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192</v>
      </c>
      <c r="AG3152">
        <v>0</v>
      </c>
      <c r="AH3152">
        <v>0</v>
      </c>
      <c r="AI3152">
        <v>192</v>
      </c>
      <c r="AJ3152">
        <v>120</v>
      </c>
      <c r="AT3152" s="1">
        <v>354.53</v>
      </c>
      <c r="AU3152" s="1">
        <v>53888.56</v>
      </c>
      <c r="AV3152" s="1">
        <v>68069.759999999995</v>
      </c>
      <c r="AW3152" s="1">
        <v>0</v>
      </c>
      <c r="AX3152" t="s">
        <v>182</v>
      </c>
    </row>
    <row r="3153" spans="1:50" x14ac:dyDescent="0.25">
      <c r="A3153" t="s">
        <v>8138</v>
      </c>
      <c r="B3153" t="s">
        <v>7765</v>
      </c>
      <c r="C3153" t="s">
        <v>2911</v>
      </c>
      <c r="D3153" t="s">
        <v>8139</v>
      </c>
      <c r="E3153" t="s">
        <v>76</v>
      </c>
      <c r="F3153" t="s">
        <v>76</v>
      </c>
      <c r="G3153" t="s">
        <v>71</v>
      </c>
      <c r="H3153" t="s">
        <v>76</v>
      </c>
      <c r="I3153" t="s">
        <v>230</v>
      </c>
      <c r="J3153" t="s">
        <v>288</v>
      </c>
      <c r="K3153" t="s">
        <v>289</v>
      </c>
      <c r="L3153" t="s">
        <v>7769</v>
      </c>
      <c r="M3153" t="s">
        <v>7773</v>
      </c>
      <c r="N3153" t="s">
        <v>76</v>
      </c>
      <c r="O3153" t="s">
        <v>76</v>
      </c>
      <c r="P3153" t="s">
        <v>106</v>
      </c>
      <c r="Q3153">
        <v>25</v>
      </c>
      <c r="R3153">
        <v>25</v>
      </c>
      <c r="S3153">
        <v>25</v>
      </c>
      <c r="T3153">
        <v>25</v>
      </c>
      <c r="U3153">
        <v>25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30</v>
      </c>
      <c r="AG3153">
        <v>0</v>
      </c>
      <c r="AH3153">
        <v>0</v>
      </c>
      <c r="AI3153">
        <v>30</v>
      </c>
      <c r="AJ3153">
        <v>0</v>
      </c>
      <c r="AT3153" s="1">
        <v>371.4</v>
      </c>
      <c r="AU3153" s="1">
        <v>9285</v>
      </c>
      <c r="AV3153" s="1">
        <v>11142</v>
      </c>
      <c r="AW3153" s="1">
        <v>0</v>
      </c>
      <c r="AX3153" t="s">
        <v>289</v>
      </c>
    </row>
    <row r="3154" spans="1:50" x14ac:dyDescent="0.25">
      <c r="A3154" t="s">
        <v>8140</v>
      </c>
      <c r="B3154" t="s">
        <v>7765</v>
      </c>
      <c r="C3154" t="s">
        <v>4617</v>
      </c>
      <c r="D3154" t="s">
        <v>8141</v>
      </c>
      <c r="E3154" t="s">
        <v>76</v>
      </c>
      <c r="F3154" t="s">
        <v>76</v>
      </c>
      <c r="G3154" t="s">
        <v>71</v>
      </c>
      <c r="H3154" t="s">
        <v>106</v>
      </c>
      <c r="I3154" t="s">
        <v>355</v>
      </c>
      <c r="J3154" t="s">
        <v>557</v>
      </c>
      <c r="K3154" t="s">
        <v>558</v>
      </c>
      <c r="L3154" t="s">
        <v>7769</v>
      </c>
      <c r="M3154" t="s">
        <v>7770</v>
      </c>
      <c r="N3154" t="s">
        <v>76</v>
      </c>
      <c r="O3154" t="s">
        <v>76</v>
      </c>
      <c r="P3154" t="s">
        <v>106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T3154" s="1" t="s">
        <v>78</v>
      </c>
      <c r="AU3154" s="1" t="s">
        <v>78</v>
      </c>
      <c r="AV3154" s="1" t="s">
        <v>78</v>
      </c>
      <c r="AW3154" s="1">
        <v>0</v>
      </c>
      <c r="AX3154" t="s">
        <v>558</v>
      </c>
    </row>
    <row r="3155" spans="1:50" x14ac:dyDescent="0.25">
      <c r="A3155" t="s">
        <v>8142</v>
      </c>
      <c r="B3155" t="s">
        <v>7765</v>
      </c>
      <c r="C3155" t="s">
        <v>76</v>
      </c>
      <c r="D3155" t="s">
        <v>8143</v>
      </c>
      <c r="E3155" t="s">
        <v>76</v>
      </c>
      <c r="F3155" t="s">
        <v>76</v>
      </c>
      <c r="G3155" t="s">
        <v>71</v>
      </c>
      <c r="H3155" t="s">
        <v>106</v>
      </c>
      <c r="I3155" t="s">
        <v>73</v>
      </c>
      <c r="J3155" t="s">
        <v>428</v>
      </c>
      <c r="K3155" t="s">
        <v>429</v>
      </c>
      <c r="L3155" t="s">
        <v>7769</v>
      </c>
      <c r="M3155" t="s">
        <v>7773</v>
      </c>
      <c r="N3155" t="s">
        <v>76</v>
      </c>
      <c r="O3155" t="s">
        <v>76</v>
      </c>
      <c r="P3155" t="s">
        <v>106</v>
      </c>
      <c r="Q3155">
        <v>1</v>
      </c>
      <c r="R3155">
        <v>1</v>
      </c>
      <c r="S3155">
        <v>1</v>
      </c>
      <c r="T3155">
        <v>1</v>
      </c>
      <c r="U3155">
        <v>1</v>
      </c>
      <c r="V3155">
        <v>1</v>
      </c>
      <c r="W3155">
        <v>1</v>
      </c>
      <c r="X3155">
        <v>1</v>
      </c>
      <c r="Y3155">
        <v>1</v>
      </c>
      <c r="Z3155">
        <v>1</v>
      </c>
      <c r="AA3155">
        <v>1</v>
      </c>
      <c r="AB3155">
        <v>1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T3155" s="1">
        <v>526.77</v>
      </c>
      <c r="AU3155" s="1">
        <v>526.77</v>
      </c>
      <c r="AV3155" s="1">
        <v>0</v>
      </c>
      <c r="AW3155" s="1">
        <v>526.77</v>
      </c>
      <c r="AX3155" t="s">
        <v>429</v>
      </c>
    </row>
    <row r="3156" spans="1:50" x14ac:dyDescent="0.25">
      <c r="A3156" t="s">
        <v>8144</v>
      </c>
      <c r="B3156" t="s">
        <v>7765</v>
      </c>
      <c r="C3156" t="s">
        <v>2911</v>
      </c>
      <c r="D3156" t="s">
        <v>8145</v>
      </c>
      <c r="E3156" t="s">
        <v>76</v>
      </c>
      <c r="F3156" t="s">
        <v>76</v>
      </c>
      <c r="G3156" t="s">
        <v>56</v>
      </c>
      <c r="H3156" t="s">
        <v>76</v>
      </c>
      <c r="I3156" t="s">
        <v>90</v>
      </c>
      <c r="J3156" t="s">
        <v>307</v>
      </c>
      <c r="K3156" t="s">
        <v>613</v>
      </c>
      <c r="L3156" t="s">
        <v>7769</v>
      </c>
      <c r="M3156" t="s">
        <v>7770</v>
      </c>
      <c r="N3156" t="s">
        <v>76</v>
      </c>
      <c r="O3156" t="s">
        <v>76</v>
      </c>
      <c r="P3156" t="s">
        <v>65</v>
      </c>
      <c r="Q3156">
        <v>293</v>
      </c>
      <c r="R3156">
        <v>293</v>
      </c>
      <c r="S3156">
        <v>293</v>
      </c>
      <c r="T3156">
        <v>293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246</v>
      </c>
      <c r="AG3156">
        <v>0</v>
      </c>
      <c r="AH3156">
        <v>0</v>
      </c>
      <c r="AI3156">
        <v>246</v>
      </c>
      <c r="AJ3156">
        <v>0</v>
      </c>
      <c r="AT3156" s="1">
        <v>417.96</v>
      </c>
      <c r="AU3156" s="1">
        <v>122462.28</v>
      </c>
      <c r="AV3156" s="1">
        <v>102818.15999999999</v>
      </c>
      <c r="AW3156" s="1">
        <v>0</v>
      </c>
      <c r="AX3156" t="s">
        <v>613</v>
      </c>
    </row>
    <row r="3157" spans="1:50" x14ac:dyDescent="0.25">
      <c r="A3157" t="s">
        <v>8146</v>
      </c>
      <c r="B3157" t="s">
        <v>7765</v>
      </c>
      <c r="C3157" t="s">
        <v>2911</v>
      </c>
      <c r="D3157" t="s">
        <v>8147</v>
      </c>
      <c r="E3157" t="s">
        <v>76</v>
      </c>
      <c r="F3157" t="s">
        <v>76</v>
      </c>
      <c r="G3157" t="s">
        <v>71</v>
      </c>
      <c r="H3157" t="s">
        <v>76</v>
      </c>
      <c r="I3157" t="s">
        <v>73</v>
      </c>
      <c r="J3157" t="s">
        <v>3356</v>
      </c>
      <c r="K3157" t="s">
        <v>3357</v>
      </c>
      <c r="L3157" t="s">
        <v>7769</v>
      </c>
      <c r="M3157" t="s">
        <v>7770</v>
      </c>
      <c r="N3157" t="s">
        <v>76</v>
      </c>
      <c r="O3157" t="s">
        <v>76</v>
      </c>
      <c r="P3157" t="s">
        <v>106</v>
      </c>
      <c r="Q3157">
        <v>50</v>
      </c>
      <c r="R3157">
        <v>50</v>
      </c>
      <c r="S3157">
        <v>50</v>
      </c>
      <c r="T3157">
        <v>50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102</v>
      </c>
      <c r="AG3157">
        <v>0</v>
      </c>
      <c r="AH3157">
        <v>0</v>
      </c>
      <c r="AI3157">
        <v>102</v>
      </c>
      <c r="AJ3157">
        <v>102</v>
      </c>
      <c r="AT3157" s="1">
        <v>417.35</v>
      </c>
      <c r="AU3157" s="1">
        <v>20867.5</v>
      </c>
      <c r="AV3157" s="1">
        <v>42569.700000000004</v>
      </c>
      <c r="AW3157" s="1">
        <v>0</v>
      </c>
      <c r="AX3157" t="s">
        <v>3357</v>
      </c>
    </row>
    <row r="3158" spans="1:50" x14ac:dyDescent="0.25">
      <c r="A3158" t="s">
        <v>8148</v>
      </c>
      <c r="B3158" t="s">
        <v>7765</v>
      </c>
      <c r="C3158" t="s">
        <v>2911</v>
      </c>
      <c r="D3158" t="s">
        <v>8149</v>
      </c>
      <c r="E3158" t="s">
        <v>76</v>
      </c>
      <c r="F3158" t="s">
        <v>76</v>
      </c>
      <c r="G3158" t="s">
        <v>71</v>
      </c>
      <c r="H3158" t="s">
        <v>76</v>
      </c>
      <c r="I3158" t="s">
        <v>674</v>
      </c>
      <c r="J3158" t="s">
        <v>7767</v>
      </c>
      <c r="K3158" t="s">
        <v>7768</v>
      </c>
      <c r="L3158" t="s">
        <v>7769</v>
      </c>
      <c r="M3158" t="s">
        <v>7770</v>
      </c>
      <c r="N3158" t="s">
        <v>76</v>
      </c>
      <c r="O3158" t="s">
        <v>76</v>
      </c>
      <c r="P3158" t="s">
        <v>106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56</v>
      </c>
      <c r="AG3158">
        <v>0</v>
      </c>
      <c r="AH3158">
        <v>0</v>
      </c>
      <c r="AI3158">
        <v>56</v>
      </c>
      <c r="AJ3158">
        <v>0</v>
      </c>
      <c r="AT3158" s="1">
        <v>334.96</v>
      </c>
      <c r="AU3158" s="1">
        <v>0</v>
      </c>
      <c r="AV3158" s="1">
        <v>18757.759999999998</v>
      </c>
      <c r="AW3158" s="1">
        <v>0</v>
      </c>
      <c r="AX3158" t="s">
        <v>7768</v>
      </c>
    </row>
    <row r="3159" spans="1:50" x14ac:dyDescent="0.25">
      <c r="A3159" t="s">
        <v>8150</v>
      </c>
      <c r="B3159" t="s">
        <v>7765</v>
      </c>
      <c r="C3159" t="s">
        <v>2911</v>
      </c>
      <c r="D3159" t="s">
        <v>8151</v>
      </c>
      <c r="E3159" t="s">
        <v>76</v>
      </c>
      <c r="F3159" t="s">
        <v>76</v>
      </c>
      <c r="G3159" t="s">
        <v>56</v>
      </c>
      <c r="H3159" t="s">
        <v>76</v>
      </c>
      <c r="I3159" t="s">
        <v>90</v>
      </c>
      <c r="J3159" t="s">
        <v>307</v>
      </c>
      <c r="K3159" t="s">
        <v>613</v>
      </c>
      <c r="L3159" t="s">
        <v>7769</v>
      </c>
      <c r="M3159" t="s">
        <v>7770</v>
      </c>
      <c r="N3159" t="s">
        <v>76</v>
      </c>
      <c r="O3159" t="s">
        <v>76</v>
      </c>
      <c r="P3159" t="s">
        <v>65</v>
      </c>
      <c r="Q3159">
        <v>123</v>
      </c>
      <c r="R3159">
        <v>123</v>
      </c>
      <c r="S3159">
        <v>123</v>
      </c>
      <c r="T3159">
        <v>123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96</v>
      </c>
      <c r="AG3159">
        <v>0</v>
      </c>
      <c r="AH3159">
        <v>0</v>
      </c>
      <c r="AI3159">
        <v>96</v>
      </c>
      <c r="AJ3159">
        <v>0</v>
      </c>
      <c r="AT3159" s="1">
        <v>449.21159999999998</v>
      </c>
      <c r="AU3159" s="1">
        <v>55253.0268</v>
      </c>
      <c r="AV3159" s="1">
        <v>43124.313599999994</v>
      </c>
      <c r="AW3159" s="1">
        <v>0</v>
      </c>
      <c r="AX3159" t="s">
        <v>613</v>
      </c>
    </row>
  </sheetData>
  <autoFilter ref="A1:AX3159"/>
  <conditionalFormatting sqref="A1:A1048576">
    <cfRule type="duplicateValues" dxfId="10" priority="1"/>
  </conditionalFormatting>
  <pageMargins left="0.7" right="0.7" top="0.75" bottom="0.75" header="0.3" footer="0.3"/>
  <pageSetup orientation="portrait" horizontalDpi="4294967293" verticalDpi="0" r:id="rId1"/>
  <headerFooter>
    <oddFooter>&amp;L&amp;"museo sans for dell,Bold"&amp;KAAAAAA                 Dell - Internal Use - Confidential</oddFooter>
    <evenFooter>&amp;L&amp;"museo sans for dell,Bold"&amp;KAAAAAA                 Dell - Internal Use - Confidential</evenFooter>
    <firstFooter>&amp;L&amp;"museo sans for dell,Bold"&amp;KAAAAAA                 Dell - Internal Use - Confidential</first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Global View</vt:lpstr>
      <vt:lpstr>Americas</vt:lpstr>
      <vt:lpstr>LATAM</vt:lpstr>
      <vt:lpstr>EMEA</vt:lpstr>
      <vt:lpstr>APJ</vt:lpstr>
      <vt:lpstr>Aging</vt:lpstr>
      <vt:lpstr>BMS Deck Summary</vt:lpstr>
      <vt:lpstr>Raw Data</vt:lpstr>
    </vt:vector>
  </TitlesOfParts>
  <Company>Dell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Kirk Xyrrus Villanueva</dc:creator>
  <cp:keywords>Internal Use</cp:keywords>
  <cp:lastModifiedBy>Kirk Xyrrus Villanueva</cp:lastModifiedBy>
  <dcterms:created xsi:type="dcterms:W3CDTF">2015-10-02T06:59:24Z</dcterms:created>
  <dcterms:modified xsi:type="dcterms:W3CDTF">2015-10-20T03:49:49Z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150ad7f5-e2cf-4f98-b2bf-8c1ccf4034b3</vt:lpwstr>
  </property>
  <property fmtid="{D5CDD505-2E9C-101B-9397-08002B2CF9AE}" pid="3" name="DellClassification">
    <vt:lpwstr>Internal Use</vt:lpwstr>
  </property>
  <property fmtid="{D5CDD505-2E9C-101B-9397-08002B2CF9AE}" pid="4" name="DellSubLabels">
    <vt:lpwstr/>
  </property>
  <property fmtid="{D5CDD505-2E9C-101B-9397-08002B2CF9AE}" pid="5" name="DellVisual Markings">
    <vt:lpwstr>Classification Footer</vt:lpwstr>
  </property>
  <property fmtid="{D5CDD505-2E9C-101B-9397-08002B2CF9AE}" pid="6" name="titusconfig">
    <vt:lpwstr>1.3APJ</vt:lpwstr>
  </property>
</Properties>
</file>