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D82860EA-3736-4B43-87BF-637C6A7C7FF0}" xr6:coauthVersionLast="45" xr6:coauthVersionMax="45" xr10:uidLastSave="{00000000-0000-0000-0000-000000000000}"/>
  <bookViews>
    <workbookView xWindow="-108" yWindow="-108" windowWidth="23256" windowHeight="12576" tabRatio="649" xr2:uid="{00000000-000D-0000-FFFF-FFFF00000000}"/>
  </bookViews>
  <sheets>
    <sheet name="Spark_0.5Th_1R" sheetId="1" r:id="rId1"/>
    <sheet name="Hadoop_5Th_1R" sheetId="3" r:id="rId2"/>
    <sheet name="Hadoop_0.5Th_1R_Comb" sheetId="6" r:id="rId3"/>
    <sheet name="Hadoop_5Th_1R_Comb" sheetId="5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6" i="3" l="1"/>
  <c r="J46" i="3"/>
  <c r="F47" i="3"/>
  <c r="J47" i="3"/>
  <c r="F48" i="3"/>
  <c r="J48" i="3"/>
  <c r="F49" i="3"/>
  <c r="J49" i="3"/>
  <c r="F50" i="3"/>
  <c r="J50" i="3"/>
  <c r="F51" i="3"/>
  <c r="J51" i="3"/>
  <c r="F52" i="3"/>
  <c r="J52" i="3"/>
  <c r="F53" i="3"/>
  <c r="J53" i="3"/>
  <c r="F54" i="3"/>
  <c r="J54" i="3"/>
  <c r="F56" i="3"/>
  <c r="J56" i="3"/>
  <c r="F57" i="3"/>
  <c r="J57" i="3"/>
  <c r="G48" i="1"/>
  <c r="J48" i="1"/>
  <c r="G49" i="1"/>
  <c r="J49" i="1"/>
  <c r="G50" i="1"/>
  <c r="J50" i="1"/>
  <c r="G51" i="1"/>
  <c r="J51" i="1"/>
  <c r="G52" i="1"/>
  <c r="J52" i="1"/>
  <c r="G53" i="1"/>
  <c r="J53" i="1"/>
  <c r="G55" i="1"/>
  <c r="J55" i="1"/>
  <c r="G56" i="1"/>
  <c r="J56" i="1"/>
  <c r="G57" i="1"/>
  <c r="J57" i="1"/>
  <c r="G58" i="1"/>
  <c r="J58" i="1"/>
  <c r="G59" i="1"/>
  <c r="J59" i="1"/>
  <c r="J8" i="6"/>
  <c r="J9" i="6"/>
  <c r="J10" i="6"/>
  <c r="J11" i="6"/>
  <c r="J12" i="6"/>
  <c r="J13" i="6"/>
  <c r="J14" i="6"/>
  <c r="J15" i="6"/>
  <c r="J17" i="6"/>
  <c r="J18" i="6"/>
  <c r="J7" i="6"/>
  <c r="F8" i="6"/>
  <c r="F9" i="6"/>
  <c r="F10" i="6"/>
  <c r="F11" i="6"/>
  <c r="F12" i="6"/>
  <c r="F13" i="6"/>
  <c r="F14" i="6"/>
  <c r="F15" i="6"/>
  <c r="F17" i="6"/>
  <c r="F18" i="6"/>
  <c r="F7" i="6"/>
  <c r="J18" i="5"/>
  <c r="F18" i="5"/>
  <c r="J17" i="5"/>
  <c r="F17" i="5"/>
  <c r="J14" i="5"/>
  <c r="F14" i="5"/>
  <c r="J13" i="5"/>
  <c r="F13" i="5"/>
  <c r="J12" i="5"/>
  <c r="F12" i="5"/>
  <c r="J11" i="5"/>
  <c r="F11" i="5"/>
  <c r="J10" i="5"/>
  <c r="F10" i="5"/>
  <c r="J9" i="5"/>
  <c r="F9" i="5"/>
  <c r="J8" i="5"/>
  <c r="F8" i="5"/>
  <c r="J7" i="5"/>
  <c r="F7" i="5"/>
  <c r="J18" i="3"/>
  <c r="F18" i="3"/>
  <c r="J17" i="3"/>
  <c r="F17" i="3"/>
  <c r="J15" i="3"/>
  <c r="F15" i="3"/>
  <c r="J14" i="3"/>
  <c r="F14" i="3"/>
  <c r="J13" i="3"/>
  <c r="F13" i="3"/>
  <c r="J12" i="3"/>
  <c r="F12" i="3"/>
  <c r="J11" i="3"/>
  <c r="F11" i="3"/>
  <c r="J10" i="3"/>
  <c r="F10" i="3"/>
  <c r="J9" i="3"/>
  <c r="F9" i="3"/>
  <c r="J8" i="3"/>
  <c r="F8" i="3"/>
  <c r="J7" i="3"/>
  <c r="F7" i="3"/>
  <c r="F18" i="1"/>
  <c r="G18" i="1" s="1"/>
  <c r="J18" i="1" s="1"/>
  <c r="G17" i="1"/>
  <c r="J17" i="1" s="1"/>
  <c r="G16" i="1"/>
  <c r="J16" i="1" s="1"/>
  <c r="G15" i="1"/>
  <c r="J15" i="1" s="1"/>
  <c r="G14" i="1"/>
  <c r="J14" i="1" s="1"/>
  <c r="G13" i="1"/>
  <c r="J13" i="1" s="1"/>
  <c r="J12" i="1"/>
  <c r="G12" i="1"/>
  <c r="G11" i="1"/>
  <c r="J11" i="1" s="1"/>
  <c r="G10" i="1"/>
  <c r="J10" i="1" s="1"/>
  <c r="G9" i="1"/>
  <c r="J9" i="1" s="1"/>
  <c r="G8" i="1"/>
  <c r="J8" i="1" s="1"/>
  <c r="G7" i="1"/>
  <c r="J7" i="1" s="1"/>
</calcChain>
</file>

<file path=xl/sharedStrings.xml><?xml version="1.0" encoding="utf-8"?>
<sst xmlns="http://schemas.openxmlformats.org/spreadsheetml/2006/main" count="83" uniqueCount="38">
  <si>
    <t>Spark: 0.5-Threshold, 1 Reducer</t>
  </si>
  <si>
    <t>Samples</t>
  </si>
  <si>
    <t>Clusters</t>
  </si>
  <si>
    <t>Dimensions</t>
  </si>
  <si>
    <t>Time (sec)</t>
  </si>
  <si>
    <t>Iterations</t>
  </si>
  <si>
    <t>Reducers</t>
  </si>
  <si>
    <t>0:00:09.778527</t>
  </si>
  <si>
    <t>0:00:10.752956</t>
  </si>
  <si>
    <t>0:01:00.694283</t>
  </si>
  <si>
    <t>0:00:12.131203</t>
  </si>
  <si>
    <t>0:00:16.551430</t>
  </si>
  <si>
    <t>0:02:34.456132</t>
  </si>
  <si>
    <t>0:00:14.547581</t>
  </si>
  <si>
    <t>0:00:32.278054</t>
  </si>
  <si>
    <t>0:10:06.455198</t>
  </si>
  <si>
    <t>0:00:15.571780</t>
  </si>
  <si>
    <t>0:01:20.699565</t>
  </si>
  <si>
    <t>0:14:14.504260</t>
  </si>
  <si>
    <t>Spark: 0.5-Threshold, more Reducers</t>
  </si>
  <si>
    <t>0:00:13.905124</t>
  </si>
  <si>
    <t>0:00:12.234468</t>
  </si>
  <si>
    <t>0:00:37.582559</t>
  </si>
  <si>
    <t>0:00:10.160331</t>
  </si>
  <si>
    <t>0:00:18.018745</t>
  </si>
  <si>
    <t>0:02:44.300297</t>
  </si>
  <si>
    <t>0:00:39.335816</t>
  </si>
  <si>
    <t>0:10:18.375070</t>
  </si>
  <si>
    <t>0:00:21.368361</t>
  </si>
  <si>
    <t>0:01:25.848319</t>
  </si>
  <si>
    <t>0:20:23.286665</t>
  </si>
  <si>
    <t>Hadoop: 5-Threshold, 1 Reducer</t>
  </si>
  <si>
    <t>Time (min)</t>
  </si>
  <si>
    <t>Hadoop: 5-Threshold, more Reducers</t>
  </si>
  <si>
    <t>Hadoop: 5-threshold, 1 Reducer, using Combiner</t>
  </si>
  <si>
    <t>Hadoop: 0.5-threshold, 1 Reducer, using Combiner</t>
  </si>
  <si>
    <t>Time (msec)</t>
  </si>
  <si>
    <t>Iteration mean time (msec)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</si>
</sst>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Spark: 0.5-Threshold, 7 Clusters, 1 Reducer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Dimensions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Spark_0.5Th_1R!$B$7:$B$9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Spark_0.5Th_1R!$J$7:$J$9</c:f>
              <c:numCache>
                <c:formatCode>0</c:formatCode>
                <c:ptCount val="3"/>
                <c:pt idx="0">
                  <c:v>1222.315875</c:v>
                </c:pt>
                <c:pt idx="1">
                  <c:v>3584.3186666666666</c:v>
                </c:pt>
                <c:pt idx="2">
                  <c:v>20231.427666666666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45-4934-BB8B-4A6CFEBF7F27}"/>
            </c:ext>
          </c:extLst>
        </c:ser>
        <c:ser>
          <c:idx val="1"/>
          <c:order val="1"/>
          <c:tx>
            <c:v>7 Dimensions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Spark_0.5Th_1R!$B$7:$B$9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Spark_0.5Th_1R!$J$10:$J$12</c:f>
              <c:numCache>
                <c:formatCode>0</c:formatCode>
                <c:ptCount val="3"/>
                <c:pt idx="0">
                  <c:v>1516.4003749999999</c:v>
                </c:pt>
                <c:pt idx="1">
                  <c:v>5517.1433333333334</c:v>
                </c:pt>
                <c:pt idx="2">
                  <c:v>38614.032999999996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45-4934-BB8B-4A6CFEBF7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059034"/>
        <c:axId val="94611597"/>
      </c:barChart>
      <c:catAx>
        <c:axId val="940590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Samples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94611597"/>
        <c:crosses val="autoZero"/>
        <c:auto val="1"/>
        <c:lblAlgn val="ctr"/>
        <c:lblOffset val="100"/>
        <c:noMultiLvlLbl val="0"/>
      </c:catAx>
      <c:valAx>
        <c:axId val="9461159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Iteration mean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9405903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Spark: 0.5-Threshold, 13 Clusters, 1 Reducer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Dimensions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Spark_0.5Th_1R!$B$13:$B$15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Spark_0.5Th_1R!$J$13:$J$15</c:f>
              <c:numCache>
                <c:formatCode>0</c:formatCode>
                <c:ptCount val="3"/>
                <c:pt idx="0">
                  <c:v>1119.0446923076922</c:v>
                </c:pt>
                <c:pt idx="1">
                  <c:v>4034.7567499999996</c:v>
                </c:pt>
                <c:pt idx="2">
                  <c:v>31918.694631578946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7-4816-86EF-09AEB7F769E2}"/>
            </c:ext>
          </c:extLst>
        </c:ser>
        <c:ser>
          <c:idx val="1"/>
          <c:order val="1"/>
          <c:tx>
            <c:v>7 Dimensions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Spark_0.5Th_1R!$B$13:$B$15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Spark_0.5Th_1R!$J$16:$J$18</c:f>
              <c:numCache>
                <c:formatCode>0</c:formatCode>
                <c:ptCount val="3"/>
                <c:pt idx="0">
                  <c:v>1730.1977777777779</c:v>
                </c:pt>
                <c:pt idx="1">
                  <c:v>7336.324090909091</c:v>
                </c:pt>
                <c:pt idx="2">
                  <c:v>34180.170400000003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97-4816-86EF-09AEB7F76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92146"/>
        <c:axId val="65888663"/>
      </c:barChart>
      <c:catAx>
        <c:axId val="6689214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Samples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65888663"/>
        <c:crosses val="autoZero"/>
        <c:auto val="1"/>
        <c:lblAlgn val="ctr"/>
        <c:lblOffset val="100"/>
        <c:noMultiLvlLbl val="0"/>
      </c:catAx>
      <c:valAx>
        <c:axId val="658886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Iteration mean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6689214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Spark: 0.5-Threshold, 7 Clusters, 7 Reducers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Dimensions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Spark_0.5Th_1R!$B$48:$B$50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Spark_0.5Th_1R!$J$48:$J$50</c:f>
              <c:numCache>
                <c:formatCode>0</c:formatCode>
                <c:ptCount val="3"/>
                <c:pt idx="0">
                  <c:v>1986.4462857142858</c:v>
                </c:pt>
                <c:pt idx="1">
                  <c:v>4078.1559999999995</c:v>
                </c:pt>
                <c:pt idx="2">
                  <c:v>12527.519666666667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2-4FB5-9AB7-77FB8B1E9DAA}"/>
            </c:ext>
          </c:extLst>
        </c:ser>
        <c:ser>
          <c:idx val="1"/>
          <c:order val="1"/>
          <c:tx>
            <c:v>7 Dimensions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Spark_0.5Th_1R!$B$48:$B$50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Spark_0.5Th_1R!$J$51:$J$53</c:f>
              <c:numCache>
                <c:formatCode>0</c:formatCode>
                <c:ptCount val="3"/>
                <c:pt idx="0">
                  <c:v>1270.041375</c:v>
                </c:pt>
                <c:pt idx="1">
                  <c:v>6006.248333333333</c:v>
                </c:pt>
                <c:pt idx="2">
                  <c:v>41075.074249999998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2-4FB5-9AB7-77FB8B1E9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6873"/>
        <c:axId val="85589020"/>
      </c:barChart>
      <c:catAx>
        <c:axId val="183687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Samples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85589020"/>
        <c:crosses val="autoZero"/>
        <c:auto val="1"/>
        <c:lblAlgn val="ctr"/>
        <c:lblOffset val="100"/>
        <c:noMultiLvlLbl val="0"/>
      </c:catAx>
      <c:valAx>
        <c:axId val="8558902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Iteration mean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183687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Hadoop: 5-Threshold, 7 Clusters, 1 Reducer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Dimensions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Hadoop_5Th_1R!$B$7:$B$9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Hadoop_5Th_1R!$J$7:$J$9</c:f>
              <c:numCache>
                <c:formatCode>0</c:formatCode>
                <c:ptCount val="3"/>
                <c:pt idx="0">
                  <c:v>20376.846153846152</c:v>
                </c:pt>
                <c:pt idx="1">
                  <c:v>20448.470588235294</c:v>
                </c:pt>
                <c:pt idx="2">
                  <c:v>21347.175438596492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B4-47A5-A5BA-3FD318F03D4F}"/>
            </c:ext>
          </c:extLst>
        </c:ser>
        <c:ser>
          <c:idx val="1"/>
          <c:order val="1"/>
          <c:tx>
            <c:v>7 Dimensions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Hadoop_5Th_1R!$B$7:$B$9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Hadoop_5Th_1R!$J$10:$J$12</c:f>
              <c:numCache>
                <c:formatCode>0</c:formatCode>
                <c:ptCount val="3"/>
                <c:pt idx="0">
                  <c:v>20425.785714285714</c:v>
                </c:pt>
                <c:pt idx="1">
                  <c:v>20778.599999999999</c:v>
                </c:pt>
                <c:pt idx="2">
                  <c:v>21615.720930232557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B4-47A5-A5BA-3FD318F03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98196"/>
        <c:axId val="34184496"/>
      </c:barChart>
      <c:catAx>
        <c:axId val="303981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Samples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34184496"/>
        <c:crosses val="autoZero"/>
        <c:auto val="1"/>
        <c:lblAlgn val="ctr"/>
        <c:lblOffset val="100"/>
        <c:noMultiLvlLbl val="0"/>
      </c:catAx>
      <c:valAx>
        <c:axId val="341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Iteration mean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30398196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Hadoop: 5-Threshold, 7 Clusters, 7 Reducers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Dimensions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Hadoop_5Th_1R!$B$46:$B$48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Hadoop_5Th_1R!$J$46:$J$48</c:f>
              <c:numCache>
                <c:formatCode>0</c:formatCode>
                <c:ptCount val="3"/>
                <c:pt idx="0">
                  <c:v>24280.732673267328</c:v>
                </c:pt>
                <c:pt idx="1">
                  <c:v>24369.534653465347</c:v>
                </c:pt>
                <c:pt idx="2">
                  <c:v>24567.980198019803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A-43E7-802C-75995013872C}"/>
            </c:ext>
          </c:extLst>
        </c:ser>
        <c:ser>
          <c:idx val="1"/>
          <c:order val="1"/>
          <c:tx>
            <c:v>7 Dimensions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Hadoop_5Th_1R!$B$46:$B$48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Hadoop_5Th_1R!$J$49:$J$51</c:f>
              <c:numCache>
                <c:formatCode>0</c:formatCode>
                <c:ptCount val="3"/>
                <c:pt idx="0">
                  <c:v>24818.445544554455</c:v>
                </c:pt>
                <c:pt idx="1">
                  <c:v>25308.534653465347</c:v>
                </c:pt>
                <c:pt idx="2">
                  <c:v>25263.009900990099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A-43E7-802C-759950138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30187"/>
        <c:axId val="540186"/>
      </c:barChart>
      <c:catAx>
        <c:axId val="615301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Samples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540186"/>
        <c:crosses val="autoZero"/>
        <c:auto val="1"/>
        <c:lblAlgn val="ctr"/>
        <c:lblOffset val="100"/>
        <c:noMultiLvlLbl val="0"/>
      </c:catAx>
      <c:valAx>
        <c:axId val="54018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Iteration mean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6153018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Hadoop 0.5-Threshold, 7 Clusters, 1 Reducer + Combiner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Dimensions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Hadoop_0.5Th_1R_Comb!$B$7:$B$9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Hadoop_0.5Th_1R_Comb!$J$7:$J$9</c:f>
              <c:numCache>
                <c:formatCode>0</c:formatCode>
                <c:ptCount val="3"/>
                <c:pt idx="0">
                  <c:v>21897.823529411766</c:v>
                </c:pt>
                <c:pt idx="1">
                  <c:v>20891</c:v>
                </c:pt>
                <c:pt idx="2">
                  <c:v>22068.438596491229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D-421E-B02A-DBA062CB5196}"/>
            </c:ext>
          </c:extLst>
        </c:ser>
        <c:ser>
          <c:idx val="1"/>
          <c:order val="1"/>
          <c:tx>
            <c:v>7 Dimensions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Hadoop_0.5Th_1R_Comb!$J$10:$J$12</c:f>
              <c:numCache>
                <c:formatCode>0</c:formatCode>
                <c:ptCount val="3"/>
                <c:pt idx="0">
                  <c:v>21700.888888888891</c:v>
                </c:pt>
                <c:pt idx="1">
                  <c:v>21490.333333333332</c:v>
                </c:pt>
                <c:pt idx="2">
                  <c:v>22947.682352941178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D-421E-B02A-DBA062CB51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4222447"/>
        <c:axId val="1904829487"/>
      </c:barChart>
      <c:catAx>
        <c:axId val="201422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04829487"/>
        <c:crosses val="autoZero"/>
        <c:auto val="1"/>
        <c:lblAlgn val="ctr"/>
        <c:lblOffset val="100"/>
        <c:noMultiLvlLbl val="0"/>
      </c:catAx>
      <c:valAx>
        <c:axId val="190482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mean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1422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Hadoop 5-Threshold, 7 Clusters, 1 Reducer, +  Combiner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3 Dimensions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Hadoop_5Th_1R_Comb!$B$7:$B$9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Hadoop_5Th_1R_Comb!$J$7:$J$9</c:f>
              <c:numCache>
                <c:formatCode>0</c:formatCode>
                <c:ptCount val="3"/>
                <c:pt idx="0">
                  <c:v>21610.545454545456</c:v>
                </c:pt>
                <c:pt idx="1">
                  <c:v>21762.55</c:v>
                </c:pt>
                <c:pt idx="2">
                  <c:v>22236.36842105263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4-441D-91BC-BA72D1A0C672}"/>
            </c:ext>
          </c:extLst>
        </c:ser>
        <c:ser>
          <c:idx val="1"/>
          <c:order val="1"/>
          <c:tx>
            <c:v>7 Dimensions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Hadoop_5Th_1R_Comb!$B$7:$B$9</c:f>
              <c:numCache>
                <c:formatCode>General</c:formatCode>
                <c:ptCount val="3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</c:numCache>
            </c:numRef>
          </c:cat>
          <c:val>
            <c:numRef>
              <c:f>Hadoop_5Th_1R_Comb!$J$10:$J$12</c:f>
              <c:numCache>
                <c:formatCode>0</c:formatCode>
                <c:ptCount val="3"/>
                <c:pt idx="0">
                  <c:v>21665</c:v>
                </c:pt>
                <c:pt idx="1">
                  <c:v>21879.16</c:v>
                </c:pt>
                <c:pt idx="2">
                  <c:v>22897.931506849316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C4-441D-91BC-BA72D1A0C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58687"/>
        <c:axId val="59072903"/>
      </c:barChart>
      <c:catAx>
        <c:axId val="703586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Samples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59072903"/>
        <c:crosses val="autoZero"/>
        <c:auto val="1"/>
        <c:lblAlgn val="ctr"/>
        <c:lblOffset val="100"/>
        <c:noMultiLvlLbl val="0"/>
      </c:catAx>
      <c:valAx>
        <c:axId val="590729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US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US" sz="1000" b="0" strike="noStrike" spc="-1">
                    <a:solidFill>
                      <a:srgbClr val="595959"/>
                    </a:solidFill>
                    <a:latin typeface="Calibri"/>
                  </a:rPr>
                  <a:t>Iteration mean time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7035868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868560</xdr:colOff>
      <xdr:row>20</xdr:row>
      <xdr:rowOff>49425</xdr:rowOff>
    </xdr:from>
    <xdr:to>
      <xdr:col>5</xdr:col>
      <xdr:colOff>223249</xdr:colOff>
      <xdr:row>38</xdr:row>
      <xdr:rowOff>56625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533520</xdr:colOff>
      <xdr:row>20</xdr:row>
      <xdr:rowOff>68760</xdr:rowOff>
    </xdr:from>
    <xdr:to>
      <xdr:col>10</xdr:col>
      <xdr:colOff>388</xdr:colOff>
      <xdr:row>38</xdr:row>
      <xdr:rowOff>75960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1196280</xdr:colOff>
      <xdr:row>60</xdr:row>
      <xdr:rowOff>99000</xdr:rowOff>
    </xdr:from>
    <xdr:ext cx="4571520" cy="3032280"/>
    <xdr:graphicFrame macro="">
      <xdr:nvGraphicFramePr>
        <xdr:cNvPr id="4" name="Grafico 2">
          <a:extLst>
            <a:ext uri="{FF2B5EF4-FFF2-40B4-BE49-F238E27FC236}">
              <a16:creationId xmlns:a16="http://schemas.microsoft.com/office/drawing/2014/main" id="{456B5EF3-CBCB-48CD-A18B-4B157747B2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533520</xdr:colOff>
      <xdr:row>19</xdr:row>
      <xdr:rowOff>45720</xdr:rowOff>
    </xdr:from>
    <xdr:to>
      <xdr:col>5</xdr:col>
      <xdr:colOff>868320</xdr:colOff>
      <xdr:row>36</xdr:row>
      <xdr:rowOff>121680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358200</xdr:colOff>
      <xdr:row>58</xdr:row>
      <xdr:rowOff>30600</xdr:rowOff>
    </xdr:from>
    <xdr:ext cx="4548720" cy="3360240"/>
    <xdr:graphicFrame macro="">
      <xdr:nvGraphicFramePr>
        <xdr:cNvPr id="4" name="Grafico 1">
          <a:extLst>
            <a:ext uri="{FF2B5EF4-FFF2-40B4-BE49-F238E27FC236}">
              <a16:creationId xmlns:a16="http://schemas.microsoft.com/office/drawing/2014/main" id="{8BABEE2C-73BC-4283-A301-A3E455A34C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68580</xdr:colOff>
      <xdr:row>19</xdr:row>
      <xdr:rowOff>76200</xdr:rowOff>
    </xdr:from>
    <xdr:to>
      <xdr:col>5</xdr:col>
      <xdr:colOff>853440</xdr:colOff>
      <xdr:row>37</xdr:row>
      <xdr:rowOff>129540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F1BA265-FEBD-40A6-80E2-84F32CFF1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7560</xdr:colOff>
      <xdr:row>19</xdr:row>
      <xdr:rowOff>76320</xdr:rowOff>
    </xdr:from>
    <xdr:to>
      <xdr:col>6</xdr:col>
      <xdr:colOff>480</xdr:colOff>
      <xdr:row>37</xdr:row>
      <xdr:rowOff>121680</xdr:rowOff>
    </xdr:to>
    <xdr:graphicFrame macro="">
      <xdr:nvGraphicFramePr>
        <xdr:cNvPr id="5" name="Grafico 1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59"/>
  <sheetViews>
    <sheetView tabSelected="1" topLeftCell="A22" zoomScale="85" zoomScaleNormal="85" workbookViewId="0">
      <selection activeCell="G41" sqref="G41"/>
    </sheetView>
  </sheetViews>
  <sheetFormatPr defaultColWidth="8.5546875" defaultRowHeight="14.4" x14ac:dyDescent="0.3"/>
  <cols>
    <col min="2" max="2" width="18.6640625" customWidth="1"/>
    <col min="3" max="3" width="17.5546875" customWidth="1"/>
    <col min="4" max="4" width="17.109375" customWidth="1"/>
    <col min="5" max="5" width="22.77734375" customWidth="1"/>
    <col min="6" max="6" width="16.6640625" customWidth="1"/>
    <col min="7" max="7" width="20.44140625" customWidth="1"/>
    <col min="8" max="8" width="13.21875" customWidth="1"/>
    <col min="9" max="9" width="15.44140625" customWidth="1"/>
    <col min="10" max="10" width="28.109375" customWidth="1"/>
    <col min="11" max="11" width="37.88671875" customWidth="1"/>
    <col min="12" max="12" width="52" customWidth="1"/>
  </cols>
  <sheetData>
    <row r="3" spans="2:10" ht="39" customHeight="1" x14ac:dyDescent="0.3">
      <c r="B3" s="1" t="s">
        <v>0</v>
      </c>
      <c r="C3" s="1"/>
      <c r="D3" s="1"/>
      <c r="E3" s="1"/>
      <c r="F3" s="1"/>
      <c r="G3" s="1"/>
      <c r="H3" s="1"/>
      <c r="I3" s="1"/>
      <c r="J3" s="1"/>
    </row>
    <row r="5" spans="2:10" x14ac:dyDescent="0.3">
      <c r="B5" s="2" t="s">
        <v>1</v>
      </c>
      <c r="C5" s="2" t="s">
        <v>2</v>
      </c>
      <c r="D5" s="2" t="s">
        <v>3</v>
      </c>
      <c r="E5" s="2" t="s">
        <v>32</v>
      </c>
      <c r="F5" s="2" t="s">
        <v>4</v>
      </c>
      <c r="G5" s="2" t="s">
        <v>36</v>
      </c>
      <c r="H5" s="2" t="s">
        <v>5</v>
      </c>
      <c r="I5" s="2" t="s">
        <v>6</v>
      </c>
      <c r="J5" s="2" t="s">
        <v>37</v>
      </c>
    </row>
    <row r="7" spans="2:10" x14ac:dyDescent="0.3">
      <c r="B7">
        <v>1000</v>
      </c>
      <c r="C7" s="2">
        <v>7</v>
      </c>
      <c r="D7" s="2">
        <v>3</v>
      </c>
      <c r="E7" s="2" t="s">
        <v>7</v>
      </c>
      <c r="F7" s="3">
        <v>9.7785270000000004</v>
      </c>
      <c r="G7" s="2">
        <f t="shared" ref="G7:G18" si="0">F7*1000</f>
        <v>9778.527</v>
      </c>
      <c r="H7" s="2">
        <v>8</v>
      </c>
      <c r="I7" s="2">
        <v>1</v>
      </c>
      <c r="J7" s="4">
        <f t="shared" ref="J7:J18" si="1">G7/H7</f>
        <v>1222.315875</v>
      </c>
    </row>
    <row r="8" spans="2:10" x14ac:dyDescent="0.3">
      <c r="B8">
        <v>10000</v>
      </c>
      <c r="C8" s="2">
        <v>7</v>
      </c>
      <c r="D8" s="2">
        <v>3</v>
      </c>
      <c r="E8" s="2" t="s">
        <v>8</v>
      </c>
      <c r="F8" s="3">
        <v>10.752955999999999</v>
      </c>
      <c r="G8" s="2">
        <f t="shared" si="0"/>
        <v>10752.956</v>
      </c>
      <c r="H8" s="2">
        <v>3</v>
      </c>
      <c r="I8" s="2">
        <v>1</v>
      </c>
      <c r="J8" s="4">
        <f t="shared" si="1"/>
        <v>3584.3186666666666</v>
      </c>
    </row>
    <row r="9" spans="2:10" x14ac:dyDescent="0.3">
      <c r="B9">
        <v>100000</v>
      </c>
      <c r="C9" s="2">
        <v>7</v>
      </c>
      <c r="D9" s="2">
        <v>3</v>
      </c>
      <c r="E9" s="5" t="s">
        <v>9</v>
      </c>
      <c r="F9" s="3">
        <v>60.694282999999999</v>
      </c>
      <c r="G9" s="2">
        <f t="shared" si="0"/>
        <v>60694.282999999996</v>
      </c>
      <c r="H9" s="2">
        <v>3</v>
      </c>
      <c r="I9" s="2">
        <v>1</v>
      </c>
      <c r="J9" s="4">
        <f t="shared" si="1"/>
        <v>20231.427666666666</v>
      </c>
    </row>
    <row r="10" spans="2:10" x14ac:dyDescent="0.3">
      <c r="B10">
        <v>1000</v>
      </c>
      <c r="C10" s="2">
        <v>7</v>
      </c>
      <c r="D10" s="2">
        <v>7</v>
      </c>
      <c r="E10" s="2" t="s">
        <v>10</v>
      </c>
      <c r="F10" s="3">
        <v>12.131202999999999</v>
      </c>
      <c r="G10" s="2">
        <f t="shared" si="0"/>
        <v>12131.203</v>
      </c>
      <c r="H10" s="2">
        <v>8</v>
      </c>
      <c r="I10" s="2">
        <v>1</v>
      </c>
      <c r="J10" s="4">
        <f t="shared" si="1"/>
        <v>1516.4003749999999</v>
      </c>
    </row>
    <row r="11" spans="2:10" x14ac:dyDescent="0.3">
      <c r="B11">
        <v>10000</v>
      </c>
      <c r="C11" s="2">
        <v>7</v>
      </c>
      <c r="D11" s="2">
        <v>7</v>
      </c>
      <c r="E11" s="2" t="s">
        <v>11</v>
      </c>
      <c r="F11" s="3">
        <v>16.55143</v>
      </c>
      <c r="G11" s="2">
        <f t="shared" si="0"/>
        <v>16551.43</v>
      </c>
      <c r="H11" s="2">
        <v>3</v>
      </c>
      <c r="I11" s="2">
        <v>1</v>
      </c>
      <c r="J11" s="4">
        <f t="shared" si="1"/>
        <v>5517.1433333333334</v>
      </c>
    </row>
    <row r="12" spans="2:10" x14ac:dyDescent="0.3">
      <c r="B12">
        <v>100000</v>
      </c>
      <c r="C12" s="2">
        <v>7</v>
      </c>
      <c r="D12" s="2">
        <v>7</v>
      </c>
      <c r="E12" s="5" t="s">
        <v>12</v>
      </c>
      <c r="F12" s="3">
        <v>154.456132</v>
      </c>
      <c r="G12" s="2">
        <f t="shared" si="0"/>
        <v>154456.13199999998</v>
      </c>
      <c r="H12" s="2">
        <v>4</v>
      </c>
      <c r="I12" s="2">
        <v>1</v>
      </c>
      <c r="J12" s="4">
        <f t="shared" si="1"/>
        <v>38614.032999999996</v>
      </c>
    </row>
    <row r="13" spans="2:10" x14ac:dyDescent="0.3">
      <c r="B13">
        <v>1000</v>
      </c>
      <c r="C13" s="2">
        <v>13</v>
      </c>
      <c r="D13" s="2">
        <v>3</v>
      </c>
      <c r="E13" s="2" t="s">
        <v>13</v>
      </c>
      <c r="F13" s="3">
        <v>14.547580999999999</v>
      </c>
      <c r="G13" s="2">
        <f t="shared" si="0"/>
        <v>14547.580999999998</v>
      </c>
      <c r="H13" s="2">
        <v>13</v>
      </c>
      <c r="I13" s="2">
        <v>1</v>
      </c>
      <c r="J13" s="4">
        <f t="shared" si="1"/>
        <v>1119.0446923076922</v>
      </c>
    </row>
    <row r="14" spans="2:10" x14ac:dyDescent="0.3">
      <c r="B14">
        <v>10000</v>
      </c>
      <c r="C14" s="2">
        <v>13</v>
      </c>
      <c r="D14" s="2">
        <v>3</v>
      </c>
      <c r="E14" s="5" t="s">
        <v>14</v>
      </c>
      <c r="F14" s="3">
        <v>32.278053999999997</v>
      </c>
      <c r="G14" s="2">
        <f t="shared" si="0"/>
        <v>32278.053999999996</v>
      </c>
      <c r="H14" s="2">
        <v>8</v>
      </c>
      <c r="I14" s="2">
        <v>1</v>
      </c>
      <c r="J14" s="4">
        <f t="shared" si="1"/>
        <v>4034.7567499999996</v>
      </c>
    </row>
    <row r="15" spans="2:10" x14ac:dyDescent="0.3">
      <c r="B15">
        <v>100000</v>
      </c>
      <c r="C15" s="2">
        <v>13</v>
      </c>
      <c r="D15" s="2">
        <v>3</v>
      </c>
      <c r="E15" s="5" t="s">
        <v>15</v>
      </c>
      <c r="F15" s="3">
        <v>606.455198</v>
      </c>
      <c r="G15" s="2">
        <f t="shared" si="0"/>
        <v>606455.19799999997</v>
      </c>
      <c r="H15" s="2">
        <v>19</v>
      </c>
      <c r="I15" s="2">
        <v>1</v>
      </c>
      <c r="J15" s="4">
        <f t="shared" si="1"/>
        <v>31918.694631578946</v>
      </c>
    </row>
    <row r="16" spans="2:10" x14ac:dyDescent="0.3">
      <c r="B16">
        <v>1000</v>
      </c>
      <c r="C16" s="2">
        <v>13</v>
      </c>
      <c r="D16" s="2">
        <v>7</v>
      </c>
      <c r="E16" s="2" t="s">
        <v>16</v>
      </c>
      <c r="F16" s="3">
        <v>15.57178</v>
      </c>
      <c r="G16" s="2">
        <f t="shared" si="0"/>
        <v>15571.78</v>
      </c>
      <c r="H16" s="2">
        <v>9</v>
      </c>
      <c r="I16" s="2">
        <v>1</v>
      </c>
      <c r="J16" s="4">
        <f t="shared" si="1"/>
        <v>1730.1977777777779</v>
      </c>
    </row>
    <row r="17" spans="2:10" x14ac:dyDescent="0.3">
      <c r="B17">
        <v>10000</v>
      </c>
      <c r="C17" s="2">
        <v>13</v>
      </c>
      <c r="D17" s="2">
        <v>7</v>
      </c>
      <c r="E17" s="5" t="s">
        <v>17</v>
      </c>
      <c r="F17" s="3">
        <v>80.699565000000007</v>
      </c>
      <c r="G17" s="2">
        <f t="shared" si="0"/>
        <v>80699.565000000002</v>
      </c>
      <c r="H17" s="2">
        <v>11</v>
      </c>
      <c r="I17" s="2">
        <v>1</v>
      </c>
      <c r="J17" s="4">
        <f t="shared" si="1"/>
        <v>7336.324090909091</v>
      </c>
    </row>
    <row r="18" spans="2:10" x14ac:dyDescent="0.3">
      <c r="B18">
        <v>100000</v>
      </c>
      <c r="C18" s="2">
        <v>13</v>
      </c>
      <c r="D18" s="2">
        <v>7</v>
      </c>
      <c r="E18" s="5" t="s">
        <v>18</v>
      </c>
      <c r="F18" s="3">
        <f>14*60 + 14.50426</f>
        <v>854.50426000000004</v>
      </c>
      <c r="G18" s="2">
        <f t="shared" si="0"/>
        <v>854504.26</v>
      </c>
      <c r="H18" s="2">
        <v>25</v>
      </c>
      <c r="I18" s="2">
        <v>1</v>
      </c>
      <c r="J18" s="4">
        <f t="shared" si="1"/>
        <v>34180.170400000003</v>
      </c>
    </row>
    <row r="44" spans="2:10" ht="33.6" customHeight="1" x14ac:dyDescent="0.3">
      <c r="B44" s="1" t="s">
        <v>19</v>
      </c>
      <c r="C44" s="1"/>
      <c r="D44" s="1"/>
      <c r="E44" s="1"/>
      <c r="F44" s="1"/>
      <c r="G44" s="1"/>
      <c r="H44" s="1"/>
      <c r="I44" s="1"/>
      <c r="J44" s="1"/>
    </row>
    <row r="46" spans="2:10" x14ac:dyDescent="0.3">
      <c r="B46" s="2" t="s">
        <v>1</v>
      </c>
      <c r="C46" s="2" t="s">
        <v>2</v>
      </c>
      <c r="D46" s="2" t="s">
        <v>3</v>
      </c>
      <c r="E46" s="2" t="s">
        <v>32</v>
      </c>
      <c r="F46" s="2" t="s">
        <v>4</v>
      </c>
      <c r="G46" s="2" t="s">
        <v>36</v>
      </c>
      <c r="H46" s="2" t="s">
        <v>5</v>
      </c>
      <c r="I46" s="2" t="s">
        <v>6</v>
      </c>
      <c r="J46" s="2" t="s">
        <v>37</v>
      </c>
    </row>
    <row r="48" spans="2:10" x14ac:dyDescent="0.3">
      <c r="B48">
        <v>1000</v>
      </c>
      <c r="C48" s="2">
        <v>7</v>
      </c>
      <c r="D48" s="2">
        <v>3</v>
      </c>
      <c r="E48" s="5" t="s">
        <v>20</v>
      </c>
      <c r="F48" s="3">
        <v>13.905124000000001</v>
      </c>
      <c r="G48" s="2">
        <f>F48*1000</f>
        <v>13905.124</v>
      </c>
      <c r="H48" s="2">
        <v>7</v>
      </c>
      <c r="I48" s="2">
        <v>7</v>
      </c>
      <c r="J48" s="4">
        <f>G48/H48</f>
        <v>1986.4462857142858</v>
      </c>
    </row>
    <row r="49" spans="2:10" x14ac:dyDescent="0.3">
      <c r="B49">
        <v>10000</v>
      </c>
      <c r="C49" s="2">
        <v>7</v>
      </c>
      <c r="D49" s="2">
        <v>3</v>
      </c>
      <c r="E49" s="2" t="s">
        <v>21</v>
      </c>
      <c r="F49" s="3">
        <v>12.234468</v>
      </c>
      <c r="G49" s="2">
        <f>F49*1000</f>
        <v>12234.467999999999</v>
      </c>
      <c r="H49" s="2">
        <v>3</v>
      </c>
      <c r="I49" s="2">
        <v>7</v>
      </c>
      <c r="J49" s="4">
        <f>G49/H49</f>
        <v>4078.1559999999995</v>
      </c>
    </row>
    <row r="50" spans="2:10" x14ac:dyDescent="0.3">
      <c r="B50">
        <v>100000</v>
      </c>
      <c r="C50" s="2">
        <v>7</v>
      </c>
      <c r="D50" s="2">
        <v>3</v>
      </c>
      <c r="E50" s="2" t="s">
        <v>22</v>
      </c>
      <c r="F50" s="3">
        <v>37.582559000000003</v>
      </c>
      <c r="G50" s="2">
        <f>F50*1000</f>
        <v>37582.559000000001</v>
      </c>
      <c r="H50" s="2">
        <v>3</v>
      </c>
      <c r="I50" s="2">
        <v>7</v>
      </c>
      <c r="J50" s="4">
        <f>G50/H50</f>
        <v>12527.519666666667</v>
      </c>
    </row>
    <row r="51" spans="2:10" x14ac:dyDescent="0.3">
      <c r="B51">
        <v>1000</v>
      </c>
      <c r="C51" s="2">
        <v>7</v>
      </c>
      <c r="D51" s="2">
        <v>7</v>
      </c>
      <c r="E51" s="2" t="s">
        <v>23</v>
      </c>
      <c r="F51" s="3">
        <v>10.160330999999999</v>
      </c>
      <c r="G51" s="2">
        <f>F51*1000</f>
        <v>10160.331</v>
      </c>
      <c r="H51" s="2">
        <v>8</v>
      </c>
      <c r="I51" s="2">
        <v>7</v>
      </c>
      <c r="J51" s="4">
        <f>G51/H51</f>
        <v>1270.041375</v>
      </c>
    </row>
    <row r="52" spans="2:10" x14ac:dyDescent="0.3">
      <c r="B52">
        <v>10000</v>
      </c>
      <c r="C52" s="2">
        <v>7</v>
      </c>
      <c r="D52" s="2">
        <v>7</v>
      </c>
      <c r="E52" s="2" t="s">
        <v>24</v>
      </c>
      <c r="F52" s="3">
        <v>18.018744999999999</v>
      </c>
      <c r="G52" s="2">
        <f>F52*1000</f>
        <v>18018.744999999999</v>
      </c>
      <c r="H52" s="2">
        <v>3</v>
      </c>
      <c r="I52" s="2">
        <v>7</v>
      </c>
      <c r="J52" s="4">
        <f>G52/H52</f>
        <v>6006.248333333333</v>
      </c>
    </row>
    <row r="53" spans="2:10" x14ac:dyDescent="0.3">
      <c r="B53">
        <v>100000</v>
      </c>
      <c r="C53" s="2">
        <v>7</v>
      </c>
      <c r="D53" s="2">
        <v>7</v>
      </c>
      <c r="E53" s="2" t="s">
        <v>25</v>
      </c>
      <c r="F53" s="3">
        <v>164.300297</v>
      </c>
      <c r="G53" s="2">
        <f>F53*1000</f>
        <v>164300.29699999999</v>
      </c>
      <c r="H53" s="2">
        <v>4</v>
      </c>
      <c r="I53" s="2">
        <v>7</v>
      </c>
      <c r="J53" s="4">
        <f>G53/H53</f>
        <v>41075.074249999998</v>
      </c>
    </row>
    <row r="54" spans="2:10" x14ac:dyDescent="0.3">
      <c r="B54" s="6">
        <v>1000</v>
      </c>
      <c r="C54" s="7">
        <v>13</v>
      </c>
      <c r="D54" s="7">
        <v>3</v>
      </c>
      <c r="J54" s="8"/>
    </row>
    <row r="55" spans="2:10" x14ac:dyDescent="0.3">
      <c r="B55">
        <v>10000</v>
      </c>
      <c r="C55" s="2">
        <v>13</v>
      </c>
      <c r="D55" s="2">
        <v>3</v>
      </c>
      <c r="E55" s="2" t="s">
        <v>26</v>
      </c>
      <c r="F55" s="3">
        <v>39.335816000000001</v>
      </c>
      <c r="G55" s="2">
        <f>F55*1000</f>
        <v>39335.815999999999</v>
      </c>
      <c r="H55" s="2">
        <v>8</v>
      </c>
      <c r="I55" s="2">
        <v>13</v>
      </c>
      <c r="J55" s="4">
        <f>G55/H55</f>
        <v>4916.9769999999999</v>
      </c>
    </row>
    <row r="56" spans="2:10" x14ac:dyDescent="0.3">
      <c r="B56">
        <v>100000</v>
      </c>
      <c r="C56" s="2">
        <v>13</v>
      </c>
      <c r="D56" s="2">
        <v>3</v>
      </c>
      <c r="E56" s="2" t="s">
        <v>27</v>
      </c>
      <c r="F56" s="3">
        <v>618.37507000000005</v>
      </c>
      <c r="G56" s="2">
        <f>F56*1000</f>
        <v>618375.07000000007</v>
      </c>
      <c r="H56" s="2">
        <v>19</v>
      </c>
      <c r="I56" s="2">
        <v>13</v>
      </c>
      <c r="J56" s="4">
        <f>G56/H56</f>
        <v>32546.056315789476</v>
      </c>
    </row>
    <row r="57" spans="2:10" x14ac:dyDescent="0.3">
      <c r="B57">
        <v>1000</v>
      </c>
      <c r="C57" s="2">
        <v>13</v>
      </c>
      <c r="D57" s="2">
        <v>7</v>
      </c>
      <c r="E57" s="2" t="s">
        <v>28</v>
      </c>
      <c r="F57" s="3">
        <v>21.368361</v>
      </c>
      <c r="G57" s="2">
        <f>F57*1000</f>
        <v>21368.361000000001</v>
      </c>
      <c r="H57" s="2">
        <v>9</v>
      </c>
      <c r="I57" s="2">
        <v>13</v>
      </c>
      <c r="J57" s="4">
        <f>G57/H57</f>
        <v>2374.2623333333336</v>
      </c>
    </row>
    <row r="58" spans="2:10" x14ac:dyDescent="0.3">
      <c r="B58">
        <v>10000</v>
      </c>
      <c r="C58" s="2">
        <v>13</v>
      </c>
      <c r="D58" s="2">
        <v>7</v>
      </c>
      <c r="E58" s="2" t="s">
        <v>29</v>
      </c>
      <c r="F58" s="3">
        <v>85.848319000000004</v>
      </c>
      <c r="G58" s="2">
        <f>F58*1000</f>
        <v>85848.319000000003</v>
      </c>
      <c r="H58" s="2">
        <v>11</v>
      </c>
      <c r="I58" s="2">
        <v>13</v>
      </c>
      <c r="J58" s="4">
        <f>G58/H58</f>
        <v>7804.3926363636365</v>
      </c>
    </row>
    <row r="59" spans="2:10" x14ac:dyDescent="0.3">
      <c r="B59">
        <v>100000</v>
      </c>
      <c r="C59" s="2">
        <v>13</v>
      </c>
      <c r="D59" s="2">
        <v>7</v>
      </c>
      <c r="E59" s="2" t="s">
        <v>30</v>
      </c>
      <c r="F59" s="3">
        <v>1223.2866650000001</v>
      </c>
      <c r="G59" s="2">
        <f>F59*1000</f>
        <v>1223286.665</v>
      </c>
      <c r="H59" s="2">
        <v>24</v>
      </c>
      <c r="I59" s="2">
        <v>13</v>
      </c>
      <c r="J59" s="4">
        <f>G59/H59</f>
        <v>50970.277708333335</v>
      </c>
    </row>
  </sheetData>
  <mergeCells count="2">
    <mergeCell ref="B3:J3"/>
    <mergeCell ref="B44:J44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J57"/>
  <sheetViews>
    <sheetView topLeftCell="A4" zoomScaleNormal="100" workbookViewId="0">
      <selection activeCell="I25" sqref="I25"/>
    </sheetView>
  </sheetViews>
  <sheetFormatPr defaultColWidth="8.5546875" defaultRowHeight="14.4" x14ac:dyDescent="0.3"/>
  <cols>
    <col min="2" max="2" width="13.109375" customWidth="1"/>
    <col min="3" max="3" width="12.33203125" customWidth="1"/>
    <col min="4" max="4" width="12.6640625" customWidth="1"/>
    <col min="5" max="5" width="14.77734375" customWidth="1"/>
    <col min="6" max="6" width="16.77734375" customWidth="1"/>
    <col min="7" max="7" width="14.77734375" customWidth="1"/>
    <col min="8" max="8" width="13.21875" customWidth="1"/>
    <col min="9" max="9" width="11.5546875" customWidth="1"/>
    <col min="10" max="10" width="23.109375" customWidth="1"/>
  </cols>
  <sheetData>
    <row r="3" spans="2:10" ht="27.6" customHeight="1" x14ac:dyDescent="0.3">
      <c r="B3" s="1" t="s">
        <v>31</v>
      </c>
      <c r="C3" s="1"/>
      <c r="D3" s="1"/>
      <c r="E3" s="1"/>
      <c r="F3" s="1"/>
      <c r="G3" s="1"/>
      <c r="H3" s="1"/>
      <c r="I3" s="1"/>
      <c r="J3" s="1"/>
    </row>
    <row r="5" spans="2:10" x14ac:dyDescent="0.3">
      <c r="B5" s="2" t="s">
        <v>1</v>
      </c>
      <c r="C5" s="2" t="s">
        <v>2</v>
      </c>
      <c r="D5" s="2" t="s">
        <v>3</v>
      </c>
      <c r="E5" s="2" t="s">
        <v>32</v>
      </c>
      <c r="F5" s="2" t="s">
        <v>4</v>
      </c>
      <c r="G5" s="2" t="s">
        <v>36</v>
      </c>
      <c r="H5" s="2" t="s">
        <v>5</v>
      </c>
      <c r="I5" s="2" t="s">
        <v>6</v>
      </c>
      <c r="J5" s="2" t="s">
        <v>37</v>
      </c>
    </row>
    <row r="7" spans="2:10" x14ac:dyDescent="0.3">
      <c r="B7">
        <v>1000</v>
      </c>
      <c r="C7" s="2">
        <v>7</v>
      </c>
      <c r="D7" s="2">
        <v>3</v>
      </c>
      <c r="E7" s="2">
        <v>4.42</v>
      </c>
      <c r="F7" s="2">
        <f t="shared" ref="F7:F15" si="0">G7/1000</f>
        <v>264.899</v>
      </c>
      <c r="G7" s="2">
        <v>264899</v>
      </c>
      <c r="H7" s="2">
        <v>13</v>
      </c>
      <c r="I7" s="2">
        <v>1</v>
      </c>
      <c r="J7" s="4">
        <f t="shared" ref="J7:J15" si="1">G7/H7</f>
        <v>20376.846153846152</v>
      </c>
    </row>
    <row r="8" spans="2:10" x14ac:dyDescent="0.3">
      <c r="B8">
        <v>10000</v>
      </c>
      <c r="C8" s="2">
        <v>7</v>
      </c>
      <c r="D8" s="2">
        <v>3</v>
      </c>
      <c r="E8" s="2">
        <v>5.79</v>
      </c>
      <c r="F8" s="2">
        <f t="shared" si="0"/>
        <v>347.62400000000002</v>
      </c>
      <c r="G8" s="2">
        <v>347624</v>
      </c>
      <c r="H8" s="2">
        <v>17</v>
      </c>
      <c r="I8" s="2">
        <v>1</v>
      </c>
      <c r="J8" s="4">
        <f t="shared" si="1"/>
        <v>20448.470588235294</v>
      </c>
    </row>
    <row r="9" spans="2:10" x14ac:dyDescent="0.3">
      <c r="B9">
        <v>100000</v>
      </c>
      <c r="C9" s="2">
        <v>7</v>
      </c>
      <c r="D9" s="2">
        <v>3</v>
      </c>
      <c r="E9" s="2">
        <v>20.3</v>
      </c>
      <c r="F9" s="2">
        <f t="shared" si="0"/>
        <v>1216.789</v>
      </c>
      <c r="G9" s="2">
        <v>1216789</v>
      </c>
      <c r="H9" s="2">
        <v>57</v>
      </c>
      <c r="I9" s="2">
        <v>1</v>
      </c>
      <c r="J9" s="4">
        <f t="shared" si="1"/>
        <v>21347.175438596492</v>
      </c>
    </row>
    <row r="10" spans="2:10" x14ac:dyDescent="0.3">
      <c r="B10">
        <v>1000</v>
      </c>
      <c r="C10" s="2">
        <v>7</v>
      </c>
      <c r="D10" s="2">
        <v>7</v>
      </c>
      <c r="E10" s="2">
        <v>4.7699999999999996</v>
      </c>
      <c r="F10" s="2">
        <f t="shared" si="0"/>
        <v>285.96100000000001</v>
      </c>
      <c r="G10" s="2">
        <v>285961</v>
      </c>
      <c r="H10" s="2">
        <v>14</v>
      </c>
      <c r="I10" s="2">
        <v>1</v>
      </c>
      <c r="J10" s="4">
        <f t="shared" si="1"/>
        <v>20425.785714285714</v>
      </c>
    </row>
    <row r="11" spans="2:10" x14ac:dyDescent="0.3">
      <c r="B11">
        <v>10000</v>
      </c>
      <c r="C11" s="2">
        <v>7</v>
      </c>
      <c r="D11" s="2">
        <v>7</v>
      </c>
      <c r="E11" s="2">
        <v>13.85</v>
      </c>
      <c r="F11" s="2">
        <f t="shared" si="0"/>
        <v>831.14400000000001</v>
      </c>
      <c r="G11" s="2">
        <v>831144</v>
      </c>
      <c r="H11" s="2">
        <v>40</v>
      </c>
      <c r="I11" s="2">
        <v>1</v>
      </c>
      <c r="J11" s="4">
        <f t="shared" si="1"/>
        <v>20778.599999999999</v>
      </c>
    </row>
    <row r="12" spans="2:10" x14ac:dyDescent="0.3">
      <c r="B12">
        <v>100000</v>
      </c>
      <c r="C12" s="2">
        <v>7</v>
      </c>
      <c r="D12" s="2">
        <v>7</v>
      </c>
      <c r="E12" s="2">
        <v>30.98</v>
      </c>
      <c r="F12" s="2">
        <f t="shared" si="0"/>
        <v>1858.952</v>
      </c>
      <c r="G12" s="2">
        <v>1858952</v>
      </c>
      <c r="H12" s="2">
        <v>86</v>
      </c>
      <c r="I12" s="2">
        <v>1</v>
      </c>
      <c r="J12" s="4">
        <f t="shared" si="1"/>
        <v>21615.720930232557</v>
      </c>
    </row>
    <row r="13" spans="2:10" x14ac:dyDescent="0.3">
      <c r="B13">
        <v>1000</v>
      </c>
      <c r="C13" s="2">
        <v>13</v>
      </c>
      <c r="D13" s="2">
        <v>3</v>
      </c>
      <c r="E13" s="2">
        <v>3.38</v>
      </c>
      <c r="F13" s="2">
        <f t="shared" si="0"/>
        <v>202.59700000000001</v>
      </c>
      <c r="G13" s="2">
        <v>202597</v>
      </c>
      <c r="H13" s="2">
        <v>10</v>
      </c>
      <c r="I13" s="2">
        <v>1</v>
      </c>
      <c r="J13" s="4">
        <f t="shared" si="1"/>
        <v>20259.7</v>
      </c>
    </row>
    <row r="14" spans="2:10" x14ac:dyDescent="0.3">
      <c r="B14">
        <v>10000</v>
      </c>
      <c r="C14" s="2">
        <v>13</v>
      </c>
      <c r="D14" s="2">
        <v>3</v>
      </c>
      <c r="E14" s="2">
        <v>6.16</v>
      </c>
      <c r="F14" s="2">
        <f t="shared" si="0"/>
        <v>369.46300000000002</v>
      </c>
      <c r="G14" s="2">
        <v>369463</v>
      </c>
      <c r="H14" s="2">
        <v>18</v>
      </c>
      <c r="I14" s="2">
        <v>1</v>
      </c>
      <c r="J14" s="4">
        <f t="shared" si="1"/>
        <v>20525.722222222223</v>
      </c>
    </row>
    <row r="15" spans="2:10" x14ac:dyDescent="0.3">
      <c r="B15">
        <v>100000</v>
      </c>
      <c r="C15" s="2">
        <v>13</v>
      </c>
      <c r="D15" s="2">
        <v>3</v>
      </c>
      <c r="E15" s="2">
        <v>7.75</v>
      </c>
      <c r="F15" s="2">
        <f t="shared" si="0"/>
        <v>465.26299999999998</v>
      </c>
      <c r="G15" s="2">
        <v>465263</v>
      </c>
      <c r="H15" s="2">
        <v>22</v>
      </c>
      <c r="I15" s="2">
        <v>1</v>
      </c>
      <c r="J15" s="4">
        <f t="shared" si="1"/>
        <v>21148.31818181818</v>
      </c>
    </row>
    <row r="16" spans="2:10" x14ac:dyDescent="0.3">
      <c r="B16" s="6">
        <v>1000</v>
      </c>
      <c r="C16" s="7">
        <v>13</v>
      </c>
      <c r="D16" s="7">
        <v>7</v>
      </c>
      <c r="E16" s="2"/>
      <c r="F16" s="2"/>
      <c r="G16" s="2"/>
      <c r="H16" s="2"/>
      <c r="I16" s="2"/>
      <c r="J16" s="4"/>
    </row>
    <row r="17" spans="2:10" x14ac:dyDescent="0.3">
      <c r="B17">
        <v>10000</v>
      </c>
      <c r="C17" s="2">
        <v>13</v>
      </c>
      <c r="D17" s="2">
        <v>7</v>
      </c>
      <c r="E17" s="2">
        <v>7.81</v>
      </c>
      <c r="F17" s="2">
        <f>G17/1000</f>
        <v>468.66699999999997</v>
      </c>
      <c r="G17" s="2">
        <v>468667</v>
      </c>
      <c r="H17" s="2">
        <v>23</v>
      </c>
      <c r="I17" s="2">
        <v>1</v>
      </c>
      <c r="J17" s="4">
        <f>G17/H17</f>
        <v>20376.82608695652</v>
      </c>
    </row>
    <row r="18" spans="2:10" x14ac:dyDescent="0.3">
      <c r="B18">
        <v>100000</v>
      </c>
      <c r="C18" s="2">
        <v>13</v>
      </c>
      <c r="D18" s="2">
        <v>7</v>
      </c>
      <c r="E18" s="2">
        <v>15.65</v>
      </c>
      <c r="F18" s="2">
        <f>G18/1000</f>
        <v>938.89499999999998</v>
      </c>
      <c r="G18" s="2">
        <v>938895</v>
      </c>
      <c r="H18" s="2">
        <v>44</v>
      </c>
      <c r="I18" s="2">
        <v>1</v>
      </c>
      <c r="J18" s="4">
        <f>G18/H18</f>
        <v>21338.522727272728</v>
      </c>
    </row>
    <row r="42" spans="2:10" ht="37.799999999999997" customHeight="1" x14ac:dyDescent="0.3">
      <c r="B42" s="1" t="s">
        <v>33</v>
      </c>
      <c r="C42" s="1"/>
      <c r="D42" s="1"/>
      <c r="E42" s="1"/>
      <c r="F42" s="1"/>
      <c r="G42" s="1"/>
      <c r="H42" s="1"/>
      <c r="I42" s="1"/>
      <c r="J42" s="1"/>
    </row>
    <row r="44" spans="2:10" x14ac:dyDescent="0.3">
      <c r="B44" s="2" t="s">
        <v>1</v>
      </c>
      <c r="C44" s="2" t="s">
        <v>2</v>
      </c>
      <c r="D44" s="2" t="s">
        <v>3</v>
      </c>
      <c r="E44" s="2" t="s">
        <v>32</v>
      </c>
      <c r="F44" s="2" t="s">
        <v>4</v>
      </c>
      <c r="G44" s="2" t="s">
        <v>36</v>
      </c>
      <c r="H44" s="2" t="s">
        <v>5</v>
      </c>
      <c r="I44" s="2" t="s">
        <v>6</v>
      </c>
      <c r="J44" s="2" t="s">
        <v>37</v>
      </c>
    </row>
    <row r="46" spans="2:10" x14ac:dyDescent="0.3">
      <c r="B46">
        <v>1000</v>
      </c>
      <c r="C46" s="2">
        <v>7</v>
      </c>
      <c r="D46" s="2">
        <v>3</v>
      </c>
      <c r="E46" s="2">
        <v>40.869999999999997</v>
      </c>
      <c r="F46" s="2">
        <f>G46/1000</f>
        <v>2452.3539999999998</v>
      </c>
      <c r="G46" s="2">
        <v>2452354</v>
      </c>
      <c r="H46" s="2">
        <v>101</v>
      </c>
      <c r="I46" s="2">
        <v>7</v>
      </c>
      <c r="J46" s="4">
        <f>G46/H46</f>
        <v>24280.732673267328</v>
      </c>
    </row>
    <row r="47" spans="2:10" x14ac:dyDescent="0.3">
      <c r="B47">
        <v>10000</v>
      </c>
      <c r="C47" s="2">
        <v>7</v>
      </c>
      <c r="D47" s="2">
        <v>3</v>
      </c>
      <c r="E47" s="2">
        <v>41</v>
      </c>
      <c r="F47" s="2">
        <f>G47/1000</f>
        <v>2461.3229999999999</v>
      </c>
      <c r="G47" s="2">
        <v>2461323</v>
      </c>
      <c r="H47" s="2">
        <v>101</v>
      </c>
      <c r="I47" s="2">
        <v>7</v>
      </c>
      <c r="J47" s="4">
        <f>G47/H47</f>
        <v>24369.534653465347</v>
      </c>
    </row>
    <row r="48" spans="2:10" x14ac:dyDescent="0.3">
      <c r="B48">
        <v>100000</v>
      </c>
      <c r="C48" s="2">
        <v>7</v>
      </c>
      <c r="D48" s="2">
        <v>3</v>
      </c>
      <c r="E48" s="2">
        <v>41.36</v>
      </c>
      <c r="F48" s="2">
        <f>G48/1000</f>
        <v>2481.366</v>
      </c>
      <c r="G48" s="2">
        <v>2481366</v>
      </c>
      <c r="H48" s="2">
        <v>101</v>
      </c>
      <c r="I48" s="9">
        <v>7</v>
      </c>
      <c r="J48" s="4">
        <f>G48/H48</f>
        <v>24567.980198019803</v>
      </c>
    </row>
    <row r="49" spans="2:10" x14ac:dyDescent="0.3">
      <c r="B49">
        <v>1000</v>
      </c>
      <c r="C49" s="2">
        <v>7</v>
      </c>
      <c r="D49" s="2">
        <v>7</v>
      </c>
      <c r="E49" s="2">
        <v>41.77</v>
      </c>
      <c r="F49" s="2">
        <f>G49/1000</f>
        <v>2506.663</v>
      </c>
      <c r="G49" s="2">
        <v>2506663</v>
      </c>
      <c r="H49" s="2">
        <v>101</v>
      </c>
      <c r="I49" s="2">
        <v>7</v>
      </c>
      <c r="J49" s="4">
        <f>G49/H49</f>
        <v>24818.445544554455</v>
      </c>
    </row>
    <row r="50" spans="2:10" x14ac:dyDescent="0.3">
      <c r="B50">
        <v>10000</v>
      </c>
      <c r="C50" s="2">
        <v>7</v>
      </c>
      <c r="D50" s="2">
        <v>7</v>
      </c>
      <c r="E50" s="2">
        <v>42.6</v>
      </c>
      <c r="F50" s="2">
        <f>G50/1000</f>
        <v>2556.1619999999998</v>
      </c>
      <c r="G50" s="2">
        <v>2556162</v>
      </c>
      <c r="H50" s="2">
        <v>101</v>
      </c>
      <c r="I50" s="2">
        <v>7</v>
      </c>
      <c r="J50" s="4">
        <f>G50/H50</f>
        <v>25308.534653465347</v>
      </c>
    </row>
    <row r="51" spans="2:10" x14ac:dyDescent="0.3">
      <c r="B51">
        <v>100000</v>
      </c>
      <c r="C51" s="2">
        <v>7</v>
      </c>
      <c r="D51" s="2">
        <v>7</v>
      </c>
      <c r="E51" s="2">
        <v>42.53</v>
      </c>
      <c r="F51" s="2">
        <f>G51/1000</f>
        <v>2551.5639999999999</v>
      </c>
      <c r="G51" s="2">
        <v>2551564</v>
      </c>
      <c r="H51" s="2">
        <v>101</v>
      </c>
      <c r="I51" s="2">
        <v>7</v>
      </c>
      <c r="J51" s="4">
        <f>G51/H51</f>
        <v>25263.009900990099</v>
      </c>
    </row>
    <row r="52" spans="2:10" x14ac:dyDescent="0.3">
      <c r="B52">
        <v>1000</v>
      </c>
      <c r="C52" s="2">
        <v>13</v>
      </c>
      <c r="D52" s="2">
        <v>3</v>
      </c>
      <c r="E52" s="2">
        <v>4.46</v>
      </c>
      <c r="F52" s="2">
        <f>G52/1000</f>
        <v>279.34100000000001</v>
      </c>
      <c r="G52" s="2">
        <v>279341</v>
      </c>
      <c r="H52" s="2">
        <v>10</v>
      </c>
      <c r="I52" s="2">
        <v>13</v>
      </c>
      <c r="J52" s="4">
        <f>G52/H52</f>
        <v>27934.1</v>
      </c>
    </row>
    <row r="53" spans="2:10" x14ac:dyDescent="0.3">
      <c r="B53">
        <v>10000</v>
      </c>
      <c r="C53" s="2">
        <v>13</v>
      </c>
      <c r="D53" s="2">
        <v>3</v>
      </c>
      <c r="E53" s="2">
        <v>8.4700000000000006</v>
      </c>
      <c r="F53" s="2">
        <f>G53/1000</f>
        <v>508.28899999999999</v>
      </c>
      <c r="G53" s="2">
        <v>508289</v>
      </c>
      <c r="H53" s="2">
        <v>18</v>
      </c>
      <c r="I53" s="2">
        <v>13</v>
      </c>
      <c r="J53" s="4">
        <f>G53/H53</f>
        <v>28238.277777777777</v>
      </c>
    </row>
    <row r="54" spans="2:10" x14ac:dyDescent="0.3">
      <c r="B54">
        <v>100000</v>
      </c>
      <c r="C54" s="2">
        <v>13</v>
      </c>
      <c r="D54" s="2">
        <v>3</v>
      </c>
      <c r="E54" s="2">
        <v>10.5</v>
      </c>
      <c r="F54" s="2">
        <f>G54/1000</f>
        <v>629.98199999999997</v>
      </c>
      <c r="G54" s="2">
        <v>629982</v>
      </c>
      <c r="H54" s="2">
        <v>22</v>
      </c>
      <c r="I54" s="2">
        <v>13</v>
      </c>
      <c r="J54" s="4">
        <f>G54/H54</f>
        <v>28635.545454545456</v>
      </c>
    </row>
    <row r="55" spans="2:10" x14ac:dyDescent="0.3">
      <c r="B55" s="6">
        <v>1000</v>
      </c>
      <c r="C55" s="7">
        <v>13</v>
      </c>
      <c r="D55" s="7">
        <v>7</v>
      </c>
      <c r="E55" s="2"/>
      <c r="F55" s="2"/>
      <c r="G55" s="2"/>
      <c r="H55" s="2"/>
      <c r="I55" s="2"/>
      <c r="J55" s="4"/>
    </row>
    <row r="56" spans="2:10" x14ac:dyDescent="0.3">
      <c r="B56">
        <v>10000</v>
      </c>
      <c r="C56" s="2">
        <v>13</v>
      </c>
      <c r="D56" s="2">
        <v>7</v>
      </c>
      <c r="E56" s="2">
        <v>10.83</v>
      </c>
      <c r="F56" s="2">
        <f>G56/1000</f>
        <v>649.69600000000003</v>
      </c>
      <c r="G56" s="2">
        <v>649696</v>
      </c>
      <c r="H56" s="2">
        <v>23</v>
      </c>
      <c r="I56" s="2">
        <v>13</v>
      </c>
      <c r="J56" s="4">
        <f>G56/H56</f>
        <v>28247.652173913044</v>
      </c>
    </row>
    <row r="57" spans="2:10" x14ac:dyDescent="0.3">
      <c r="B57">
        <v>100000</v>
      </c>
      <c r="C57" s="2">
        <v>13</v>
      </c>
      <c r="D57" s="2">
        <v>7</v>
      </c>
      <c r="E57" s="2">
        <v>42.35</v>
      </c>
      <c r="F57" s="2">
        <f>G57/1000</f>
        <v>2540.7429999999999</v>
      </c>
      <c r="G57" s="2">
        <v>2540743</v>
      </c>
      <c r="H57" s="2">
        <v>101</v>
      </c>
      <c r="I57" s="2">
        <v>13</v>
      </c>
      <c r="J57" s="4">
        <f>G57/H57</f>
        <v>25155.871287128713</v>
      </c>
    </row>
  </sheetData>
  <mergeCells count="2">
    <mergeCell ref="B3:J3"/>
    <mergeCell ref="B42:J42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36FC-F778-4EEF-8285-83A8273ECDAF}">
  <dimension ref="B3:J18"/>
  <sheetViews>
    <sheetView workbookViewId="0">
      <selection activeCell="H29" sqref="H29"/>
    </sheetView>
  </sheetViews>
  <sheetFormatPr defaultRowHeight="14.4" x14ac:dyDescent="0.3"/>
  <cols>
    <col min="2" max="2" width="11.109375" customWidth="1"/>
    <col min="3" max="3" width="12.77734375" customWidth="1"/>
    <col min="4" max="4" width="15" customWidth="1"/>
    <col min="5" max="5" width="16.33203125" customWidth="1"/>
    <col min="6" max="6" width="15.6640625" customWidth="1"/>
    <col min="7" max="7" width="16.33203125" customWidth="1"/>
    <col min="8" max="8" width="12" customWidth="1"/>
    <col min="9" max="9" width="12.5546875" customWidth="1"/>
    <col min="10" max="10" width="27.88671875" customWidth="1"/>
  </cols>
  <sheetData>
    <row r="3" spans="2:10" ht="31.8" customHeight="1" x14ac:dyDescent="0.3">
      <c r="B3" s="1" t="s">
        <v>35</v>
      </c>
      <c r="C3" s="1"/>
      <c r="D3" s="1"/>
      <c r="E3" s="1"/>
      <c r="F3" s="1"/>
      <c r="G3" s="1"/>
      <c r="H3" s="1"/>
      <c r="I3" s="1"/>
      <c r="J3" s="1"/>
    </row>
    <row r="5" spans="2:10" x14ac:dyDescent="0.3">
      <c r="B5" s="2" t="s">
        <v>1</v>
      </c>
      <c r="C5" s="2" t="s">
        <v>2</v>
      </c>
      <c r="D5" s="2" t="s">
        <v>3</v>
      </c>
      <c r="E5" s="2" t="s">
        <v>32</v>
      </c>
      <c r="F5" s="2" t="s">
        <v>4</v>
      </c>
      <c r="G5" s="2" t="s">
        <v>36</v>
      </c>
      <c r="H5" s="2" t="s">
        <v>5</v>
      </c>
      <c r="I5" s="2" t="s">
        <v>6</v>
      </c>
      <c r="J5" s="2" t="s">
        <v>37</v>
      </c>
    </row>
    <row r="7" spans="2:10" x14ac:dyDescent="0.3">
      <c r="B7">
        <v>1000</v>
      </c>
      <c r="C7">
        <v>7</v>
      </c>
      <c r="D7">
        <v>3</v>
      </c>
      <c r="F7">
        <f>G7/1000</f>
        <v>372.26299999999998</v>
      </c>
      <c r="G7">
        <v>372263</v>
      </c>
      <c r="H7">
        <v>17</v>
      </c>
      <c r="I7">
        <v>1</v>
      </c>
      <c r="J7" s="8">
        <f xml:space="preserve"> G7/H7</f>
        <v>21897.823529411766</v>
      </c>
    </row>
    <row r="8" spans="2:10" x14ac:dyDescent="0.3">
      <c r="B8">
        <v>10000</v>
      </c>
      <c r="C8">
        <v>7</v>
      </c>
      <c r="D8">
        <v>3</v>
      </c>
      <c r="F8">
        <f t="shared" ref="F8:F18" si="0">G8/1000</f>
        <v>62.673000000000002</v>
      </c>
      <c r="G8">
        <v>62673</v>
      </c>
      <c r="H8">
        <v>3</v>
      </c>
      <c r="I8">
        <v>1</v>
      </c>
      <c r="J8" s="8">
        <f t="shared" ref="J8:J18" si="1" xml:space="preserve"> G8/H8</f>
        <v>20891</v>
      </c>
    </row>
    <row r="9" spans="2:10" x14ac:dyDescent="0.3">
      <c r="B9">
        <v>100000</v>
      </c>
      <c r="C9">
        <v>7</v>
      </c>
      <c r="D9">
        <v>3</v>
      </c>
      <c r="F9">
        <f t="shared" si="0"/>
        <v>1257.9010000000001</v>
      </c>
      <c r="G9">
        <v>1257901</v>
      </c>
      <c r="H9">
        <v>57</v>
      </c>
      <c r="I9">
        <v>1</v>
      </c>
      <c r="J9" s="8">
        <f t="shared" si="1"/>
        <v>22068.438596491229</v>
      </c>
    </row>
    <row r="10" spans="2:10" x14ac:dyDescent="0.3">
      <c r="B10">
        <v>1000</v>
      </c>
      <c r="C10">
        <v>7</v>
      </c>
      <c r="D10">
        <v>7</v>
      </c>
      <c r="F10">
        <f t="shared" si="0"/>
        <v>195.30799999999999</v>
      </c>
      <c r="G10">
        <v>195308</v>
      </c>
      <c r="H10">
        <v>9</v>
      </c>
      <c r="I10">
        <v>1</v>
      </c>
      <c r="J10" s="8">
        <f t="shared" si="1"/>
        <v>21700.888888888891</v>
      </c>
    </row>
    <row r="11" spans="2:10" x14ac:dyDescent="0.3">
      <c r="B11">
        <v>10000</v>
      </c>
      <c r="C11">
        <v>7</v>
      </c>
      <c r="D11">
        <v>7</v>
      </c>
      <c r="F11">
        <f t="shared" si="0"/>
        <v>64.471000000000004</v>
      </c>
      <c r="G11">
        <v>64471</v>
      </c>
      <c r="H11">
        <v>3</v>
      </c>
      <c r="I11">
        <v>1</v>
      </c>
      <c r="J11" s="8">
        <f t="shared" si="1"/>
        <v>21490.333333333332</v>
      </c>
    </row>
    <row r="12" spans="2:10" x14ac:dyDescent="0.3">
      <c r="B12">
        <v>100000</v>
      </c>
      <c r="C12">
        <v>7</v>
      </c>
      <c r="D12">
        <v>7</v>
      </c>
      <c r="F12">
        <f t="shared" si="0"/>
        <v>1950.5530000000001</v>
      </c>
      <c r="G12">
        <v>1950553</v>
      </c>
      <c r="H12">
        <v>85</v>
      </c>
      <c r="I12">
        <v>1</v>
      </c>
      <c r="J12" s="8">
        <f t="shared" si="1"/>
        <v>22947.682352941178</v>
      </c>
    </row>
    <row r="13" spans="2:10" x14ac:dyDescent="0.3">
      <c r="B13">
        <v>1000</v>
      </c>
      <c r="C13">
        <v>13</v>
      </c>
      <c r="D13">
        <v>3</v>
      </c>
      <c r="F13">
        <f t="shared" si="0"/>
        <v>173.31700000000001</v>
      </c>
      <c r="G13">
        <v>173317</v>
      </c>
      <c r="H13">
        <v>8</v>
      </c>
      <c r="I13">
        <v>1</v>
      </c>
      <c r="J13" s="8">
        <f t="shared" si="1"/>
        <v>21664.625</v>
      </c>
    </row>
    <row r="14" spans="2:10" x14ac:dyDescent="0.3">
      <c r="B14">
        <v>10000</v>
      </c>
      <c r="C14">
        <v>13</v>
      </c>
      <c r="D14">
        <v>3</v>
      </c>
      <c r="F14">
        <f t="shared" si="0"/>
        <v>678.53300000000002</v>
      </c>
      <c r="G14">
        <v>678533</v>
      </c>
      <c r="H14">
        <v>31</v>
      </c>
      <c r="I14">
        <v>1</v>
      </c>
      <c r="J14" s="8">
        <f t="shared" si="1"/>
        <v>21888.16129032258</v>
      </c>
    </row>
    <row r="15" spans="2:10" x14ac:dyDescent="0.3">
      <c r="B15">
        <v>100000</v>
      </c>
      <c r="C15">
        <v>13</v>
      </c>
      <c r="D15">
        <v>3</v>
      </c>
      <c r="F15">
        <f t="shared" si="0"/>
        <v>533.12699999999995</v>
      </c>
      <c r="G15">
        <v>533127</v>
      </c>
      <c r="H15">
        <v>24</v>
      </c>
      <c r="I15">
        <v>1</v>
      </c>
      <c r="J15" s="8">
        <f t="shared" si="1"/>
        <v>22213.625</v>
      </c>
    </row>
    <row r="16" spans="2:10" x14ac:dyDescent="0.3">
      <c r="B16" s="6">
        <v>1000</v>
      </c>
      <c r="C16" s="6">
        <v>13</v>
      </c>
      <c r="D16" s="6">
        <v>7</v>
      </c>
      <c r="J16" s="8"/>
    </row>
    <row r="17" spans="2:10" x14ac:dyDescent="0.3">
      <c r="B17">
        <v>10000</v>
      </c>
      <c r="C17">
        <v>13</v>
      </c>
      <c r="D17">
        <v>7</v>
      </c>
      <c r="F17">
        <f t="shared" si="0"/>
        <v>569.245</v>
      </c>
      <c r="G17">
        <v>569245</v>
      </c>
      <c r="H17">
        <v>26</v>
      </c>
      <c r="I17">
        <v>1</v>
      </c>
      <c r="J17" s="8">
        <f t="shared" si="1"/>
        <v>21894.038461538461</v>
      </c>
    </row>
    <row r="18" spans="2:10" x14ac:dyDescent="0.3">
      <c r="B18">
        <v>100000</v>
      </c>
      <c r="C18">
        <v>13</v>
      </c>
      <c r="D18">
        <v>7</v>
      </c>
      <c r="F18">
        <f t="shared" si="0"/>
        <v>917.24599999999998</v>
      </c>
      <c r="G18">
        <v>917246</v>
      </c>
      <c r="H18">
        <v>40</v>
      </c>
      <c r="I18">
        <v>1</v>
      </c>
      <c r="J18" s="8">
        <f t="shared" si="1"/>
        <v>22931.15</v>
      </c>
    </row>
  </sheetData>
  <sortState xmlns:xlrd2="http://schemas.microsoft.com/office/spreadsheetml/2017/richdata2" ref="B6:J16">
    <sortCondition ref="C6:C16"/>
    <sortCondition ref="D6:D16"/>
    <sortCondition ref="B6:B16"/>
  </sortState>
  <mergeCells count="1">
    <mergeCell ref="B3:J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J18"/>
  <sheetViews>
    <sheetView zoomScaleNormal="100" workbookViewId="0">
      <selection activeCell="B5" sqref="B5:J5"/>
    </sheetView>
  </sheetViews>
  <sheetFormatPr defaultColWidth="8.5546875" defaultRowHeight="14.4" x14ac:dyDescent="0.3"/>
  <cols>
    <col min="2" max="2" width="12.109375" customWidth="1"/>
    <col min="3" max="3" width="13.109375" customWidth="1"/>
    <col min="4" max="4" width="14.33203125" customWidth="1"/>
    <col min="5" max="5" width="13.5546875" customWidth="1"/>
    <col min="6" max="6" width="15.77734375" customWidth="1"/>
    <col min="7" max="7" width="17.88671875" customWidth="1"/>
    <col min="8" max="8" width="14" customWidth="1"/>
    <col min="9" max="9" width="14.44140625" customWidth="1"/>
    <col min="10" max="10" width="29.33203125" customWidth="1"/>
  </cols>
  <sheetData>
    <row r="3" spans="2:10" ht="36.6" customHeight="1" x14ac:dyDescent="0.3">
      <c r="B3" s="1" t="s">
        <v>34</v>
      </c>
      <c r="C3" s="1"/>
      <c r="D3" s="1"/>
      <c r="E3" s="1"/>
      <c r="F3" s="1"/>
      <c r="G3" s="1"/>
      <c r="H3" s="1"/>
      <c r="I3" s="1"/>
      <c r="J3" s="1"/>
    </row>
    <row r="5" spans="2:10" x14ac:dyDescent="0.3">
      <c r="B5" s="2" t="s">
        <v>1</v>
      </c>
      <c r="C5" s="2" t="s">
        <v>2</v>
      </c>
      <c r="D5" s="2" t="s">
        <v>3</v>
      </c>
      <c r="E5" s="2" t="s">
        <v>32</v>
      </c>
      <c r="F5" s="2" t="s">
        <v>4</v>
      </c>
      <c r="G5" s="2" t="s">
        <v>36</v>
      </c>
      <c r="H5" s="2" t="s">
        <v>5</v>
      </c>
      <c r="I5" s="2" t="s">
        <v>6</v>
      </c>
      <c r="J5" s="2" t="s">
        <v>37</v>
      </c>
    </row>
    <row r="7" spans="2:10" x14ac:dyDescent="0.3">
      <c r="B7">
        <v>1000</v>
      </c>
      <c r="C7" s="2">
        <v>7</v>
      </c>
      <c r="D7" s="2">
        <v>3</v>
      </c>
      <c r="E7" s="2">
        <v>3.96</v>
      </c>
      <c r="F7" s="2">
        <f t="shared" ref="F7:F14" si="0">G7/1000</f>
        <v>237.71600000000001</v>
      </c>
      <c r="G7" s="2">
        <v>237716</v>
      </c>
      <c r="H7" s="2">
        <v>11</v>
      </c>
      <c r="I7" s="2">
        <v>1</v>
      </c>
      <c r="J7" s="4">
        <f t="shared" ref="J7:J14" si="1">G7/H7</f>
        <v>21610.545454545456</v>
      </c>
    </row>
    <row r="8" spans="2:10" x14ac:dyDescent="0.3">
      <c r="B8">
        <v>10000</v>
      </c>
      <c r="C8" s="2">
        <v>7</v>
      </c>
      <c r="D8" s="2">
        <v>3</v>
      </c>
      <c r="E8" s="2">
        <v>7.25</v>
      </c>
      <c r="F8" s="2">
        <f t="shared" si="0"/>
        <v>435.25099999999998</v>
      </c>
      <c r="G8" s="2">
        <v>435251</v>
      </c>
      <c r="H8" s="2">
        <v>20</v>
      </c>
      <c r="I8" s="2">
        <v>1</v>
      </c>
      <c r="J8" s="4">
        <f t="shared" si="1"/>
        <v>21762.55</v>
      </c>
    </row>
    <row r="9" spans="2:10" x14ac:dyDescent="0.3">
      <c r="B9">
        <v>100000</v>
      </c>
      <c r="C9" s="2">
        <v>7</v>
      </c>
      <c r="D9" s="2">
        <v>3</v>
      </c>
      <c r="E9" s="2">
        <v>21.12</v>
      </c>
      <c r="F9" s="2">
        <f t="shared" si="0"/>
        <v>1267.473</v>
      </c>
      <c r="G9" s="2">
        <v>1267473</v>
      </c>
      <c r="H9" s="2">
        <v>57</v>
      </c>
      <c r="I9" s="2">
        <v>1</v>
      </c>
      <c r="J9" s="4">
        <f t="shared" si="1"/>
        <v>22236.36842105263</v>
      </c>
    </row>
    <row r="10" spans="2:10" x14ac:dyDescent="0.3">
      <c r="B10">
        <v>1000</v>
      </c>
      <c r="C10" s="2">
        <v>7</v>
      </c>
      <c r="D10" s="2">
        <v>7</v>
      </c>
      <c r="E10" s="2">
        <v>3.61</v>
      </c>
      <c r="F10" s="2">
        <f t="shared" si="0"/>
        <v>216.65</v>
      </c>
      <c r="G10" s="2">
        <v>216650</v>
      </c>
      <c r="H10" s="2">
        <v>10</v>
      </c>
      <c r="I10" s="2">
        <v>1</v>
      </c>
      <c r="J10" s="4">
        <f t="shared" si="1"/>
        <v>21665</v>
      </c>
    </row>
    <row r="11" spans="2:10" x14ac:dyDescent="0.3">
      <c r="B11">
        <v>10000</v>
      </c>
      <c r="C11" s="2">
        <v>7</v>
      </c>
      <c r="D11" s="2">
        <v>7</v>
      </c>
      <c r="E11" s="2">
        <v>9.1199999999999992</v>
      </c>
      <c r="F11" s="2">
        <f t="shared" si="0"/>
        <v>546.97900000000004</v>
      </c>
      <c r="G11" s="2">
        <v>546979</v>
      </c>
      <c r="H11" s="2">
        <v>25</v>
      </c>
      <c r="I11" s="2">
        <v>1</v>
      </c>
      <c r="J11" s="4">
        <f t="shared" si="1"/>
        <v>21879.16</v>
      </c>
    </row>
    <row r="12" spans="2:10" x14ac:dyDescent="0.3">
      <c r="B12">
        <v>100000</v>
      </c>
      <c r="C12" s="2">
        <v>7</v>
      </c>
      <c r="D12" s="2">
        <v>7</v>
      </c>
      <c r="E12" s="2">
        <v>27.86</v>
      </c>
      <c r="F12" s="2">
        <f t="shared" si="0"/>
        <v>1671.549</v>
      </c>
      <c r="G12" s="2">
        <v>1671549</v>
      </c>
      <c r="H12" s="2">
        <v>73</v>
      </c>
      <c r="I12" s="2">
        <v>1</v>
      </c>
      <c r="J12" s="4">
        <f t="shared" si="1"/>
        <v>22897.931506849316</v>
      </c>
    </row>
    <row r="13" spans="2:10" x14ac:dyDescent="0.3">
      <c r="B13">
        <v>1000</v>
      </c>
      <c r="C13" s="2">
        <v>13</v>
      </c>
      <c r="D13" s="2">
        <v>3</v>
      </c>
      <c r="E13" s="2">
        <v>2.5</v>
      </c>
      <c r="F13" s="2">
        <f t="shared" si="0"/>
        <v>150.745</v>
      </c>
      <c r="G13" s="2">
        <v>150745</v>
      </c>
      <c r="H13" s="2">
        <v>7</v>
      </c>
      <c r="I13" s="2">
        <v>1</v>
      </c>
      <c r="J13" s="4">
        <f t="shared" si="1"/>
        <v>21535</v>
      </c>
    </row>
    <row r="14" spans="2:10" x14ac:dyDescent="0.3">
      <c r="B14">
        <v>10000</v>
      </c>
      <c r="C14" s="2">
        <v>13</v>
      </c>
      <c r="D14" s="2">
        <v>3</v>
      </c>
      <c r="E14" s="2">
        <v>6.57</v>
      </c>
      <c r="F14" s="2">
        <f t="shared" si="0"/>
        <v>394.27499999999998</v>
      </c>
      <c r="G14" s="2">
        <v>394275</v>
      </c>
      <c r="H14" s="2">
        <v>18</v>
      </c>
      <c r="I14" s="2">
        <v>1</v>
      </c>
      <c r="J14" s="4">
        <f t="shared" si="1"/>
        <v>21904.166666666668</v>
      </c>
    </row>
    <row r="15" spans="2:10" x14ac:dyDescent="0.3">
      <c r="B15" s="6">
        <v>100000</v>
      </c>
      <c r="C15" s="7">
        <v>13</v>
      </c>
      <c r="D15" s="7">
        <v>3</v>
      </c>
      <c r="E15" s="2"/>
      <c r="F15" s="2"/>
      <c r="G15" s="2"/>
      <c r="H15" s="2"/>
      <c r="I15" s="2"/>
      <c r="J15" s="4"/>
    </row>
    <row r="16" spans="2:10" x14ac:dyDescent="0.3">
      <c r="B16" s="6">
        <v>1000</v>
      </c>
      <c r="C16" s="7">
        <v>13</v>
      </c>
      <c r="D16" s="7">
        <v>7</v>
      </c>
      <c r="E16" s="2"/>
      <c r="F16" s="2"/>
      <c r="G16" s="2"/>
      <c r="H16" s="2"/>
      <c r="I16" s="2"/>
      <c r="J16" s="4"/>
    </row>
    <row r="17" spans="2:10" x14ac:dyDescent="0.3">
      <c r="B17">
        <v>10000</v>
      </c>
      <c r="C17" s="2">
        <v>13</v>
      </c>
      <c r="D17" s="2">
        <v>7</v>
      </c>
      <c r="E17" s="2">
        <v>8.0399999999999991</v>
      </c>
      <c r="F17" s="2">
        <f>G17/1000</f>
        <v>482.52300000000002</v>
      </c>
      <c r="G17" s="2">
        <v>482523</v>
      </c>
      <c r="H17" s="2">
        <v>22</v>
      </c>
      <c r="I17" s="2">
        <v>1</v>
      </c>
      <c r="J17" s="4">
        <f>G17/H17</f>
        <v>21932.863636363636</v>
      </c>
    </row>
    <row r="18" spans="2:10" x14ac:dyDescent="0.3">
      <c r="B18">
        <v>100000</v>
      </c>
      <c r="C18" s="2">
        <v>13</v>
      </c>
      <c r="D18" s="2">
        <v>7</v>
      </c>
      <c r="E18" s="2">
        <v>14.81</v>
      </c>
      <c r="F18" s="2">
        <f>G18/1000</f>
        <v>888.65899999999999</v>
      </c>
      <c r="G18" s="2">
        <v>888659</v>
      </c>
      <c r="H18" s="2">
        <v>39</v>
      </c>
      <c r="I18" s="2">
        <v>1</v>
      </c>
      <c r="J18" s="4">
        <f>G18/H18</f>
        <v>22786.128205128207</v>
      </c>
    </row>
  </sheetData>
  <mergeCells count="1">
    <mergeCell ref="B3:J3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Spark_0.5Th_1R</vt:lpstr>
      <vt:lpstr>Hadoop_5Th_1R</vt:lpstr>
      <vt:lpstr>Hadoop_0.5Th_1R_Comb</vt:lpstr>
      <vt:lpstr>Hadoop_5Th_1R_Comb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Fabio Malloggi</dc:creator>
  <dc:description/>
  <cp:lastModifiedBy>Fabio Malloggi</cp:lastModifiedBy>
  <cp:revision>1</cp:revision>
  <dcterms:created xsi:type="dcterms:W3CDTF">2020-08-19T15:25:14Z</dcterms:created>
  <dcterms:modified xsi:type="dcterms:W3CDTF">2020-08-21T15:31:32Z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