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ju\Desktop\"/>
    </mc:Choice>
  </mc:AlternateContent>
  <xr:revisionPtr revIDLastSave="0" documentId="13_ncr:1_{9E12A16D-108D-46CF-8DA3-15535040697E}" xr6:coauthVersionLast="47" xr6:coauthVersionMax="47" xr10:uidLastSave="{00000000-0000-0000-0000-000000000000}"/>
  <bookViews>
    <workbookView xWindow="-110" yWindow="-110" windowWidth="19420" windowHeight="10300" xr2:uid="{D6FC26F2-0785-4496-A360-47492D2CB76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4" i="1"/>
  <c r="H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4" i="1"/>
  <c r="D24" i="1"/>
  <c r="E25" i="1"/>
  <c r="E26" i="1"/>
  <c r="E27" i="1"/>
  <c r="E28" i="1"/>
  <c r="E29" i="1"/>
  <c r="E30" i="1"/>
  <c r="G30" i="1" s="1"/>
  <c r="E31" i="1"/>
  <c r="E32" i="1"/>
  <c r="E33" i="1"/>
  <c r="E34" i="1"/>
  <c r="E35" i="1"/>
  <c r="E36" i="1"/>
  <c r="E37" i="1"/>
  <c r="E38" i="1"/>
  <c r="E39" i="1"/>
  <c r="E40" i="1"/>
  <c r="E41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G41" i="1"/>
  <c r="I41" i="1"/>
  <c r="I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I31" i="1"/>
  <c r="G31" i="1"/>
  <c r="I30" i="1"/>
  <c r="I29" i="1"/>
  <c r="I28" i="1"/>
  <c r="G28" i="1"/>
  <c r="I27" i="1"/>
  <c r="G27" i="1"/>
  <c r="I26" i="1"/>
  <c r="G26" i="1"/>
  <c r="I25" i="1"/>
  <c r="G25" i="1"/>
  <c r="I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3" i="1"/>
  <c r="G29" i="1" l="1"/>
  <c r="G40" i="1"/>
  <c r="G32" i="1"/>
  <c r="G24" i="1"/>
  <c r="G19" i="1"/>
  <c r="G11" i="1"/>
</calcChain>
</file>

<file path=xl/sharedStrings.xml><?xml version="1.0" encoding="utf-8"?>
<sst xmlns="http://schemas.openxmlformats.org/spreadsheetml/2006/main" count="26" uniqueCount="17">
  <si>
    <r>
      <t>V</t>
    </r>
    <r>
      <rPr>
        <sz val="8"/>
        <color theme="1"/>
        <rFont val="Calibri"/>
        <family val="2"/>
        <scheme val="minor"/>
      </rPr>
      <t>in,pp</t>
    </r>
    <r>
      <rPr>
        <sz val="11"/>
        <color theme="1"/>
        <rFont val="Calibri"/>
        <family val="2"/>
        <scheme val="minor"/>
      </rPr>
      <t xml:space="preserve"> [mV]</t>
    </r>
  </si>
  <si>
    <t>H(s) [dB]</t>
  </si>
  <si>
    <t>Δϕ [°]</t>
  </si>
  <si>
    <t>|∂Vin| [mV]</t>
  </si>
  <si>
    <r>
      <t>V</t>
    </r>
    <r>
      <rPr>
        <sz val="9"/>
        <color theme="1"/>
        <rFont val="Calibri"/>
        <family val="2"/>
        <scheme val="minor"/>
      </rPr>
      <t>out,pp</t>
    </r>
    <r>
      <rPr>
        <sz val="11"/>
        <color theme="1"/>
        <rFont val="Calibri"/>
        <family val="2"/>
        <scheme val="minor"/>
      </rPr>
      <t xml:space="preserve"> [mV]</t>
    </r>
  </si>
  <si>
    <r>
      <t>|∂V</t>
    </r>
    <r>
      <rPr>
        <sz val="9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| [mV]</t>
    </r>
  </si>
  <si>
    <t>𝑓 [kHz]</t>
  </si>
  <si>
    <t>|∂H(s)| [dB]</t>
  </si>
  <si>
    <t>Δ𝜙 [𝜇𝑠]</t>
  </si>
  <si>
    <t>Passa basso</t>
  </si>
  <si>
    <t>Passa alto</t>
  </si>
  <si>
    <t>kv</t>
  </si>
  <si>
    <t>delta ndiv</t>
  </si>
  <si>
    <t>0.1</t>
  </si>
  <si>
    <t>delta kv</t>
  </si>
  <si>
    <t>200mV</t>
  </si>
  <si>
    <t>3/100 *200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</si>
</sst>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0" borderId="3" xfId="0" applyBorder="1"/>
    <xf numFmtId="9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390590</xdr:colOff>
      <xdr:row>10</xdr:row>
      <xdr:rowOff>63500</xdr:rowOff>
    </xdr:from>
    <xdr:ext cx="498410" cy="34445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82FAD8E-C216-8385-2801-B3AC5BD8723F}"/>
            </a:ext>
          </a:extLst>
        </xdr:cNvPr>
        <xdr:cNvSpPr txBox="1"/>
      </xdr:nvSpPr>
      <xdr:spPr>
        <a:xfrm flipH="1">
          <a:off x="5413440" y="1898650"/>
          <a:ext cx="498410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100" b="0"/>
        </a:p>
        <a:p>
          <a:endParaRPr lang="en-US" sz="1100"/>
        </a:p>
      </xdr:txBody>
    </xdr:sp>
    <xdr:clientData/>
  </xdr:oneCellAnchor>
  <xdr:oneCellAnchor>
    <xdr:from>
      <xdr:col>12</xdr:col>
      <xdr:colOff>352425</xdr:colOff>
      <xdr:row>6</xdr:row>
      <xdr:rowOff>69850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F2184F5-8B79-B05C-492F-BFD3E9D7B226}"/>
            </a:ext>
          </a:extLst>
        </xdr:cNvPr>
        <xdr:cNvSpPr txBox="1"/>
      </xdr:nvSpPr>
      <xdr:spPr>
        <a:xfrm>
          <a:off x="8645525" y="116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 b="0"/>
        </a:p>
      </xdr:txBody>
    </xdr:sp>
    <xdr:clientData/>
  </xdr:oneCellAnchor>
  <xdr:oneCellAnchor>
    <xdr:from>
      <xdr:col>7</xdr:col>
      <xdr:colOff>390525</xdr:colOff>
      <xdr:row>10</xdr:row>
      <xdr:rowOff>6350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B39DFF04-56E1-B59E-8626-75B9CB0DFDF3}"/>
            </a:ext>
          </a:extLst>
        </xdr:cNvPr>
        <xdr:cNvSpPr txBox="1"/>
      </xdr:nvSpPr>
      <xdr:spPr>
        <a:xfrm>
          <a:off x="5413375" y="184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390525</xdr:colOff>
      <xdr:row>10</xdr:row>
      <xdr:rowOff>6350</xdr:rowOff>
    </xdr:from>
    <xdr:ext cx="65" cy="172227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D9D49C83-36DB-D12E-045A-E36EE0E1F0C3}"/>
            </a:ext>
          </a:extLst>
        </xdr:cNvPr>
        <xdr:cNvSpPr txBox="1"/>
      </xdr:nvSpPr>
      <xdr:spPr>
        <a:xfrm>
          <a:off x="5413375" y="184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 b="0"/>
        </a:p>
      </xdr:txBody>
    </xdr:sp>
    <xdr:clientData/>
  </xdr:oneCellAnchor>
  <xdr:oneCellAnchor>
    <xdr:from>
      <xdr:col>7</xdr:col>
      <xdr:colOff>390590</xdr:colOff>
      <xdr:row>31</xdr:row>
      <xdr:rowOff>63500</xdr:rowOff>
    </xdr:from>
    <xdr:ext cx="498410" cy="344453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D953EFD9-F9CB-4842-B69D-E5A7466FF11B}"/>
            </a:ext>
          </a:extLst>
        </xdr:cNvPr>
        <xdr:cNvSpPr txBox="1"/>
      </xdr:nvSpPr>
      <xdr:spPr>
        <a:xfrm flipH="1">
          <a:off x="5419277" y="1917187"/>
          <a:ext cx="498410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100" b="0"/>
        </a:p>
        <a:p>
          <a:endParaRPr lang="en-US" sz="1100"/>
        </a:p>
      </xdr:txBody>
    </xdr:sp>
    <xdr:clientData/>
  </xdr:oneCellAnchor>
  <xdr:oneCellAnchor>
    <xdr:from>
      <xdr:col>7</xdr:col>
      <xdr:colOff>390525</xdr:colOff>
      <xdr:row>31</xdr:row>
      <xdr:rowOff>6350</xdr:rowOff>
    </xdr:from>
    <xdr:ext cx="65" cy="172227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A371F460-7F3C-4A87-9286-B0B08D7A5C8C}"/>
            </a:ext>
          </a:extLst>
        </xdr:cNvPr>
        <xdr:cNvSpPr txBox="1"/>
      </xdr:nvSpPr>
      <xdr:spPr>
        <a:xfrm>
          <a:off x="5419212" y="18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390525</xdr:colOff>
      <xdr:row>31</xdr:row>
      <xdr:rowOff>6350</xdr:rowOff>
    </xdr:from>
    <xdr:ext cx="65" cy="172227"/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852E090F-0616-4C22-B515-57E4BFF6B094}"/>
            </a:ext>
          </a:extLst>
        </xdr:cNvPr>
        <xdr:cNvSpPr txBox="1"/>
      </xdr:nvSpPr>
      <xdr:spPr>
        <a:xfrm>
          <a:off x="5419212" y="18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86EA-6E2C-4F64-B036-4163BA96F279}">
  <dimension ref="B1:O41"/>
  <sheetViews>
    <sheetView tabSelected="1" topLeftCell="A18" zoomScaleNormal="100" workbookViewId="0">
      <selection activeCell="H24" sqref="H24"/>
    </sheetView>
  </sheetViews>
  <sheetFormatPr defaultRowHeight="14.5" x14ac:dyDescent="0.35"/>
  <cols>
    <col min="3" max="3" width="9.1796875" customWidth="1"/>
    <col min="4" max="4" width="12.1796875" customWidth="1"/>
    <col min="5" max="5" width="11.81640625" bestFit="1" customWidth="1"/>
    <col min="6" max="6" width="12.54296875" bestFit="1" customWidth="1"/>
    <col min="8" max="8" width="11.90625" customWidth="1"/>
    <col min="9" max="9" width="16" customWidth="1"/>
    <col min="14" max="14" width="9.36328125" customWidth="1"/>
    <col min="15" max="15" width="13" customWidth="1"/>
  </cols>
  <sheetData>
    <row r="1" spans="2:15" x14ac:dyDescent="0.35">
      <c r="D1" t="s">
        <v>9</v>
      </c>
    </row>
    <row r="2" spans="2:15" ht="14" customHeight="1" x14ac:dyDescent="0.35">
      <c r="B2" s="1" t="s">
        <v>6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</v>
      </c>
      <c r="H2" s="1" t="s">
        <v>7</v>
      </c>
      <c r="I2" s="1" t="s">
        <v>2</v>
      </c>
      <c r="J2" s="2" t="s">
        <v>8</v>
      </c>
    </row>
    <row r="3" spans="2:15" x14ac:dyDescent="0.35">
      <c r="B3" s="1">
        <v>0.1</v>
      </c>
      <c r="C3" s="3">
        <v>408</v>
      </c>
      <c r="D3" s="1">
        <f>((C3/200)*((3/100)*200)+(200*0.1))</f>
        <v>32.24</v>
      </c>
      <c r="E3" s="1">
        <f>L3/2</f>
        <v>410</v>
      </c>
      <c r="F3" s="1">
        <f>((E3/200)*((3/100)*200)+(200*0.1))</f>
        <v>32.299999999999997</v>
      </c>
      <c r="G3" s="1">
        <f>20*LOG(E3/C3)</f>
        <v>4.2473872597110711E-2</v>
      </c>
      <c r="H3" s="3">
        <f>ABS(20*(1/LN(10))*((D3/C3)+(F3/E3)))</f>
        <v>1.3706342156747673</v>
      </c>
      <c r="I3" s="3">
        <f>J3*(10^(-6))*B3*(10^3)*360</f>
        <v>0</v>
      </c>
      <c r="J3">
        <v>0</v>
      </c>
      <c r="L3" s="1">
        <v>820</v>
      </c>
    </row>
    <row r="4" spans="2:15" x14ac:dyDescent="0.35">
      <c r="B4" s="1">
        <v>0.3</v>
      </c>
      <c r="C4" s="3">
        <v>412</v>
      </c>
      <c r="D4" s="1">
        <f t="shared" ref="D4:D19" si="0">((C4/200)*((3/100)*200)+(200*0.1))</f>
        <v>32.36</v>
      </c>
      <c r="E4" s="1">
        <f t="shared" ref="E4:E19" si="1">L4/2</f>
        <v>408</v>
      </c>
      <c r="F4" s="1">
        <f t="shared" ref="F4:F19" si="2">E4*(1/20+0.03)</f>
        <v>32.64</v>
      </c>
      <c r="G4" s="1">
        <f t="shared" ref="G4:G19" si="3">20*LOG(E4/C4)</f>
        <v>-8.4741058865092853E-2</v>
      </c>
      <c r="H4" s="3">
        <f t="shared" ref="H4:H19" si="4">ABS(20*(1/LN(10))*((D4/C4)+(F4/E4)))</f>
        <v>1.3770929882485634</v>
      </c>
      <c r="I4" s="3">
        <f t="shared" ref="I4:I19" si="5">J4*(10^(-6))*B4*(10^3)*360</f>
        <v>8.6399999999999991E-2</v>
      </c>
      <c r="J4">
        <v>0.8</v>
      </c>
      <c r="L4" s="1">
        <v>816</v>
      </c>
      <c r="N4" t="s">
        <v>14</v>
      </c>
      <c r="O4" s="7" t="s">
        <v>16</v>
      </c>
    </row>
    <row r="5" spans="2:15" x14ac:dyDescent="0.35">
      <c r="B5" s="1">
        <v>2</v>
      </c>
      <c r="C5" s="3">
        <v>408</v>
      </c>
      <c r="D5" s="1">
        <f t="shared" si="0"/>
        <v>32.24</v>
      </c>
      <c r="E5" s="1">
        <f t="shared" si="1"/>
        <v>408</v>
      </c>
      <c r="F5" s="1">
        <f t="shared" si="2"/>
        <v>32.64</v>
      </c>
      <c r="G5" s="1">
        <f t="shared" si="3"/>
        <v>0</v>
      </c>
      <c r="H5" s="3">
        <f t="shared" si="4"/>
        <v>1.3812267640138713</v>
      </c>
      <c r="I5" s="3">
        <f t="shared" si="5"/>
        <v>6.48</v>
      </c>
      <c r="J5">
        <v>9</v>
      </c>
      <c r="L5" s="1">
        <v>816</v>
      </c>
      <c r="N5" t="s">
        <v>11</v>
      </c>
      <c r="O5" s="5" t="s">
        <v>15</v>
      </c>
    </row>
    <row r="6" spans="2:15" x14ac:dyDescent="0.35">
      <c r="B6" s="1">
        <v>5</v>
      </c>
      <c r="C6" s="3">
        <v>404</v>
      </c>
      <c r="D6" s="1">
        <f t="shared" si="0"/>
        <v>32.120000000000005</v>
      </c>
      <c r="E6" s="1">
        <f t="shared" si="1"/>
        <v>396</v>
      </c>
      <c r="F6" s="1">
        <f t="shared" si="2"/>
        <v>31.68</v>
      </c>
      <c r="G6" s="1">
        <f t="shared" si="3"/>
        <v>-0.17372358370185334</v>
      </c>
      <c r="H6" s="3">
        <f t="shared" si="4"/>
        <v>1.3854423967250271</v>
      </c>
      <c r="I6" s="3">
        <f t="shared" si="5"/>
        <v>16.200000000000003</v>
      </c>
      <c r="J6">
        <v>9</v>
      </c>
      <c r="L6" s="1">
        <v>792</v>
      </c>
      <c r="N6" t="s">
        <v>12</v>
      </c>
      <c r="O6" s="6" t="s">
        <v>13</v>
      </c>
    </row>
    <row r="7" spans="2:15" x14ac:dyDescent="0.35">
      <c r="B7" s="1">
        <v>9</v>
      </c>
      <c r="C7" s="3">
        <v>404</v>
      </c>
      <c r="D7" s="1">
        <f t="shared" si="0"/>
        <v>32.120000000000005</v>
      </c>
      <c r="E7" s="1">
        <f t="shared" si="1"/>
        <v>356</v>
      </c>
      <c r="F7" s="1">
        <f t="shared" si="2"/>
        <v>28.48</v>
      </c>
      <c r="G7" s="1">
        <f t="shared" si="3"/>
        <v>-1.0986273427545958</v>
      </c>
      <c r="H7" s="3">
        <f t="shared" si="4"/>
        <v>1.3854423967250271</v>
      </c>
      <c r="I7" s="3">
        <f t="shared" si="5"/>
        <v>27.54</v>
      </c>
      <c r="J7">
        <v>8.5</v>
      </c>
      <c r="L7" s="1">
        <v>712</v>
      </c>
    </row>
    <row r="8" spans="2:15" x14ac:dyDescent="0.35">
      <c r="B8" s="1">
        <v>12</v>
      </c>
      <c r="C8" s="3">
        <v>404</v>
      </c>
      <c r="D8" s="1">
        <f t="shared" si="0"/>
        <v>32.120000000000005</v>
      </c>
      <c r="E8" s="1">
        <f t="shared" si="1"/>
        <v>332</v>
      </c>
      <c r="F8" s="1">
        <f t="shared" si="2"/>
        <v>26.560000000000002</v>
      </c>
      <c r="G8" s="1">
        <f t="shared" si="3"/>
        <v>-1.7048656281313739</v>
      </c>
      <c r="H8" s="3">
        <f t="shared" si="4"/>
        <v>1.3854423967250271</v>
      </c>
      <c r="I8" s="3">
        <f t="shared" si="5"/>
        <v>34.56</v>
      </c>
      <c r="J8">
        <v>8</v>
      </c>
      <c r="L8" s="1">
        <v>664</v>
      </c>
    </row>
    <row r="9" spans="2:15" x14ac:dyDescent="0.35">
      <c r="B9" s="1">
        <v>15</v>
      </c>
      <c r="C9" s="3">
        <v>400</v>
      </c>
      <c r="D9" s="1">
        <f t="shared" si="0"/>
        <v>32</v>
      </c>
      <c r="E9" s="1">
        <f t="shared" si="1"/>
        <v>304</v>
      </c>
      <c r="F9" s="1">
        <f t="shared" si="2"/>
        <v>24.32</v>
      </c>
      <c r="G9" s="1">
        <f t="shared" si="3"/>
        <v>-2.3837281543841731</v>
      </c>
      <c r="H9" s="3">
        <f t="shared" si="4"/>
        <v>1.3897423420904056</v>
      </c>
      <c r="I9" s="3">
        <f t="shared" si="5"/>
        <v>40.5</v>
      </c>
      <c r="J9">
        <v>7.5</v>
      </c>
      <c r="L9" s="1">
        <v>608</v>
      </c>
    </row>
    <row r="10" spans="2:15" x14ac:dyDescent="0.35">
      <c r="B10" s="1">
        <v>15.5</v>
      </c>
      <c r="C10" s="3">
        <v>400</v>
      </c>
      <c r="D10" s="1">
        <f t="shared" si="0"/>
        <v>32</v>
      </c>
      <c r="E10" s="1">
        <f t="shared" si="1"/>
        <v>292</v>
      </c>
      <c r="F10" s="1">
        <f t="shared" si="2"/>
        <v>23.36</v>
      </c>
      <c r="G10" s="1">
        <f t="shared" si="3"/>
        <v>-2.7335427975908821</v>
      </c>
      <c r="H10" s="3">
        <f t="shared" si="4"/>
        <v>1.3897423420904056</v>
      </c>
      <c r="I10" s="3">
        <f t="shared" si="5"/>
        <v>41.5152</v>
      </c>
      <c r="J10">
        <v>7.44</v>
      </c>
      <c r="L10" s="1">
        <v>584</v>
      </c>
      <c r="N10" s="1"/>
    </row>
    <row r="11" spans="2:15" x14ac:dyDescent="0.35">
      <c r="B11" s="1">
        <v>15.7</v>
      </c>
      <c r="C11" s="3">
        <v>400</v>
      </c>
      <c r="D11" s="1">
        <f t="shared" si="0"/>
        <v>32</v>
      </c>
      <c r="E11" s="1">
        <f t="shared" si="1"/>
        <v>292</v>
      </c>
      <c r="F11" s="1">
        <f t="shared" si="2"/>
        <v>23.36</v>
      </c>
      <c r="G11" s="1">
        <f t="shared" si="3"/>
        <v>-2.7335427975908821</v>
      </c>
      <c r="H11" s="3">
        <f t="shared" si="4"/>
        <v>1.3897423420904056</v>
      </c>
      <c r="I11" s="3">
        <f t="shared" si="5"/>
        <v>41.824800000000003</v>
      </c>
      <c r="J11">
        <v>7.4</v>
      </c>
      <c r="L11" s="1">
        <v>584</v>
      </c>
      <c r="N11" s="1"/>
    </row>
    <row r="12" spans="2:15" x14ac:dyDescent="0.35">
      <c r="B12" s="1">
        <v>15.9</v>
      </c>
      <c r="C12" s="3">
        <v>400</v>
      </c>
      <c r="D12" s="1">
        <f t="shared" si="0"/>
        <v>32</v>
      </c>
      <c r="E12" s="1">
        <f t="shared" si="1"/>
        <v>292</v>
      </c>
      <c r="F12" s="1">
        <f t="shared" si="2"/>
        <v>23.36</v>
      </c>
      <c r="G12" s="1">
        <f t="shared" si="3"/>
        <v>-2.7335427975908821</v>
      </c>
      <c r="H12" s="3">
        <f t="shared" si="4"/>
        <v>1.3897423420904056</v>
      </c>
      <c r="I12" s="3">
        <f t="shared" si="5"/>
        <v>42.357600000000005</v>
      </c>
      <c r="J12">
        <v>7.4</v>
      </c>
      <c r="L12" s="1">
        <v>584</v>
      </c>
      <c r="N12" s="1"/>
    </row>
    <row r="13" spans="2:15" x14ac:dyDescent="0.35">
      <c r="B13" s="1">
        <v>16.100000000000001</v>
      </c>
      <c r="C13" s="3">
        <v>400</v>
      </c>
      <c r="D13" s="1">
        <f t="shared" si="0"/>
        <v>32</v>
      </c>
      <c r="E13" s="1">
        <f t="shared" si="1"/>
        <v>292</v>
      </c>
      <c r="F13" s="1">
        <f t="shared" si="2"/>
        <v>23.36</v>
      </c>
      <c r="G13" s="1">
        <f t="shared" si="3"/>
        <v>-2.7335427975908821</v>
      </c>
      <c r="H13" s="3">
        <f t="shared" si="4"/>
        <v>1.3897423420904056</v>
      </c>
      <c r="I13" s="3">
        <f t="shared" si="5"/>
        <v>42.658560000000008</v>
      </c>
      <c r="J13">
        <v>7.36</v>
      </c>
      <c r="L13" s="1">
        <v>584</v>
      </c>
      <c r="N13" s="1"/>
    </row>
    <row r="14" spans="2:15" x14ac:dyDescent="0.35">
      <c r="B14" s="1">
        <v>16.3</v>
      </c>
      <c r="C14" s="3">
        <v>400</v>
      </c>
      <c r="D14" s="1">
        <f t="shared" si="0"/>
        <v>32</v>
      </c>
      <c r="E14" s="1">
        <f t="shared" si="1"/>
        <v>292</v>
      </c>
      <c r="F14" s="1">
        <f t="shared" si="2"/>
        <v>23.36</v>
      </c>
      <c r="G14" s="1">
        <f t="shared" si="3"/>
        <v>-2.7335427975908821</v>
      </c>
      <c r="H14" s="3">
        <f t="shared" si="4"/>
        <v>1.3897423420904056</v>
      </c>
      <c r="I14" s="3">
        <f t="shared" si="5"/>
        <v>42.953760000000003</v>
      </c>
      <c r="J14">
        <v>7.32</v>
      </c>
      <c r="L14" s="1">
        <v>584</v>
      </c>
      <c r="N14" s="1"/>
    </row>
    <row r="15" spans="2:15" x14ac:dyDescent="0.35">
      <c r="B15" s="1">
        <v>16.8</v>
      </c>
      <c r="C15" s="3">
        <v>400</v>
      </c>
      <c r="D15" s="1">
        <f t="shared" si="0"/>
        <v>32</v>
      </c>
      <c r="E15" s="1">
        <f t="shared" si="1"/>
        <v>284</v>
      </c>
      <c r="F15" s="1">
        <f t="shared" si="2"/>
        <v>22.72</v>
      </c>
      <c r="G15" s="1">
        <f t="shared" si="3"/>
        <v>-2.9748330256184947</v>
      </c>
      <c r="H15" s="3">
        <f t="shared" si="4"/>
        <v>1.3897423420904056</v>
      </c>
      <c r="I15" s="3">
        <f t="shared" si="5"/>
        <v>44.029440000000001</v>
      </c>
      <c r="J15">
        <v>7.28</v>
      </c>
      <c r="L15" s="1">
        <v>568</v>
      </c>
      <c r="N15" s="1"/>
    </row>
    <row r="16" spans="2:15" x14ac:dyDescent="0.35">
      <c r="B16" s="1">
        <v>19.8</v>
      </c>
      <c r="C16" s="3">
        <v>396</v>
      </c>
      <c r="D16" s="1">
        <f t="shared" si="0"/>
        <v>31.88</v>
      </c>
      <c r="E16" s="1">
        <f t="shared" si="1"/>
        <v>264</v>
      </c>
      <c r="F16" s="1">
        <f t="shared" si="2"/>
        <v>21.12</v>
      </c>
      <c r="G16" s="1">
        <f t="shared" si="3"/>
        <v>-3.5218251811136252</v>
      </c>
      <c r="H16" s="3">
        <f t="shared" si="4"/>
        <v>1.3941291550389232</v>
      </c>
      <c r="I16" s="3">
        <f t="shared" si="5"/>
        <v>48.470400000000005</v>
      </c>
      <c r="J16">
        <v>6.8</v>
      </c>
      <c r="L16" s="1">
        <v>528</v>
      </c>
      <c r="N16" s="1"/>
    </row>
    <row r="17" spans="2:15" x14ac:dyDescent="0.35">
      <c r="B17" s="1">
        <v>22.8</v>
      </c>
      <c r="C17" s="3">
        <v>396</v>
      </c>
      <c r="D17" s="1">
        <f t="shared" si="0"/>
        <v>31.88</v>
      </c>
      <c r="E17" s="1">
        <f t="shared" si="1"/>
        <v>240</v>
      </c>
      <c r="F17" s="1">
        <f t="shared" si="2"/>
        <v>19.2</v>
      </c>
      <c r="G17" s="1">
        <f t="shared" si="3"/>
        <v>-4.3496788842781253</v>
      </c>
      <c r="H17" s="3">
        <f t="shared" si="4"/>
        <v>1.3941291550389232</v>
      </c>
      <c r="I17" s="3">
        <f t="shared" si="5"/>
        <v>52.202880000000007</v>
      </c>
      <c r="J17">
        <v>6.36</v>
      </c>
      <c r="L17" s="1">
        <v>480</v>
      </c>
      <c r="N17" s="1"/>
    </row>
    <row r="18" spans="2:15" x14ac:dyDescent="0.35">
      <c r="B18" s="1">
        <v>26.8</v>
      </c>
      <c r="C18" s="3">
        <v>396</v>
      </c>
      <c r="D18" s="1">
        <f t="shared" si="0"/>
        <v>31.88</v>
      </c>
      <c r="E18" s="1">
        <f t="shared" si="1"/>
        <v>212</v>
      </c>
      <c r="F18" s="1">
        <f t="shared" si="2"/>
        <v>16.96</v>
      </c>
      <c r="G18" s="1">
        <f t="shared" si="3"/>
        <v>-5.4271864999352175</v>
      </c>
      <c r="H18" s="3">
        <f t="shared" si="4"/>
        <v>1.3941291550389232</v>
      </c>
      <c r="I18" s="3">
        <f t="shared" si="5"/>
        <v>55.958399999999997</v>
      </c>
      <c r="J18">
        <v>5.8</v>
      </c>
      <c r="L18" s="1">
        <v>424</v>
      </c>
      <c r="N18" s="1"/>
    </row>
    <row r="19" spans="2:15" x14ac:dyDescent="0.35">
      <c r="B19" s="1">
        <v>29.8</v>
      </c>
      <c r="C19" s="3">
        <v>396</v>
      </c>
      <c r="D19" s="1">
        <f t="shared" si="0"/>
        <v>31.88</v>
      </c>
      <c r="E19" s="1">
        <f t="shared" si="1"/>
        <v>204</v>
      </c>
      <c r="F19" s="1">
        <f t="shared" si="2"/>
        <v>16.32</v>
      </c>
      <c r="G19" s="1">
        <f t="shared" si="3"/>
        <v>-5.7613003699922718</v>
      </c>
      <c r="H19" s="3">
        <f t="shared" si="4"/>
        <v>1.3941291550389232</v>
      </c>
      <c r="I19" s="3">
        <f t="shared" si="5"/>
        <v>59.218560000000004</v>
      </c>
      <c r="J19">
        <v>5.52</v>
      </c>
      <c r="L19" s="1">
        <v>408</v>
      </c>
      <c r="N19" s="1"/>
    </row>
    <row r="20" spans="2:15" x14ac:dyDescent="0.35">
      <c r="N20" s="1"/>
    </row>
    <row r="21" spans="2:15" x14ac:dyDescent="0.35">
      <c r="N21" s="1"/>
    </row>
    <row r="22" spans="2:15" x14ac:dyDescent="0.35">
      <c r="D22" t="s">
        <v>10</v>
      </c>
      <c r="N22" s="1"/>
    </row>
    <row r="23" spans="2:15" x14ac:dyDescent="0.35">
      <c r="B23" s="1" t="s">
        <v>6</v>
      </c>
      <c r="C23" s="1" t="s">
        <v>0</v>
      </c>
      <c r="D23" s="1" t="s">
        <v>3</v>
      </c>
      <c r="E23" s="1" t="s">
        <v>4</v>
      </c>
      <c r="F23" s="1" t="s">
        <v>5</v>
      </c>
      <c r="G23" s="1" t="s">
        <v>1</v>
      </c>
      <c r="H23" s="1" t="s">
        <v>7</v>
      </c>
      <c r="I23" s="1" t="s">
        <v>2</v>
      </c>
      <c r="J23" s="4" t="s">
        <v>8</v>
      </c>
      <c r="N23" s="1"/>
    </row>
    <row r="24" spans="2:15" x14ac:dyDescent="0.35">
      <c r="B24" s="1">
        <v>2</v>
      </c>
      <c r="C24" s="1">
        <f>L24/2</f>
        <v>408</v>
      </c>
      <c r="D24" s="1">
        <f>((C24/200)*((3/100)*200)+(200*0.1))</f>
        <v>32.24</v>
      </c>
      <c r="E24" s="1">
        <f>O24/2</f>
        <v>46.8</v>
      </c>
      <c r="F24" s="1">
        <f>((E24/200)*((3/100)*200)+(200*0.1))</f>
        <v>21.404</v>
      </c>
      <c r="G24" s="1">
        <f>20*LOG(E24/C24)</f>
        <v>-18.80828620031512</v>
      </c>
      <c r="H24" s="3">
        <f>ABS(20*(1/LN(10))*((D24/C24)+(F24/E24)))</f>
        <v>4.658850930856361</v>
      </c>
      <c r="I24" s="3">
        <f>J24*(10^(-6))*B24*(10^3)*360</f>
        <v>97.92</v>
      </c>
      <c r="J24">
        <v>136</v>
      </c>
      <c r="L24" s="1">
        <v>816</v>
      </c>
      <c r="N24" s="1"/>
      <c r="O24" s="1">
        <v>93.6</v>
      </c>
    </row>
    <row r="25" spans="2:15" x14ac:dyDescent="0.35">
      <c r="B25" s="1">
        <v>5</v>
      </c>
      <c r="C25" s="1">
        <f t="shared" ref="C25:C41" si="6">L25/2</f>
        <v>408</v>
      </c>
      <c r="D25" s="1">
        <f t="shared" ref="D25:D41" si="7">((C25/200)*((3/100)*200)+(200*0.1))</f>
        <v>32.24</v>
      </c>
      <c r="E25" s="1">
        <f t="shared" ref="E25:E41" si="8">O25/2</f>
        <v>113</v>
      </c>
      <c r="F25" s="1">
        <f t="shared" ref="F25:F41" si="9">((E25/200)*((3/100)*200)+(200*0.1))</f>
        <v>23.39</v>
      </c>
      <c r="G25" s="1">
        <f t="shared" ref="G25:G41" si="10">20*LOG(E25/C25)</f>
        <v>-11.151634392129203</v>
      </c>
      <c r="H25" s="3">
        <f t="shared" ref="H25:H41" si="11">ABS(20*(1/LN(10))*((D25/C25)+(F25/E25)))</f>
        <v>2.4842578817681478</v>
      </c>
      <c r="I25" s="3">
        <f t="shared" ref="I25:I41" si="12">J25*(10^(-6))*B25*(10^3)*360</f>
        <v>107.28</v>
      </c>
      <c r="J25">
        <v>59.6</v>
      </c>
      <c r="L25" s="1">
        <v>816</v>
      </c>
      <c r="N25" s="1"/>
      <c r="O25" s="1">
        <v>226</v>
      </c>
    </row>
    <row r="26" spans="2:15" x14ac:dyDescent="0.35">
      <c r="B26" s="1">
        <v>9</v>
      </c>
      <c r="C26" s="1">
        <f t="shared" si="6"/>
        <v>404</v>
      </c>
      <c r="D26" s="1">
        <f t="shared" si="7"/>
        <v>32.120000000000005</v>
      </c>
      <c r="E26" s="1">
        <f t="shared" si="8"/>
        <v>188</v>
      </c>
      <c r="F26" s="1">
        <f t="shared" si="9"/>
        <v>25.64</v>
      </c>
      <c r="G26" s="1">
        <f t="shared" si="10"/>
        <v>-6.6444703169385022</v>
      </c>
      <c r="H26" s="3">
        <f t="shared" si="11"/>
        <v>1.8751787273818854</v>
      </c>
      <c r="I26" s="3">
        <f t="shared" si="12"/>
        <v>119.23199999999997</v>
      </c>
      <c r="J26">
        <v>36.799999999999997</v>
      </c>
      <c r="L26" s="1">
        <v>808</v>
      </c>
      <c r="N26" s="1"/>
      <c r="O26" s="1">
        <v>376</v>
      </c>
    </row>
    <row r="27" spans="2:15" x14ac:dyDescent="0.35">
      <c r="B27" s="1">
        <v>12</v>
      </c>
      <c r="C27" s="1">
        <f t="shared" si="6"/>
        <v>404</v>
      </c>
      <c r="D27" s="1">
        <f t="shared" si="7"/>
        <v>32.120000000000005</v>
      </c>
      <c r="E27" s="1">
        <f t="shared" si="8"/>
        <v>228</v>
      </c>
      <c r="F27" s="1">
        <f t="shared" si="9"/>
        <v>26.84</v>
      </c>
      <c r="G27" s="1">
        <f t="shared" si="10"/>
        <v>-4.9689303622030243</v>
      </c>
      <c r="H27" s="3">
        <f t="shared" si="11"/>
        <v>1.7130680585116906</v>
      </c>
      <c r="I27" s="3">
        <f t="shared" si="12"/>
        <v>124.41600000000001</v>
      </c>
      <c r="J27">
        <v>28.8</v>
      </c>
      <c r="L27" s="1">
        <v>808</v>
      </c>
      <c r="O27" s="1">
        <v>456</v>
      </c>
    </row>
    <row r="28" spans="2:15" x14ac:dyDescent="0.35">
      <c r="B28" s="1">
        <v>15</v>
      </c>
      <c r="C28" s="1">
        <f t="shared" si="6"/>
        <v>404</v>
      </c>
      <c r="D28" s="1">
        <f t="shared" si="7"/>
        <v>32.120000000000005</v>
      </c>
      <c r="E28" s="1">
        <f t="shared" si="8"/>
        <v>260</v>
      </c>
      <c r="F28" s="1">
        <f t="shared" si="9"/>
        <v>27.8</v>
      </c>
      <c r="G28" s="1">
        <f t="shared" si="10"/>
        <v>-3.8281603427957398</v>
      </c>
      <c r="H28" s="3">
        <f t="shared" si="11"/>
        <v>1.6192932715960087</v>
      </c>
      <c r="I28" s="3">
        <f t="shared" si="12"/>
        <v>131.76</v>
      </c>
      <c r="J28">
        <v>24.4</v>
      </c>
      <c r="L28" s="1">
        <v>808</v>
      </c>
      <c r="O28" s="1">
        <v>520</v>
      </c>
    </row>
    <row r="29" spans="2:15" x14ac:dyDescent="0.35">
      <c r="B29" s="1">
        <v>15.5</v>
      </c>
      <c r="C29" s="1">
        <f t="shared" si="6"/>
        <v>404</v>
      </c>
      <c r="D29" s="1">
        <f t="shared" si="7"/>
        <v>32.120000000000005</v>
      </c>
      <c r="E29" s="1">
        <f t="shared" si="8"/>
        <v>268</v>
      </c>
      <c r="F29" s="1">
        <f t="shared" si="9"/>
        <v>28.04</v>
      </c>
      <c r="G29" s="1">
        <f t="shared" si="10"/>
        <v>-3.5649314216363228</v>
      </c>
      <c r="H29" s="3">
        <f t="shared" si="11"/>
        <v>1.59934863408036</v>
      </c>
      <c r="I29" s="3">
        <f t="shared" si="12"/>
        <v>131.68800000000002</v>
      </c>
      <c r="J29">
        <v>23.6</v>
      </c>
      <c r="L29" s="1">
        <v>808</v>
      </c>
      <c r="O29" s="1">
        <v>536</v>
      </c>
    </row>
    <row r="30" spans="2:15" x14ac:dyDescent="0.35">
      <c r="B30" s="1">
        <v>15.7</v>
      </c>
      <c r="C30" s="1">
        <f t="shared" si="6"/>
        <v>404</v>
      </c>
      <c r="D30" s="1">
        <f t="shared" si="7"/>
        <v>32.120000000000005</v>
      </c>
      <c r="E30" s="1">
        <f t="shared" si="8"/>
        <v>268</v>
      </c>
      <c r="F30" s="1">
        <f t="shared" si="9"/>
        <v>28.04</v>
      </c>
      <c r="G30" s="1">
        <f t="shared" si="10"/>
        <v>-3.5649314216363228</v>
      </c>
      <c r="H30" s="3">
        <f t="shared" si="11"/>
        <v>1.59934863408036</v>
      </c>
      <c r="I30" s="3">
        <f t="shared" si="12"/>
        <v>132.25679999999997</v>
      </c>
      <c r="J30">
        <v>23.4</v>
      </c>
      <c r="L30" s="1">
        <v>808</v>
      </c>
      <c r="O30" s="1">
        <v>536</v>
      </c>
    </row>
    <row r="31" spans="2:15" x14ac:dyDescent="0.35">
      <c r="B31" s="1">
        <v>15.9</v>
      </c>
      <c r="C31" s="1">
        <f t="shared" si="6"/>
        <v>404</v>
      </c>
      <c r="D31" s="1">
        <f t="shared" si="7"/>
        <v>32.120000000000005</v>
      </c>
      <c r="E31" s="1">
        <f t="shared" si="8"/>
        <v>268</v>
      </c>
      <c r="F31" s="1">
        <f t="shared" si="9"/>
        <v>28.04</v>
      </c>
      <c r="G31" s="1">
        <f t="shared" si="10"/>
        <v>-3.5649314216363228</v>
      </c>
      <c r="H31" s="3">
        <f t="shared" si="11"/>
        <v>1.59934863408036</v>
      </c>
      <c r="I31" s="3">
        <f t="shared" si="12"/>
        <v>132.79679999999999</v>
      </c>
      <c r="J31">
        <v>23.2</v>
      </c>
      <c r="L31" s="1">
        <v>808</v>
      </c>
      <c r="O31" s="1">
        <v>536</v>
      </c>
    </row>
    <row r="32" spans="2:15" x14ac:dyDescent="0.35">
      <c r="B32" s="1">
        <v>16.100000000000001</v>
      </c>
      <c r="C32" s="1">
        <f t="shared" si="6"/>
        <v>404</v>
      </c>
      <c r="D32" s="1">
        <f t="shared" si="7"/>
        <v>32.120000000000005</v>
      </c>
      <c r="E32" s="1">
        <f t="shared" si="8"/>
        <v>268</v>
      </c>
      <c r="F32" s="1">
        <f t="shared" si="9"/>
        <v>28.04</v>
      </c>
      <c r="G32" s="1">
        <f t="shared" si="10"/>
        <v>-3.5649314216363228</v>
      </c>
      <c r="H32" s="3">
        <f t="shared" si="11"/>
        <v>1.59934863408036</v>
      </c>
      <c r="I32" s="3">
        <f t="shared" si="12"/>
        <v>132.14879999999999</v>
      </c>
      <c r="J32">
        <v>22.8</v>
      </c>
      <c r="L32" s="1">
        <v>808</v>
      </c>
      <c r="O32" s="1">
        <v>536</v>
      </c>
    </row>
    <row r="33" spans="2:15" x14ac:dyDescent="0.35">
      <c r="B33" s="1">
        <v>16.3</v>
      </c>
      <c r="C33" s="1">
        <f t="shared" si="6"/>
        <v>400</v>
      </c>
      <c r="D33" s="1">
        <f t="shared" si="7"/>
        <v>32</v>
      </c>
      <c r="E33" s="1">
        <f t="shared" si="8"/>
        <v>272</v>
      </c>
      <c r="F33" s="1">
        <f t="shared" si="9"/>
        <v>28.16</v>
      </c>
      <c r="G33" s="1">
        <f t="shared" si="10"/>
        <v>-3.349821745875273</v>
      </c>
      <c r="H33" s="3">
        <f t="shared" si="11"/>
        <v>1.59411621592723</v>
      </c>
      <c r="I33" s="3">
        <f t="shared" si="12"/>
        <v>133.79040000000001</v>
      </c>
      <c r="J33">
        <v>22.8</v>
      </c>
      <c r="L33" s="1">
        <v>800</v>
      </c>
      <c r="O33" s="1">
        <v>544</v>
      </c>
    </row>
    <row r="34" spans="2:15" x14ac:dyDescent="0.35">
      <c r="B34" s="1">
        <v>16.8</v>
      </c>
      <c r="C34" s="1">
        <f t="shared" si="6"/>
        <v>400</v>
      </c>
      <c r="D34" s="1">
        <f t="shared" si="7"/>
        <v>32</v>
      </c>
      <c r="E34" s="1">
        <f t="shared" si="8"/>
        <v>276</v>
      </c>
      <c r="F34" s="1">
        <f t="shared" si="9"/>
        <v>28.28</v>
      </c>
      <c r="G34" s="1">
        <f t="shared" si="10"/>
        <v>-3.2230181852548947</v>
      </c>
      <c r="H34" s="3">
        <f t="shared" si="11"/>
        <v>1.5848601528005621</v>
      </c>
      <c r="I34" s="3">
        <f t="shared" si="12"/>
        <v>133.05599999999998</v>
      </c>
      <c r="J34">
        <v>22</v>
      </c>
      <c r="L34" s="1">
        <v>800</v>
      </c>
      <c r="O34" s="1">
        <v>552</v>
      </c>
    </row>
    <row r="35" spans="2:15" x14ac:dyDescent="0.35">
      <c r="B35" s="1">
        <v>19.8</v>
      </c>
      <c r="C35" s="1">
        <f t="shared" si="6"/>
        <v>400</v>
      </c>
      <c r="D35" s="1">
        <f t="shared" si="7"/>
        <v>32</v>
      </c>
      <c r="E35" s="1">
        <f t="shared" si="8"/>
        <v>292</v>
      </c>
      <c r="F35" s="1">
        <f t="shared" si="9"/>
        <v>28.759999999999998</v>
      </c>
      <c r="G35" s="1">
        <f t="shared" si="10"/>
        <v>-2.7335427975908821</v>
      </c>
      <c r="H35" s="3">
        <f t="shared" si="11"/>
        <v>1.5503718079998274</v>
      </c>
      <c r="I35" s="3">
        <f t="shared" si="12"/>
        <v>139.70880000000002</v>
      </c>
      <c r="J35">
        <v>19.600000000000001</v>
      </c>
      <c r="L35" s="1">
        <v>800</v>
      </c>
      <c r="O35" s="1">
        <v>584</v>
      </c>
    </row>
    <row r="36" spans="2:15" x14ac:dyDescent="0.35">
      <c r="B36" s="1">
        <v>22.8</v>
      </c>
      <c r="C36" s="1">
        <f t="shared" si="6"/>
        <v>400</v>
      </c>
      <c r="D36" s="1">
        <f t="shared" si="7"/>
        <v>32</v>
      </c>
      <c r="E36" s="1">
        <f t="shared" si="8"/>
        <v>316</v>
      </c>
      <c r="F36" s="1">
        <f t="shared" si="9"/>
        <v>29.48</v>
      </c>
      <c r="G36" s="1">
        <f t="shared" si="10"/>
        <v>-2.047458174191171</v>
      </c>
      <c r="H36" s="3">
        <f t="shared" si="11"/>
        <v>1.505187710697599</v>
      </c>
      <c r="I36" s="3">
        <f t="shared" si="12"/>
        <v>142.8192</v>
      </c>
      <c r="J36">
        <v>17.399999999999999</v>
      </c>
      <c r="L36" s="1">
        <v>800</v>
      </c>
      <c r="O36" s="1">
        <v>632</v>
      </c>
    </row>
    <row r="37" spans="2:15" x14ac:dyDescent="0.35">
      <c r="B37" s="1">
        <v>26.8</v>
      </c>
      <c r="C37" s="1">
        <f t="shared" si="6"/>
        <v>400</v>
      </c>
      <c r="D37" s="1">
        <f t="shared" si="7"/>
        <v>32</v>
      </c>
      <c r="E37" s="1">
        <f t="shared" si="8"/>
        <v>332</v>
      </c>
      <c r="F37" s="1">
        <f t="shared" si="9"/>
        <v>29.96</v>
      </c>
      <c r="G37" s="1">
        <f t="shared" si="10"/>
        <v>-1.6184381524785225</v>
      </c>
      <c r="H37" s="3">
        <f t="shared" si="11"/>
        <v>1.4786942239260115</v>
      </c>
      <c r="I37" s="3">
        <f t="shared" si="12"/>
        <v>146.64959999999999</v>
      </c>
      <c r="J37">
        <v>15.2</v>
      </c>
      <c r="L37" s="1">
        <v>800</v>
      </c>
      <c r="O37" s="1">
        <v>664</v>
      </c>
    </row>
    <row r="38" spans="2:15" x14ac:dyDescent="0.35">
      <c r="B38" s="1">
        <v>29.8</v>
      </c>
      <c r="C38" s="1">
        <f t="shared" si="6"/>
        <v>396</v>
      </c>
      <c r="D38" s="1">
        <f t="shared" si="7"/>
        <v>31.88</v>
      </c>
      <c r="E38" s="1">
        <f t="shared" si="8"/>
        <v>340</v>
      </c>
      <c r="F38" s="1">
        <f t="shared" si="9"/>
        <v>30.2</v>
      </c>
      <c r="G38" s="1">
        <f t="shared" si="10"/>
        <v>-1.324325377665144</v>
      </c>
      <c r="H38" s="3">
        <f t="shared" si="11"/>
        <v>1.4707693577277325</v>
      </c>
      <c r="I38" s="3">
        <f t="shared" si="12"/>
        <v>148.04640000000001</v>
      </c>
      <c r="J38">
        <v>13.8</v>
      </c>
      <c r="L38" s="1">
        <v>792</v>
      </c>
      <c r="O38" s="1">
        <v>680</v>
      </c>
    </row>
    <row r="39" spans="2:15" x14ac:dyDescent="0.35">
      <c r="B39" s="1">
        <v>50</v>
      </c>
      <c r="C39" s="1">
        <f t="shared" si="6"/>
        <v>396</v>
      </c>
      <c r="D39" s="1">
        <f t="shared" si="7"/>
        <v>31.88</v>
      </c>
      <c r="E39" s="1">
        <f t="shared" si="8"/>
        <v>368</v>
      </c>
      <c r="F39" s="1">
        <f t="shared" si="9"/>
        <v>31.04</v>
      </c>
      <c r="G39" s="1">
        <f t="shared" si="10"/>
        <v>-0.63694734503989303</v>
      </c>
      <c r="H39" s="3">
        <f t="shared" si="11"/>
        <v>1.4318938925957279</v>
      </c>
      <c r="I39" s="3">
        <f t="shared" si="12"/>
        <v>158.4</v>
      </c>
      <c r="J39">
        <v>8.8000000000000007</v>
      </c>
      <c r="L39" s="1">
        <v>792</v>
      </c>
      <c r="O39" s="1">
        <v>736</v>
      </c>
    </row>
    <row r="40" spans="2:15" x14ac:dyDescent="0.35">
      <c r="B40" s="1">
        <v>100</v>
      </c>
      <c r="C40" s="1">
        <f t="shared" si="6"/>
        <v>396</v>
      </c>
      <c r="D40" s="1">
        <f t="shared" si="7"/>
        <v>31.88</v>
      </c>
      <c r="E40" s="1">
        <f t="shared" si="8"/>
        <v>380</v>
      </c>
      <c r="F40" s="1">
        <f t="shared" si="9"/>
        <v>31.4</v>
      </c>
      <c r="G40" s="1">
        <f t="shared" si="10"/>
        <v>-0.35823178617404333</v>
      </c>
      <c r="H40" s="3">
        <f t="shared" si="11"/>
        <v>1.4169867593496206</v>
      </c>
      <c r="I40" s="3">
        <f t="shared" si="12"/>
        <v>170.64000000000001</v>
      </c>
      <c r="J40">
        <v>4.74</v>
      </c>
      <c r="L40" s="1">
        <v>792</v>
      </c>
      <c r="O40" s="1">
        <v>760</v>
      </c>
    </row>
    <row r="41" spans="2:15" x14ac:dyDescent="0.35">
      <c r="B41" s="1">
        <v>1000</v>
      </c>
      <c r="C41" s="1">
        <f t="shared" si="6"/>
        <v>380</v>
      </c>
      <c r="D41" s="1">
        <f t="shared" si="7"/>
        <v>31.4</v>
      </c>
      <c r="E41" s="1">
        <f t="shared" si="8"/>
        <v>380</v>
      </c>
      <c r="F41" s="1">
        <f t="shared" si="9"/>
        <v>31.4</v>
      </c>
      <c r="G41" s="1">
        <f t="shared" si="10"/>
        <v>0</v>
      </c>
      <c r="H41" s="3">
        <f t="shared" si="11"/>
        <v>1.4354575507118004</v>
      </c>
      <c r="I41" s="3">
        <f t="shared" si="12"/>
        <v>182.88</v>
      </c>
      <c r="J41">
        <v>0.50800000000000001</v>
      </c>
      <c r="L41" s="1">
        <v>760</v>
      </c>
      <c r="O41" s="1">
        <v>760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 FALCO LEONARDO</dc:creator>
  <cp:lastModifiedBy>SUPERNO FALCO LEONARDO</cp:lastModifiedBy>
  <dcterms:created xsi:type="dcterms:W3CDTF">2023-11-09T10:47:58Z</dcterms:created>
  <dcterms:modified xsi:type="dcterms:W3CDTF">2023-11-16T09:11:41Z</dcterms:modified>
</cp:coreProperties>
</file>